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C13" i="1"/>
  <c r="H1" i="2" l="1"/>
  <c r="G1" i="4"/>
  <c r="D15" i="1" s="1"/>
  <c r="C15" i="1"/>
  <c r="C14" i="1"/>
  <c r="C9" i="1" s="1"/>
  <c r="H1" i="4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<sst xmlns="http://schemas.openxmlformats.org/spreadsheetml/2006/main" count="95" uniqueCount="70">
  <si>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</si>
  <si>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</si>
  <si>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</si>
  <si>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</si>
  <si>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</si>
  <si>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</si>
  <si>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</si>
  <si>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</si>
  <si>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</si>
  <si>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</si>
  <si>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</si>
  <si>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</si>
  <si>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</si>
  <si>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</si>
  <si>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</si>
  <si>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</si>
  <si>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</si>
  <si>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</si>
  <si>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</si>
  <si>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</si>
  <si>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 SENIGALLIA SUD - BELARDI</t>
  </si>
  <si>
    <t>60019 SENIGALLIA (AN) VIA MARCHE 42 C.F. 83004490427 C.M. ANIC849002</t>
  </si>
  <si>
    <t>212332 del 27/12/2021</t>
  </si>
  <si>
    <t>17/E del 19/01/2022</t>
  </si>
  <si>
    <t>85/A del 27/01/2022</t>
  </si>
  <si>
    <t>19/PA del 17/01/2022</t>
  </si>
  <si>
    <t>67/PA del 25/01/2022</t>
  </si>
  <si>
    <t>0000000226/PA del 27/01/2022</t>
  </si>
  <si>
    <t>2/E del 19/01/2022</t>
  </si>
  <si>
    <t>V3-376 del 05/01/2022</t>
  </si>
  <si>
    <t>1022003157 del 19/01/2022</t>
  </si>
  <si>
    <t>2/25 del 31/01/2022</t>
  </si>
  <si>
    <t>141 del 04/02/2022</t>
  </si>
  <si>
    <t>6/PA del 15/02/2022</t>
  </si>
  <si>
    <t>60 del 14/02/2022</t>
  </si>
  <si>
    <t>378 del 31/01/2022</t>
  </si>
  <si>
    <t>103 /PA del 24/02/2022</t>
  </si>
  <si>
    <t>502 del 28/02/2022</t>
  </si>
  <si>
    <t>12/PA del 25/03/2022</t>
  </si>
  <si>
    <t>669 del 31/03/2022</t>
  </si>
  <si>
    <t>2933/FVIAC del 24/03/2022</t>
  </si>
  <si>
    <t>5233/FVISE del 22/03/2022</t>
  </si>
  <si>
    <t>160/PA del 29/03/2022</t>
  </si>
  <si>
    <t>159/PA del 29/03/2022</t>
  </si>
  <si>
    <t>884/PA del 28/02/2022</t>
  </si>
  <si>
    <t>34/PA del 31/03/2022</t>
  </si>
  <si>
    <t>6154/FVISE del 31/03/2022</t>
  </si>
  <si>
    <t>34/E del 26/04/2022</t>
  </si>
  <si>
    <t>2022022512 del 26/04/2022</t>
  </si>
  <si>
    <t>46/PA del 30/04/2022</t>
  </si>
  <si>
    <t>45/PA del 30/04/2022</t>
  </si>
  <si>
    <t>64/NL del 28/04/2022</t>
  </si>
  <si>
    <t>129-FE del 27/04/2022</t>
  </si>
  <si>
    <t>130-FE del 27/04/2022</t>
  </si>
  <si>
    <t>77/NL del 29/04/2022</t>
  </si>
  <si>
    <t>105/01 del 29/04/2022</t>
  </si>
  <si>
    <t>191/PA del 29/04/2022</t>
  </si>
  <si>
    <t>106/NL del 09/05/2022</t>
  </si>
  <si>
    <t>202/01 del 16/05/2022</t>
  </si>
  <si>
    <t>210/01 del 18/05/2022</t>
  </si>
  <si>
    <t>2022 1 5 del 16/05/2022</t>
  </si>
  <si>
    <t>199 del 14/05/2022</t>
  </si>
  <si>
    <t>2E del 17/05/2022</t>
  </si>
  <si>
    <t>192/01 del 13/05/2022</t>
  </si>
  <si>
    <t>2022/0000028/11 del 23/05/2022</t>
  </si>
  <si>
    <t>2022/0000024/11 del 19/05/2022</t>
  </si>
  <si>
    <t>2022000276SP del 17/05/2022</t>
  </si>
  <si>
    <t>156/00/2022 del 16/05/2022</t>
  </si>
  <si>
    <t>73/FM del 19/05/2022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</si>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</sst>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48</v>
      </c>
      <c r="B9" s="35"/>
      <c r="C9" s="34">
        <f>SUM(C13:C16)</f>
        <v>26180.55</v>
      </c>
      <c r="D9" s="35"/>
      <c r="E9" s="40">
        <f>('Trimestre 1'!H1+'Trimestre 2'!H1+'Trimestre 3'!H1+'Trimestre 4'!H1)/C9</f>
        <v>-8.6446403914356278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16</v>
      </c>
      <c r="C13" s="29">
        <f>'Trimestre 1'!B1</f>
        <v>6319.73</v>
      </c>
      <c r="D13" s="29">
        <f>'Trimestre 1'!G1</f>
        <v>-24.696808249719531</v>
      </c>
      <c r="E13" s="29">
        <v>2800.86</v>
      </c>
      <c r="F13" s="33" t="s">
        <v>69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32</v>
      </c>
      <c r="C14" s="29">
        <f>'Trimestre 2'!B1</f>
        <v>19860.82</v>
      </c>
      <c r="D14" s="29">
        <f>'Trimestre 2'!G1</f>
        <v>-3.5368267775449347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6319.73</v>
      </c>
      <c r="C1">
        <f>COUNTA(A4:A353)</f>
        <v>16</v>
      </c>
      <c r="G1" s="16">
        <f>IF(B1&lt;&gt;0,H1/B1,0)</f>
        <v>-24.696808249719531</v>
      </c>
      <c r="H1" s="15">
        <f>SUM(H4:H353)</f>
        <v>-156077.16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50</v>
      </c>
      <c r="C4" s="13">
        <v>44594</v>
      </c>
      <c r="D4" s="13">
        <v>44588</v>
      </c>
      <c r="E4" s="13"/>
      <c r="F4" s="13"/>
      <c r="G4" s="1">
        <f>D4-C4-(F4-E4)</f>
        <v>-6</v>
      </c>
      <c r="H4" s="12">
        <f>B4*G4</f>
        <v>-300</v>
      </c>
    </row>
    <row r="5" spans="1:8" x14ac:dyDescent="0.25">
      <c r="A5" s="19" t="s">
        <v>23</v>
      </c>
      <c r="B5" s="12">
        <v>287.82</v>
      </c>
      <c r="C5" s="13">
        <v>44611</v>
      </c>
      <c r="D5" s="13">
        <v>44593</v>
      </c>
      <c r="E5" s="13"/>
      <c r="F5" s="13"/>
      <c r="G5" s="1">
        <f t="shared" ref="G5:G68" si="0">D5-C5-(F5-E5)</f>
        <v>-18</v>
      </c>
      <c r="H5" s="12">
        <f t="shared" ref="H5:H68" si="1">B5*G5</f>
        <v>-5180.76</v>
      </c>
    </row>
    <row r="6" spans="1:8" x14ac:dyDescent="0.25">
      <c r="A6" s="19" t="s">
        <v>24</v>
      </c>
      <c r="B6" s="12">
        <v>322.08999999999997</v>
      </c>
      <c r="C6" s="13">
        <v>44623</v>
      </c>
      <c r="D6" s="13">
        <v>44593</v>
      </c>
      <c r="E6" s="13"/>
      <c r="F6" s="13"/>
      <c r="G6" s="1">
        <f t="shared" si="0"/>
        <v>-30</v>
      </c>
      <c r="H6" s="12">
        <f t="shared" si="1"/>
        <v>-9662.6999999999989</v>
      </c>
    </row>
    <row r="7" spans="1:8" x14ac:dyDescent="0.25">
      <c r="A7" s="19" t="s">
        <v>25</v>
      </c>
      <c r="B7" s="12">
        <v>775</v>
      </c>
      <c r="C7" s="13">
        <v>44609</v>
      </c>
      <c r="D7" s="13">
        <v>44593</v>
      </c>
      <c r="E7" s="13"/>
      <c r="F7" s="13"/>
      <c r="G7" s="1">
        <f t="shared" si="0"/>
        <v>-16</v>
      </c>
      <c r="H7" s="12">
        <f t="shared" si="1"/>
        <v>-12400</v>
      </c>
    </row>
    <row r="8" spans="1:8" x14ac:dyDescent="0.25">
      <c r="A8" s="19" t="s">
        <v>26</v>
      </c>
      <c r="B8" s="12">
        <v>80</v>
      </c>
      <c r="C8" s="13">
        <v>44618</v>
      </c>
      <c r="D8" s="13">
        <v>44593</v>
      </c>
      <c r="E8" s="13"/>
      <c r="F8" s="13"/>
      <c r="G8" s="1">
        <f t="shared" si="0"/>
        <v>-25</v>
      </c>
      <c r="H8" s="12">
        <f t="shared" si="1"/>
        <v>-2000</v>
      </c>
    </row>
    <row r="9" spans="1:8" x14ac:dyDescent="0.25">
      <c r="A9" s="19" t="s">
        <v>27</v>
      </c>
      <c r="B9" s="12">
        <v>1200</v>
      </c>
      <c r="C9" s="13">
        <v>44623</v>
      </c>
      <c r="D9" s="13">
        <v>44593</v>
      </c>
      <c r="E9" s="13"/>
      <c r="F9" s="13"/>
      <c r="G9" s="1">
        <f t="shared" si="0"/>
        <v>-30</v>
      </c>
      <c r="H9" s="12">
        <f t="shared" si="1"/>
        <v>-36000</v>
      </c>
    </row>
    <row r="10" spans="1:8" x14ac:dyDescent="0.25">
      <c r="A10" s="19" t="s">
        <v>28</v>
      </c>
      <c r="B10" s="12">
        <v>480</v>
      </c>
      <c r="C10" s="13">
        <v>44623</v>
      </c>
      <c r="D10" s="13">
        <v>44593</v>
      </c>
      <c r="E10" s="13"/>
      <c r="F10" s="13"/>
      <c r="G10" s="1">
        <f t="shared" si="0"/>
        <v>-30</v>
      </c>
      <c r="H10" s="12">
        <f t="shared" si="1"/>
        <v>-14400</v>
      </c>
    </row>
    <row r="11" spans="1:8" x14ac:dyDescent="0.25">
      <c r="A11" s="19" t="s">
        <v>29</v>
      </c>
      <c r="B11" s="12">
        <v>16.3</v>
      </c>
      <c r="C11" s="13">
        <v>44615</v>
      </c>
      <c r="D11" s="13">
        <v>44600</v>
      </c>
      <c r="E11" s="13"/>
      <c r="F11" s="13"/>
      <c r="G11" s="1">
        <f t="shared" si="0"/>
        <v>-15</v>
      </c>
      <c r="H11" s="12">
        <f t="shared" si="1"/>
        <v>-244.5</v>
      </c>
    </row>
    <row r="12" spans="1:8" x14ac:dyDescent="0.25">
      <c r="A12" s="19" t="s">
        <v>30</v>
      </c>
      <c r="B12" s="12">
        <v>26.74</v>
      </c>
      <c r="C12" s="13">
        <v>44611</v>
      </c>
      <c r="D12" s="13">
        <v>44600</v>
      </c>
      <c r="E12" s="13"/>
      <c r="F12" s="13"/>
      <c r="G12" s="1">
        <f t="shared" si="0"/>
        <v>-11</v>
      </c>
      <c r="H12" s="12">
        <f t="shared" si="1"/>
        <v>-294.14</v>
      </c>
    </row>
    <row r="13" spans="1:8" x14ac:dyDescent="0.25">
      <c r="A13" s="19" t="s">
        <v>31</v>
      </c>
      <c r="B13" s="12">
        <v>202.38</v>
      </c>
      <c r="C13" s="13">
        <v>44629</v>
      </c>
      <c r="D13" s="13">
        <v>44610</v>
      </c>
      <c r="E13" s="13"/>
      <c r="F13" s="13"/>
      <c r="G13" s="1">
        <f t="shared" si="0"/>
        <v>-19</v>
      </c>
      <c r="H13" s="12">
        <f t="shared" si="1"/>
        <v>-3845.22</v>
      </c>
    </row>
    <row r="14" spans="1:8" x14ac:dyDescent="0.25">
      <c r="A14" s="19" t="s">
        <v>32</v>
      </c>
      <c r="B14" s="12">
        <v>154.34</v>
      </c>
      <c r="C14" s="13">
        <v>44630</v>
      </c>
      <c r="D14" s="13">
        <v>44610</v>
      </c>
      <c r="E14" s="13"/>
      <c r="F14" s="13"/>
      <c r="G14" s="1">
        <f t="shared" si="0"/>
        <v>-20</v>
      </c>
      <c r="H14" s="12">
        <f t="shared" si="1"/>
        <v>-3086.8</v>
      </c>
    </row>
    <row r="15" spans="1:8" x14ac:dyDescent="0.25">
      <c r="A15" s="19" t="s">
        <v>33</v>
      </c>
      <c r="B15" s="12">
        <v>57.14</v>
      </c>
      <c r="C15" s="13">
        <v>44640</v>
      </c>
      <c r="D15" s="13">
        <v>44610</v>
      </c>
      <c r="E15" s="13"/>
      <c r="F15" s="13"/>
      <c r="G15" s="1">
        <f t="shared" si="0"/>
        <v>-30</v>
      </c>
      <c r="H15" s="12">
        <f t="shared" si="1"/>
        <v>-1714.2</v>
      </c>
    </row>
    <row r="16" spans="1:8" x14ac:dyDescent="0.25">
      <c r="A16" s="19" t="s">
        <v>34</v>
      </c>
      <c r="B16" s="12">
        <v>2218.92</v>
      </c>
      <c r="C16" s="13">
        <v>44637</v>
      </c>
      <c r="D16" s="13">
        <v>44610</v>
      </c>
      <c r="E16" s="13"/>
      <c r="F16" s="13"/>
      <c r="G16" s="1">
        <f t="shared" si="0"/>
        <v>-27</v>
      </c>
      <c r="H16" s="12">
        <f t="shared" si="1"/>
        <v>-59910.840000000004</v>
      </c>
    </row>
    <row r="17" spans="1:8" x14ac:dyDescent="0.25">
      <c r="A17" s="19" t="s">
        <v>35</v>
      </c>
      <c r="B17" s="12">
        <v>316</v>
      </c>
      <c r="C17" s="13">
        <v>44632</v>
      </c>
      <c r="D17" s="13">
        <v>44610</v>
      </c>
      <c r="E17" s="13"/>
      <c r="F17" s="13"/>
      <c r="G17" s="1">
        <f t="shared" si="0"/>
        <v>-22</v>
      </c>
      <c r="H17" s="12">
        <f t="shared" si="1"/>
        <v>-6952</v>
      </c>
    </row>
    <row r="18" spans="1:8" x14ac:dyDescent="0.25">
      <c r="A18" s="19" t="s">
        <v>36</v>
      </c>
      <c r="B18" s="12">
        <v>60</v>
      </c>
      <c r="C18" s="13">
        <v>44647</v>
      </c>
      <c r="D18" s="13">
        <v>44648</v>
      </c>
      <c r="E18" s="13"/>
      <c r="F18" s="13"/>
      <c r="G18" s="1">
        <f t="shared" si="0"/>
        <v>1</v>
      </c>
      <c r="H18" s="12">
        <f t="shared" si="1"/>
        <v>60</v>
      </c>
    </row>
    <row r="19" spans="1:8" x14ac:dyDescent="0.25">
      <c r="A19" s="19" t="s">
        <v>37</v>
      </c>
      <c r="B19" s="12">
        <v>73</v>
      </c>
      <c r="C19" s="13">
        <v>44650</v>
      </c>
      <c r="D19" s="13">
        <v>44648</v>
      </c>
      <c r="E19" s="13"/>
      <c r="F19" s="13"/>
      <c r="G19" s="1">
        <f t="shared" si="0"/>
        <v>-2</v>
      </c>
      <c r="H19" s="12">
        <f t="shared" si="1"/>
        <v>-146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19860.82</v>
      </c>
      <c r="C1">
        <f>COUNTA(A4:A353)</f>
        <v>32</v>
      </c>
      <c r="G1" s="16">
        <f>IF(B1&lt;&gt;0,H1/B1,0)</f>
        <v>-3.5368267775449347</v>
      </c>
      <c r="H1" s="15">
        <f>SUM(H4:H353)</f>
        <v>-70244.279999999984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38</v>
      </c>
      <c r="B4" s="12">
        <v>57.14</v>
      </c>
      <c r="C4" s="13">
        <v>44678</v>
      </c>
      <c r="D4" s="13">
        <v>44658</v>
      </c>
      <c r="E4" s="13"/>
      <c r="F4" s="13"/>
      <c r="G4" s="1">
        <f>D4-C4-(F4-E4)</f>
        <v>-20</v>
      </c>
      <c r="H4" s="12">
        <f>B4*G4</f>
        <v>-1142.8</v>
      </c>
    </row>
    <row r="5" spans="1:8" x14ac:dyDescent="0.25">
      <c r="A5" s="19" t="s">
        <v>39</v>
      </c>
      <c r="B5" s="12">
        <v>61.5</v>
      </c>
      <c r="C5" s="13">
        <v>44687</v>
      </c>
      <c r="D5" s="13">
        <v>44658</v>
      </c>
      <c r="E5" s="13"/>
      <c r="F5" s="13"/>
      <c r="G5" s="1">
        <f t="shared" ref="G5:G68" si="0">D5-C5-(F5-E5)</f>
        <v>-29</v>
      </c>
      <c r="H5" s="12">
        <f t="shared" ref="H5:H68" si="1">B5*G5</f>
        <v>-1783.5</v>
      </c>
    </row>
    <row r="6" spans="1:8" x14ac:dyDescent="0.25">
      <c r="A6" s="19" t="s">
        <v>40</v>
      </c>
      <c r="B6" s="12">
        <v>370</v>
      </c>
      <c r="C6" s="13">
        <v>44687</v>
      </c>
      <c r="D6" s="13">
        <v>44658</v>
      </c>
      <c r="E6" s="13"/>
      <c r="F6" s="13"/>
      <c r="G6" s="1">
        <f t="shared" si="0"/>
        <v>-29</v>
      </c>
      <c r="H6" s="12">
        <f t="shared" si="1"/>
        <v>-10730</v>
      </c>
    </row>
    <row r="7" spans="1:8" x14ac:dyDescent="0.25">
      <c r="A7" s="19" t="s">
        <v>41</v>
      </c>
      <c r="B7" s="12">
        <v>348.43</v>
      </c>
      <c r="C7" s="13">
        <v>44679</v>
      </c>
      <c r="D7" s="13">
        <v>44658</v>
      </c>
      <c r="E7" s="13"/>
      <c r="F7" s="13"/>
      <c r="G7" s="1">
        <f t="shared" si="0"/>
        <v>-21</v>
      </c>
      <c r="H7" s="12">
        <f t="shared" si="1"/>
        <v>-7317.03</v>
      </c>
    </row>
    <row r="8" spans="1:8" x14ac:dyDescent="0.25">
      <c r="A8" s="19" t="s">
        <v>42</v>
      </c>
      <c r="B8" s="12">
        <v>350</v>
      </c>
      <c r="C8" s="13">
        <v>44680</v>
      </c>
      <c r="D8" s="13">
        <v>44658</v>
      </c>
      <c r="E8" s="13"/>
      <c r="F8" s="13"/>
      <c r="G8" s="1">
        <f t="shared" si="0"/>
        <v>-22</v>
      </c>
      <c r="H8" s="12">
        <f t="shared" si="1"/>
        <v>-7700</v>
      </c>
    </row>
    <row r="9" spans="1:8" x14ac:dyDescent="0.25">
      <c r="A9" s="19" t="s">
        <v>43</v>
      </c>
      <c r="B9" s="12">
        <v>2280</v>
      </c>
      <c r="C9" s="13">
        <v>44680</v>
      </c>
      <c r="D9" s="13">
        <v>44658</v>
      </c>
      <c r="E9" s="13"/>
      <c r="F9" s="13"/>
      <c r="G9" s="1">
        <f t="shared" si="0"/>
        <v>-22</v>
      </c>
      <c r="H9" s="12">
        <f t="shared" si="1"/>
        <v>-50160</v>
      </c>
    </row>
    <row r="10" spans="1:8" x14ac:dyDescent="0.25">
      <c r="A10" s="19" t="s">
        <v>44</v>
      </c>
      <c r="B10" s="12">
        <v>7799.8</v>
      </c>
      <c r="C10" s="13">
        <v>44654</v>
      </c>
      <c r="D10" s="13">
        <v>44680</v>
      </c>
      <c r="E10" s="13"/>
      <c r="F10" s="13"/>
      <c r="G10" s="1">
        <f t="shared" si="0"/>
        <v>26</v>
      </c>
      <c r="H10" s="12">
        <f t="shared" si="1"/>
        <v>202794.80000000002</v>
      </c>
    </row>
    <row r="11" spans="1:8" x14ac:dyDescent="0.25">
      <c r="A11" s="19" t="s">
        <v>45</v>
      </c>
      <c r="B11" s="12">
        <v>327.23</v>
      </c>
      <c r="C11" s="13">
        <v>44692</v>
      </c>
      <c r="D11" s="13">
        <v>44680</v>
      </c>
      <c r="E11" s="13"/>
      <c r="F11" s="13"/>
      <c r="G11" s="1">
        <f t="shared" si="0"/>
        <v>-12</v>
      </c>
      <c r="H11" s="12">
        <f t="shared" si="1"/>
        <v>-3926.76</v>
      </c>
    </row>
    <row r="12" spans="1:8" x14ac:dyDescent="0.25">
      <c r="A12" s="19" t="s">
        <v>46</v>
      </c>
      <c r="B12" s="12">
        <v>505</v>
      </c>
      <c r="C12" s="13">
        <v>44696</v>
      </c>
      <c r="D12" s="13">
        <v>44680</v>
      </c>
      <c r="E12" s="13"/>
      <c r="F12" s="13"/>
      <c r="G12" s="1">
        <f t="shared" si="0"/>
        <v>-16</v>
      </c>
      <c r="H12" s="12">
        <f t="shared" si="1"/>
        <v>-8080</v>
      </c>
    </row>
    <row r="13" spans="1:8" x14ac:dyDescent="0.25">
      <c r="A13" s="19" t="s">
        <v>47</v>
      </c>
      <c r="B13" s="12">
        <v>637.01</v>
      </c>
      <c r="C13" s="13">
        <v>44714</v>
      </c>
      <c r="D13" s="13">
        <v>44695</v>
      </c>
      <c r="E13" s="13"/>
      <c r="F13" s="13"/>
      <c r="G13" s="1">
        <f t="shared" si="0"/>
        <v>-19</v>
      </c>
      <c r="H13" s="12">
        <f t="shared" si="1"/>
        <v>-12103.19</v>
      </c>
    </row>
    <row r="14" spans="1:8" x14ac:dyDescent="0.25">
      <c r="A14" s="19" t="s">
        <v>48</v>
      </c>
      <c r="B14" s="12">
        <v>125</v>
      </c>
      <c r="C14" s="13">
        <v>44708</v>
      </c>
      <c r="D14" s="13">
        <v>44695</v>
      </c>
      <c r="E14" s="13"/>
      <c r="F14" s="13"/>
      <c r="G14" s="1">
        <f t="shared" si="0"/>
        <v>-13</v>
      </c>
      <c r="H14" s="12">
        <f t="shared" si="1"/>
        <v>-1625</v>
      </c>
    </row>
    <row r="15" spans="1:8" x14ac:dyDescent="0.25">
      <c r="A15" s="19" t="s">
        <v>49</v>
      </c>
      <c r="B15" s="12">
        <v>104.7</v>
      </c>
      <c r="C15" s="13">
        <v>44716</v>
      </c>
      <c r="D15" s="13">
        <v>44695</v>
      </c>
      <c r="E15" s="13"/>
      <c r="F15" s="13"/>
      <c r="G15" s="1">
        <f t="shared" si="0"/>
        <v>-21</v>
      </c>
      <c r="H15" s="12">
        <f t="shared" si="1"/>
        <v>-2198.7000000000003</v>
      </c>
    </row>
    <row r="16" spans="1:8" x14ac:dyDescent="0.25">
      <c r="A16" s="19" t="s">
        <v>50</v>
      </c>
      <c r="B16" s="12">
        <v>49.68</v>
      </c>
      <c r="C16" s="13">
        <v>44716</v>
      </c>
      <c r="D16" s="13">
        <v>44695</v>
      </c>
      <c r="E16" s="13"/>
      <c r="F16" s="13"/>
      <c r="G16" s="1">
        <f t="shared" si="0"/>
        <v>-21</v>
      </c>
      <c r="H16" s="12">
        <f t="shared" si="1"/>
        <v>-1043.28</v>
      </c>
    </row>
    <row r="17" spans="1:8" x14ac:dyDescent="0.25">
      <c r="A17" s="19" t="s">
        <v>51</v>
      </c>
      <c r="B17" s="12">
        <v>141.82</v>
      </c>
      <c r="C17" s="13">
        <v>44714</v>
      </c>
      <c r="D17" s="13">
        <v>44695</v>
      </c>
      <c r="E17" s="13"/>
      <c r="F17" s="13"/>
      <c r="G17" s="1">
        <f t="shared" si="0"/>
        <v>-19</v>
      </c>
      <c r="H17" s="12">
        <f t="shared" si="1"/>
        <v>-2694.58</v>
      </c>
    </row>
    <row r="18" spans="1:8" x14ac:dyDescent="0.25">
      <c r="A18" s="19" t="s">
        <v>52</v>
      </c>
      <c r="B18" s="12">
        <v>180</v>
      </c>
      <c r="C18" s="13">
        <v>44709</v>
      </c>
      <c r="D18" s="13">
        <v>44695</v>
      </c>
      <c r="E18" s="13"/>
      <c r="F18" s="13"/>
      <c r="G18" s="1">
        <f t="shared" si="0"/>
        <v>-14</v>
      </c>
      <c r="H18" s="12">
        <f t="shared" si="1"/>
        <v>-2520</v>
      </c>
    </row>
    <row r="19" spans="1:8" x14ac:dyDescent="0.25">
      <c r="A19" s="19" t="s">
        <v>53</v>
      </c>
      <c r="B19" s="12">
        <v>180</v>
      </c>
      <c r="C19" s="13">
        <v>44709</v>
      </c>
      <c r="D19" s="13">
        <v>44695</v>
      </c>
      <c r="E19" s="13"/>
      <c r="F19" s="13"/>
      <c r="G19" s="1">
        <f t="shared" si="0"/>
        <v>-14</v>
      </c>
      <c r="H19" s="12">
        <f t="shared" si="1"/>
        <v>-2520</v>
      </c>
    </row>
    <row r="20" spans="1:8" x14ac:dyDescent="0.25">
      <c r="A20" s="19" t="s">
        <v>54</v>
      </c>
      <c r="B20" s="12">
        <v>123.34</v>
      </c>
      <c r="C20" s="13">
        <v>44714</v>
      </c>
      <c r="D20" s="13">
        <v>44695</v>
      </c>
      <c r="E20" s="13"/>
      <c r="F20" s="13"/>
      <c r="G20" s="1">
        <f t="shared" si="0"/>
        <v>-19</v>
      </c>
      <c r="H20" s="12">
        <f t="shared" si="1"/>
        <v>-2343.46</v>
      </c>
    </row>
    <row r="21" spans="1:8" x14ac:dyDescent="0.25">
      <c r="A21" s="19" t="s">
        <v>55</v>
      </c>
      <c r="B21" s="12">
        <v>250</v>
      </c>
      <c r="C21" s="13">
        <v>44720</v>
      </c>
      <c r="D21" s="13">
        <v>44695</v>
      </c>
      <c r="E21" s="13"/>
      <c r="F21" s="13"/>
      <c r="G21" s="1">
        <f t="shared" si="0"/>
        <v>-25</v>
      </c>
      <c r="H21" s="12">
        <f t="shared" si="1"/>
        <v>-6250</v>
      </c>
    </row>
    <row r="22" spans="1:8" x14ac:dyDescent="0.25">
      <c r="A22" s="19" t="s">
        <v>56</v>
      </c>
      <c r="B22" s="12">
        <v>579</v>
      </c>
      <c r="C22" s="13">
        <v>44720</v>
      </c>
      <c r="D22" s="13">
        <v>44704</v>
      </c>
      <c r="E22" s="13"/>
      <c r="F22" s="13"/>
      <c r="G22" s="1">
        <f t="shared" si="0"/>
        <v>-16</v>
      </c>
      <c r="H22" s="12">
        <f t="shared" si="1"/>
        <v>-9264</v>
      </c>
    </row>
    <row r="23" spans="1:8" x14ac:dyDescent="0.25">
      <c r="A23" s="19" t="s">
        <v>57</v>
      </c>
      <c r="B23" s="12">
        <v>145.44999999999999</v>
      </c>
      <c r="C23" s="13">
        <v>44734</v>
      </c>
      <c r="D23" s="13">
        <v>44706</v>
      </c>
      <c r="E23" s="13"/>
      <c r="F23" s="13"/>
      <c r="G23" s="1">
        <f t="shared" si="0"/>
        <v>-28</v>
      </c>
      <c r="H23" s="12">
        <f t="shared" si="1"/>
        <v>-4072.5999999999995</v>
      </c>
    </row>
    <row r="24" spans="1:8" x14ac:dyDescent="0.25">
      <c r="A24" s="19" t="s">
        <v>58</v>
      </c>
      <c r="B24" s="12">
        <v>330</v>
      </c>
      <c r="C24" s="13">
        <v>44734</v>
      </c>
      <c r="D24" s="13">
        <v>44706</v>
      </c>
      <c r="E24" s="13"/>
      <c r="F24" s="13"/>
      <c r="G24" s="1">
        <f t="shared" si="0"/>
        <v>-28</v>
      </c>
      <c r="H24" s="12">
        <f t="shared" si="1"/>
        <v>-9240</v>
      </c>
    </row>
    <row r="25" spans="1:8" x14ac:dyDescent="0.25">
      <c r="A25" s="19" t="s">
        <v>59</v>
      </c>
      <c r="B25" s="12">
        <v>790</v>
      </c>
      <c r="C25" s="13">
        <v>44734</v>
      </c>
      <c r="D25" s="13">
        <v>44706</v>
      </c>
      <c r="E25" s="13"/>
      <c r="F25" s="13"/>
      <c r="G25" s="1">
        <f t="shared" si="0"/>
        <v>-28</v>
      </c>
      <c r="H25" s="12">
        <f t="shared" si="1"/>
        <v>-22120</v>
      </c>
    </row>
    <row r="26" spans="1:8" x14ac:dyDescent="0.25">
      <c r="A26" s="19" t="s">
        <v>60</v>
      </c>
      <c r="B26" s="12">
        <v>542</v>
      </c>
      <c r="C26" s="13">
        <v>44731</v>
      </c>
      <c r="D26" s="13">
        <v>44708</v>
      </c>
      <c r="E26" s="13"/>
      <c r="F26" s="13"/>
      <c r="G26" s="1">
        <f t="shared" si="0"/>
        <v>-23</v>
      </c>
      <c r="H26" s="12">
        <f t="shared" si="1"/>
        <v>-12466</v>
      </c>
    </row>
    <row r="27" spans="1:8" x14ac:dyDescent="0.25">
      <c r="A27" s="19" t="s">
        <v>61</v>
      </c>
      <c r="B27" s="12">
        <v>318.18</v>
      </c>
      <c r="C27" s="13">
        <v>44735</v>
      </c>
      <c r="D27" s="13">
        <v>44708</v>
      </c>
      <c r="E27" s="13"/>
      <c r="F27" s="13"/>
      <c r="G27" s="1">
        <f t="shared" si="0"/>
        <v>-27</v>
      </c>
      <c r="H27" s="12">
        <f t="shared" si="1"/>
        <v>-8590.86</v>
      </c>
    </row>
    <row r="28" spans="1:8" x14ac:dyDescent="0.25">
      <c r="A28" s="19" t="s">
        <v>62</v>
      </c>
      <c r="B28" s="12">
        <v>336</v>
      </c>
      <c r="C28" s="13">
        <v>44730</v>
      </c>
      <c r="D28" s="13">
        <v>44708</v>
      </c>
      <c r="E28" s="13"/>
      <c r="F28" s="13"/>
      <c r="G28" s="1">
        <f t="shared" si="0"/>
        <v>-22</v>
      </c>
      <c r="H28" s="12">
        <f t="shared" si="1"/>
        <v>-7392</v>
      </c>
    </row>
    <row r="29" spans="1:8" x14ac:dyDescent="0.25">
      <c r="A29" s="19" t="s">
        <v>63</v>
      </c>
      <c r="B29" s="12">
        <v>360</v>
      </c>
      <c r="C29" s="13">
        <v>44734</v>
      </c>
      <c r="D29" s="13">
        <v>44708</v>
      </c>
      <c r="E29" s="13"/>
      <c r="F29" s="13"/>
      <c r="G29" s="1">
        <f t="shared" si="0"/>
        <v>-26</v>
      </c>
      <c r="H29" s="12">
        <f t="shared" si="1"/>
        <v>-9360</v>
      </c>
    </row>
    <row r="30" spans="1:8" x14ac:dyDescent="0.25">
      <c r="A30" s="19" t="s">
        <v>64</v>
      </c>
      <c r="B30" s="12">
        <v>400</v>
      </c>
      <c r="C30" s="13">
        <v>44736</v>
      </c>
      <c r="D30" s="13">
        <v>44708</v>
      </c>
      <c r="E30" s="13"/>
      <c r="F30" s="13"/>
      <c r="G30" s="1">
        <f t="shared" si="0"/>
        <v>-28</v>
      </c>
      <c r="H30" s="12">
        <f t="shared" si="1"/>
        <v>-11200</v>
      </c>
    </row>
    <row r="31" spans="1:8" x14ac:dyDescent="0.25">
      <c r="A31" s="19" t="s">
        <v>65</v>
      </c>
      <c r="B31" s="12">
        <v>550</v>
      </c>
      <c r="C31" s="13">
        <v>44736</v>
      </c>
      <c r="D31" s="13">
        <v>44708</v>
      </c>
      <c r="E31" s="13"/>
      <c r="F31" s="13"/>
      <c r="G31" s="1">
        <f t="shared" si="0"/>
        <v>-28</v>
      </c>
      <c r="H31" s="12">
        <f t="shared" si="1"/>
        <v>-15400</v>
      </c>
    </row>
    <row r="32" spans="1:8" x14ac:dyDescent="0.25">
      <c r="A32" s="19" t="s">
        <v>66</v>
      </c>
      <c r="B32" s="12">
        <v>636.36</v>
      </c>
      <c r="C32" s="13">
        <v>44734</v>
      </c>
      <c r="D32" s="13">
        <v>44708</v>
      </c>
      <c r="E32" s="13"/>
      <c r="F32" s="13"/>
      <c r="G32" s="1">
        <f t="shared" si="0"/>
        <v>-26</v>
      </c>
      <c r="H32" s="12">
        <f t="shared" si="1"/>
        <v>-16545.36</v>
      </c>
    </row>
    <row r="33" spans="1:8" x14ac:dyDescent="0.25">
      <c r="A33" s="19" t="s">
        <v>67</v>
      </c>
      <c r="B33" s="12">
        <v>561.82000000000005</v>
      </c>
      <c r="C33" s="13">
        <v>44730</v>
      </c>
      <c r="D33" s="13">
        <v>44708</v>
      </c>
      <c r="E33" s="13"/>
      <c r="F33" s="13"/>
      <c r="G33" s="1">
        <f t="shared" si="0"/>
        <v>-22</v>
      </c>
      <c r="H33" s="12">
        <f t="shared" si="1"/>
        <v>-12360.04</v>
      </c>
    </row>
    <row r="34" spans="1:8" x14ac:dyDescent="0.25">
      <c r="A34" s="19" t="s">
        <v>67</v>
      </c>
      <c r="B34" s="12">
        <v>16.36</v>
      </c>
      <c r="C34" s="13">
        <v>44730</v>
      </c>
      <c r="D34" s="13">
        <v>44708</v>
      </c>
      <c r="E34" s="13"/>
      <c r="F34" s="13"/>
      <c r="G34" s="1">
        <f t="shared" si="0"/>
        <v>-22</v>
      </c>
      <c r="H34" s="12">
        <f t="shared" si="1"/>
        <v>-359.91999999999996</v>
      </c>
    </row>
    <row r="35" spans="1:8" x14ac:dyDescent="0.25">
      <c r="A35" s="19" t="s">
        <v>68</v>
      </c>
      <c r="B35" s="12">
        <v>405</v>
      </c>
      <c r="C35" s="13">
        <v>44734</v>
      </c>
      <c r="D35" s="13">
        <v>44708</v>
      </c>
      <c r="E35" s="13"/>
      <c r="F35" s="13"/>
      <c r="G35" s="1">
        <f t="shared" si="0"/>
        <v>-26</v>
      </c>
      <c r="H35" s="12">
        <f t="shared" si="1"/>
        <v>-10530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2022-06-03T11:30:44Z</dcterms:modified>
</cp:coreProperties>
</file>