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IC Gino Strada\DS Quadrini\1settembre2025\Collegio\"/>
    </mc:Choice>
  </mc:AlternateContent>
  <xr:revisionPtr revIDLastSave="0" documentId="13_ncr:1_{4CD3BB93-9294-451A-BD52-41B392140D2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anzia" sheetId="1" r:id="rId1"/>
    <sheet name="Primaria Monte Urano" sheetId="3" r:id="rId2"/>
    <sheet name="Primaria  " sheetId="9" r:id="rId3"/>
    <sheet name="Secondaria" sheetId="6" r:id="rId4"/>
  </sheets>
  <definedNames>
    <definedName name="_xlnm.Print_Area" localSheetId="2">'Primaria  '!$A:$AE</definedName>
    <definedName name="_xlnm.Print_Area" localSheetId="1">'Primaria Monte Urano'!$A:$AH</definedName>
    <definedName name="_xlnm.Print_Area" localSheetId="3">Secondaria!$A:$AA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3T1LA0E7lW56hbhXCMC0JWJr9opHjZej7bD1eTQgRMM="/>
    </ext>
  </extLst>
</workbook>
</file>

<file path=xl/calcChain.xml><?xml version="1.0" encoding="utf-8"?>
<calcChain xmlns="http://schemas.openxmlformats.org/spreadsheetml/2006/main">
  <c r="AE31" i="3" l="1"/>
  <c r="I31" i="3"/>
  <c r="AE34" i="9"/>
  <c r="AE35" i="9"/>
  <c r="AE36" i="9"/>
  <c r="AE37" i="9"/>
  <c r="AE38" i="9"/>
  <c r="AE39" i="9"/>
  <c r="AE40" i="9"/>
  <c r="AE41" i="9"/>
  <c r="AE42" i="9"/>
  <c r="AE33" i="9"/>
  <c r="AG44" i="3" l="1"/>
  <c r="AG45" i="3"/>
  <c r="AG43" i="3"/>
  <c r="U31" i="3" l="1"/>
  <c r="D50" i="6" l="1"/>
  <c r="Z58" i="6" l="1"/>
  <c r="Z59" i="6"/>
  <c r="Z57" i="6"/>
  <c r="Z60" i="6"/>
  <c r="Z61" i="6"/>
  <c r="Z62" i="6"/>
  <c r="Z63" i="6"/>
  <c r="Z64" i="6"/>
  <c r="Z65" i="6"/>
  <c r="Z66" i="6"/>
  <c r="Z67" i="6"/>
  <c r="Z68" i="6"/>
  <c r="Z69" i="6"/>
  <c r="Z70" i="6"/>
  <c r="Z56" i="6"/>
  <c r="G72" i="6"/>
  <c r="H72" i="6"/>
  <c r="I72" i="6"/>
  <c r="J72" i="6"/>
  <c r="K72" i="6"/>
  <c r="L72" i="6"/>
  <c r="M72" i="6"/>
  <c r="N72" i="6"/>
  <c r="O72" i="6"/>
  <c r="P72" i="6"/>
  <c r="Q72" i="6"/>
  <c r="R72" i="6"/>
  <c r="S72" i="6"/>
  <c r="T72" i="6"/>
  <c r="U72" i="6"/>
  <c r="V72" i="6"/>
  <c r="W72" i="6"/>
  <c r="X72" i="6"/>
  <c r="Y72" i="6"/>
  <c r="F72" i="6"/>
  <c r="E72" i="6"/>
  <c r="V50" i="6"/>
  <c r="N50" i="6"/>
  <c r="AE22" i="9"/>
  <c r="AF24" i="9"/>
  <c r="AF23" i="9"/>
  <c r="AF22" i="9"/>
  <c r="AH27" i="3"/>
  <c r="AH28" i="3"/>
  <c r="AH26" i="3"/>
  <c r="AA45" i="9" l="1"/>
  <c r="Y45" i="9"/>
  <c r="W45" i="9"/>
  <c r="U45" i="9"/>
  <c r="S45" i="9"/>
  <c r="Q45" i="9"/>
  <c r="O45" i="9"/>
  <c r="M45" i="9"/>
  <c r="K45" i="9"/>
  <c r="I45" i="9"/>
  <c r="G45" i="9"/>
  <c r="E45" i="9"/>
  <c r="AA43" i="9"/>
  <c r="W43" i="9"/>
  <c r="U43" i="9"/>
  <c r="Q43" i="9"/>
  <c r="O43" i="9"/>
  <c r="M43" i="9"/>
  <c r="K43" i="9"/>
  <c r="I43" i="9"/>
  <c r="G43" i="9"/>
  <c r="Y32" i="9"/>
  <c r="Y43" i="9" s="1"/>
  <c r="S32" i="9"/>
  <c r="S43" i="9" s="1"/>
  <c r="E32" i="9"/>
  <c r="E43" i="9" s="1"/>
  <c r="AC27" i="9"/>
  <c r="AA27" i="9"/>
  <c r="AA28" i="9" s="1"/>
  <c r="Y27" i="9"/>
  <c r="Y28" i="9" s="1"/>
  <c r="W27" i="9"/>
  <c r="W28" i="9" s="1"/>
  <c r="U27" i="9"/>
  <c r="U28" i="9" s="1"/>
  <c r="S27" i="9"/>
  <c r="S28" i="9" s="1"/>
  <c r="Q27" i="9"/>
  <c r="Q28" i="9" s="1"/>
  <c r="O27" i="9"/>
  <c r="O28" i="9" s="1"/>
  <c r="M27" i="9"/>
  <c r="M28" i="9" s="1"/>
  <c r="K27" i="9"/>
  <c r="K28" i="9" s="1"/>
  <c r="I27" i="9"/>
  <c r="I28" i="9" s="1"/>
  <c r="G27" i="9"/>
  <c r="G28" i="9" s="1"/>
  <c r="E27" i="9"/>
  <c r="E28" i="9" s="1"/>
  <c r="AE21" i="9"/>
  <c r="AE20" i="9"/>
  <c r="AE19" i="9"/>
  <c r="AE18" i="9"/>
  <c r="AE17" i="9"/>
  <c r="AE16" i="9"/>
  <c r="AE15" i="9"/>
  <c r="AE14" i="9"/>
  <c r="AE13" i="9"/>
  <c r="AE11" i="9"/>
  <c r="AE12" i="9"/>
  <c r="AE10" i="9"/>
  <c r="AE9" i="9"/>
  <c r="AE8" i="9"/>
  <c r="AE7" i="9"/>
  <c r="AE6" i="9"/>
  <c r="AE5" i="9"/>
  <c r="AE4" i="9"/>
  <c r="AE3" i="9"/>
  <c r="AG11" i="3"/>
  <c r="AG23" i="3"/>
  <c r="AG9" i="3"/>
  <c r="AG10" i="3"/>
  <c r="R50" i="6" l="1"/>
  <c r="S50" i="6"/>
  <c r="G49" i="3" l="1"/>
  <c r="I49" i="3"/>
  <c r="K49" i="3"/>
  <c r="M49" i="3"/>
  <c r="O49" i="3"/>
  <c r="Q49" i="3"/>
  <c r="S49" i="3"/>
  <c r="U49" i="3"/>
  <c r="W49" i="3"/>
  <c r="Y49" i="3"/>
  <c r="AA49" i="3"/>
  <c r="AC49" i="3"/>
  <c r="AE49" i="3"/>
  <c r="E49" i="3"/>
  <c r="AG40" i="3"/>
  <c r="AG39" i="3"/>
  <c r="AG41" i="3"/>
  <c r="AG46" i="3"/>
  <c r="AG38" i="3"/>
  <c r="AG42" i="3"/>
  <c r="AG37" i="3"/>
  <c r="AE47" i="3"/>
  <c r="AC47" i="3"/>
  <c r="AA47" i="3"/>
  <c r="S47" i="3"/>
  <c r="M47" i="3"/>
  <c r="G47" i="3"/>
  <c r="E47" i="3"/>
  <c r="I47" i="3"/>
  <c r="K47" i="3"/>
  <c r="Y36" i="3"/>
  <c r="Y47" i="3" s="1"/>
  <c r="U36" i="3"/>
  <c r="U47" i="3" s="1"/>
  <c r="W36" i="3"/>
  <c r="W47" i="3" s="1"/>
  <c r="O36" i="3"/>
  <c r="O47" i="3" s="1"/>
  <c r="Q36" i="3"/>
  <c r="Q47" i="3" s="1"/>
  <c r="AG3" i="3"/>
  <c r="AG4" i="3"/>
  <c r="AG5" i="3"/>
  <c r="AG6" i="3"/>
  <c r="AG7" i="3"/>
  <c r="AG8" i="3"/>
  <c r="AG15" i="3"/>
  <c r="AG12" i="3"/>
  <c r="AG13" i="3"/>
  <c r="AG14" i="3"/>
  <c r="AG16" i="3"/>
  <c r="AG17" i="3"/>
  <c r="AG18" i="3"/>
  <c r="AG19" i="3"/>
  <c r="AG20" i="3"/>
  <c r="AG21" i="3"/>
  <c r="AG22" i="3"/>
  <c r="AG24" i="3"/>
  <c r="AG25" i="3"/>
  <c r="AG2" i="3"/>
  <c r="AC31" i="3"/>
  <c r="AA31" i="3"/>
  <c r="Y31" i="3"/>
  <c r="W31" i="3"/>
  <c r="S31" i="3"/>
  <c r="Q31" i="3"/>
  <c r="O31" i="3"/>
  <c r="M31" i="3"/>
  <c r="K31" i="3"/>
  <c r="G31" i="3"/>
  <c r="E31" i="3"/>
  <c r="L23" i="1"/>
  <c r="L24" i="1" s="1"/>
  <c r="J23" i="1"/>
  <c r="J24" i="1" s="1"/>
  <c r="H23" i="1"/>
  <c r="H24" i="1" s="1"/>
  <c r="Z27" i="6" l="1"/>
  <c r="Z26" i="6"/>
  <c r="Z11" i="6"/>
  <c r="Z47" i="6"/>
  <c r="Z48" i="6"/>
  <c r="Z45" i="6"/>
  <c r="Z46" i="6"/>
  <c r="Z28" i="6"/>
  <c r="Z4" i="6"/>
  <c r="Z3" i="6"/>
  <c r="Z6" i="6"/>
  <c r="V6" i="1"/>
  <c r="V2" i="1"/>
  <c r="V14" i="1"/>
  <c r="V16" i="1"/>
  <c r="V12" i="1"/>
  <c r="V4" i="1"/>
  <c r="V8" i="1"/>
  <c r="V3" i="1"/>
  <c r="V10" i="1"/>
  <c r="V15" i="1"/>
  <c r="V13" i="1"/>
  <c r="V7" i="1"/>
  <c r="V17" i="1"/>
  <c r="V5" i="1"/>
  <c r="V19" i="1"/>
  <c r="V11" i="1"/>
  <c r="V9" i="1"/>
  <c r="V20" i="1"/>
  <c r="V18" i="1"/>
  <c r="Y50" i="6"/>
  <c r="X50" i="6"/>
  <c r="W50" i="6"/>
  <c r="U50" i="6"/>
  <c r="T50" i="6"/>
  <c r="Q50" i="6"/>
  <c r="P50" i="6"/>
  <c r="O50" i="6"/>
  <c r="M50" i="6"/>
  <c r="L50" i="6"/>
  <c r="K50" i="6"/>
  <c r="J50" i="6"/>
  <c r="I50" i="6"/>
  <c r="H50" i="6"/>
  <c r="G50" i="6"/>
  <c r="F50" i="6"/>
  <c r="E50" i="6"/>
  <c r="Z44" i="6"/>
  <c r="Z43" i="6"/>
  <c r="Z42" i="6"/>
  <c r="Z41" i="6"/>
  <c r="Z40" i="6"/>
  <c r="Z39" i="6"/>
  <c r="Z38" i="6"/>
  <c r="Z37" i="6"/>
  <c r="Z36" i="6"/>
  <c r="Z35" i="6"/>
  <c r="Z34" i="6"/>
  <c r="Z33" i="6"/>
  <c r="Z32" i="6"/>
  <c r="Z30" i="6"/>
  <c r="Z31" i="6"/>
  <c r="Z29" i="6"/>
  <c r="Z23" i="6"/>
  <c r="Z20" i="6"/>
  <c r="Z25" i="6"/>
  <c r="Z22" i="6"/>
  <c r="Z17" i="6"/>
  <c r="Z18" i="6"/>
  <c r="Z21" i="6"/>
  <c r="Z24" i="6"/>
  <c r="Z19" i="6"/>
  <c r="Z16" i="6"/>
  <c r="Z15" i="6"/>
  <c r="Z14" i="6"/>
  <c r="Z13" i="6"/>
  <c r="Z12" i="6"/>
  <c r="Z10" i="6"/>
  <c r="Z9" i="6"/>
  <c r="Z8" i="6"/>
  <c r="Z7" i="6"/>
  <c r="Z5" i="6"/>
  <c r="AE32" i="3"/>
  <c r="AC32" i="3"/>
  <c r="AA32" i="3"/>
  <c r="Y32" i="3"/>
  <c r="W32" i="3"/>
  <c r="U32" i="3"/>
  <c r="S32" i="3"/>
  <c r="Q32" i="3"/>
  <c r="O32" i="3"/>
  <c r="M32" i="3"/>
  <c r="K32" i="3"/>
  <c r="I32" i="3"/>
  <c r="G32" i="3"/>
  <c r="E32" i="3"/>
  <c r="T23" i="1"/>
  <c r="T24" i="1" s="1"/>
  <c r="R23" i="1"/>
  <c r="R24" i="1" s="1"/>
  <c r="P23" i="1"/>
  <c r="P24" i="1" s="1"/>
  <c r="N23" i="1"/>
  <c r="N24" i="1" s="1"/>
  <c r="F23" i="1"/>
  <c r="F24" i="1" s="1"/>
  <c r="D23" i="1"/>
  <c r="D24" i="1" l="1"/>
</calcChain>
</file>

<file path=xl/sharedStrings.xml><?xml version="1.0" encoding="utf-8"?>
<sst xmlns="http://schemas.openxmlformats.org/spreadsheetml/2006/main" count="429" uniqueCount="223">
  <si>
    <t xml:space="preserve">Docente </t>
  </si>
  <si>
    <t xml:space="preserve">Potenziamento </t>
  </si>
  <si>
    <t>Totale ore</t>
  </si>
  <si>
    <t>r</t>
  </si>
  <si>
    <t>Monte ore</t>
  </si>
  <si>
    <t>ore assegnate</t>
  </si>
  <si>
    <t>Differenza</t>
  </si>
  <si>
    <t>1A</t>
  </si>
  <si>
    <t>1B</t>
  </si>
  <si>
    <t>2A</t>
  </si>
  <si>
    <t>3A</t>
  </si>
  <si>
    <t>3B</t>
  </si>
  <si>
    <t>4A</t>
  </si>
  <si>
    <t>4B</t>
  </si>
  <si>
    <t>5A</t>
  </si>
  <si>
    <t>c</t>
  </si>
  <si>
    <t>m</t>
  </si>
  <si>
    <t>1C</t>
  </si>
  <si>
    <t>2B</t>
  </si>
  <si>
    <t>2C</t>
  </si>
  <si>
    <t>3C</t>
  </si>
  <si>
    <t>4C</t>
  </si>
  <si>
    <t>5B</t>
  </si>
  <si>
    <t>5C</t>
  </si>
  <si>
    <t>Potenziamento</t>
  </si>
  <si>
    <t>Arte e immagine</t>
  </si>
  <si>
    <t>IRC</t>
  </si>
  <si>
    <t>L Inglese</t>
  </si>
  <si>
    <t>LC Spagnolo</t>
  </si>
  <si>
    <t>Lettere</t>
  </si>
  <si>
    <t>Matematica</t>
  </si>
  <si>
    <t>Musica</t>
  </si>
  <si>
    <t>Scienze Motorie</t>
  </si>
  <si>
    <t>Tecnologia</t>
  </si>
  <si>
    <t>A - Monte Urano</t>
  </si>
  <si>
    <t>B - Monte Urano</t>
  </si>
  <si>
    <t>C - Monte Urano</t>
  </si>
  <si>
    <t>D - Monte Urano</t>
  </si>
  <si>
    <t>E - Monte Urano</t>
  </si>
  <si>
    <t>A - Magliano di Tenna</t>
  </si>
  <si>
    <t>A - Rapagnano</t>
  </si>
  <si>
    <t>B - Rapagnano</t>
  </si>
  <si>
    <t>A - Torre San Patrizio</t>
  </si>
  <si>
    <t>Monte Urano</t>
  </si>
  <si>
    <t>Rapagnano</t>
  </si>
  <si>
    <t>Torre San Patrizio</t>
  </si>
  <si>
    <t>Rossi</t>
  </si>
  <si>
    <t>Rosati</t>
  </si>
  <si>
    <t>Perozzi</t>
  </si>
  <si>
    <t>Pallotti</t>
  </si>
  <si>
    <t>Mosca</t>
  </si>
  <si>
    <t>Della Valle</t>
  </si>
  <si>
    <t>Graziani</t>
  </si>
  <si>
    <t>Achilli</t>
  </si>
  <si>
    <t>Vita</t>
  </si>
  <si>
    <t>COE Montegranaro-Montegiorgio</t>
  </si>
  <si>
    <t>Andriola</t>
  </si>
  <si>
    <t>Facenna</t>
  </si>
  <si>
    <t>Franceschetti</t>
  </si>
  <si>
    <t>Luciani</t>
  </si>
  <si>
    <t>Renzi</t>
  </si>
  <si>
    <t>Tartufoli</t>
  </si>
  <si>
    <t xml:space="preserve">Iacopini </t>
  </si>
  <si>
    <t>Santarelli C</t>
  </si>
  <si>
    <t>Cruciani</t>
  </si>
  <si>
    <t>Corradini</t>
  </si>
  <si>
    <t>Leoni</t>
  </si>
  <si>
    <t>Santarelli M</t>
  </si>
  <si>
    <t>COE Nardi PSG</t>
  </si>
  <si>
    <t>Brandimarti</t>
  </si>
  <si>
    <t>Gismondi</t>
  </si>
  <si>
    <t>Cuccaro</t>
  </si>
  <si>
    <t>Pizzuti</t>
  </si>
  <si>
    <t>Marconi</t>
  </si>
  <si>
    <t>COE Montegranaro</t>
  </si>
  <si>
    <t>Carlini</t>
  </si>
  <si>
    <t>Tamburrini</t>
  </si>
  <si>
    <t>Binchi</t>
  </si>
  <si>
    <t>Basili</t>
  </si>
  <si>
    <t>Micheli</t>
  </si>
  <si>
    <t>Paternesi</t>
  </si>
  <si>
    <t>Pezzola</t>
  </si>
  <si>
    <t>Corradetti</t>
  </si>
  <si>
    <t>Porrà</t>
  </si>
  <si>
    <t>Sanguigni</t>
  </si>
  <si>
    <t>Sonaglioni</t>
  </si>
  <si>
    <t>Torresetti</t>
  </si>
  <si>
    <t xml:space="preserve">BELLESI </t>
  </si>
  <si>
    <t xml:space="preserve">CINTIOLI </t>
  </si>
  <si>
    <t>LATTANZI</t>
  </si>
  <si>
    <t>LAUTIZI</t>
  </si>
  <si>
    <t>LIBERATI</t>
  </si>
  <si>
    <t>PETRINI</t>
  </si>
  <si>
    <t>PIERINI</t>
  </si>
  <si>
    <t>POMPILI</t>
  </si>
  <si>
    <t>RIPA</t>
  </si>
  <si>
    <t>RIPANI</t>
  </si>
  <si>
    <t xml:space="preserve">SCROSTA </t>
  </si>
  <si>
    <t>SEBASTIANI</t>
  </si>
  <si>
    <t xml:space="preserve">SILVESTRI </t>
  </si>
  <si>
    <t>TIZI</t>
  </si>
  <si>
    <t>VITALI</t>
  </si>
  <si>
    <t xml:space="preserve">SERCHIARI </t>
  </si>
  <si>
    <t>AGOLINI</t>
  </si>
  <si>
    <t>ALESIANI</t>
  </si>
  <si>
    <t>ANSELMI</t>
  </si>
  <si>
    <t>BIDOLLI</t>
  </si>
  <si>
    <t>BIONDI</t>
  </si>
  <si>
    <t>BRANDOLINI</t>
  </si>
  <si>
    <t>CARDINALI</t>
  </si>
  <si>
    <t>CERONI</t>
  </si>
  <si>
    <t>CIAFFONI</t>
  </si>
  <si>
    <t>COSIMI</t>
  </si>
  <si>
    <t>CUTINI</t>
  </si>
  <si>
    <t>DI DONATO</t>
  </si>
  <si>
    <t>FALCIONI</t>
  </si>
  <si>
    <t>GATTAFONI</t>
  </si>
  <si>
    <t xml:space="preserve">GIDIUCCI </t>
  </si>
  <si>
    <t>GISMONDI</t>
  </si>
  <si>
    <t>GOBBI</t>
  </si>
  <si>
    <t>LUCIANI</t>
  </si>
  <si>
    <t>MALAGIA</t>
  </si>
  <si>
    <t>MALVASI</t>
  </si>
  <si>
    <t>MARCANTONI</t>
  </si>
  <si>
    <t>MARCELLI</t>
  </si>
  <si>
    <t>MONTICCIOLO</t>
  </si>
  <si>
    <t>NEZI</t>
  </si>
  <si>
    <t>PAOLETTI</t>
  </si>
  <si>
    <t>PARLATONI</t>
  </si>
  <si>
    <t>PESCE</t>
  </si>
  <si>
    <t>PIERBATTISTA</t>
  </si>
  <si>
    <t>ROSSI</t>
  </si>
  <si>
    <t>SABBATINI</t>
  </si>
  <si>
    <t>SCRIBONI</t>
  </si>
  <si>
    <t>SIMONETTI</t>
  </si>
  <si>
    <t>SOLLINI</t>
  </si>
  <si>
    <t>TOSI</t>
  </si>
  <si>
    <t xml:space="preserve">TULLI </t>
  </si>
  <si>
    <t>VALENTI</t>
  </si>
  <si>
    <t>VECCHIONI</t>
  </si>
  <si>
    <t>VISSANI</t>
  </si>
  <si>
    <t>VITA</t>
  </si>
  <si>
    <t>ZINCARINI</t>
  </si>
  <si>
    <t>inglese</t>
  </si>
  <si>
    <t>Magliano di Tenna</t>
  </si>
  <si>
    <t>4 5</t>
  </si>
  <si>
    <t xml:space="preserve">Rapagnano </t>
  </si>
  <si>
    <t xml:space="preserve">2 3 </t>
  </si>
  <si>
    <t>Sostegno</t>
  </si>
  <si>
    <t>alunni</t>
  </si>
  <si>
    <t>ore</t>
  </si>
  <si>
    <t>PELLEGRINI</t>
  </si>
  <si>
    <t>Alunni della classe</t>
  </si>
  <si>
    <t>FIACCONI</t>
  </si>
  <si>
    <t>PANIZIO</t>
  </si>
  <si>
    <t>ROBERTI</t>
  </si>
  <si>
    <t>ore da assegnare</t>
  </si>
  <si>
    <t>VITRONE</t>
  </si>
  <si>
    <t>DOCENTI IMPEGNATI IN CLASSE</t>
  </si>
  <si>
    <t>S</t>
  </si>
  <si>
    <t xml:space="preserve">  </t>
  </si>
  <si>
    <t>5+8</t>
  </si>
  <si>
    <t>12+5</t>
  </si>
  <si>
    <t>7+11</t>
  </si>
  <si>
    <t>11p+16ore</t>
  </si>
  <si>
    <t>CUPELLI</t>
  </si>
  <si>
    <t>TURECKI</t>
  </si>
  <si>
    <t xml:space="preserve">SDOLZINI </t>
  </si>
  <si>
    <t>ALICI BIONDI</t>
  </si>
  <si>
    <t>BERDINI</t>
  </si>
  <si>
    <t>CAPRIOTTI</t>
  </si>
  <si>
    <t>BONIFAZI</t>
  </si>
  <si>
    <t>PACI</t>
  </si>
  <si>
    <t>RICCI</t>
  </si>
  <si>
    <t>PROFUMIERI</t>
  </si>
  <si>
    <t xml:space="preserve">BASTARELLI </t>
  </si>
  <si>
    <t>BENEDETTI</t>
  </si>
  <si>
    <t>QUADRINI</t>
  </si>
  <si>
    <t>MACERATA</t>
  </si>
  <si>
    <t>FERRONI</t>
  </si>
  <si>
    <t>PIERMARTIRE</t>
  </si>
  <si>
    <t>TIBURZI</t>
  </si>
  <si>
    <t xml:space="preserve">IGNAZI </t>
  </si>
  <si>
    <t xml:space="preserve">1A </t>
  </si>
  <si>
    <t>1CH</t>
  </si>
  <si>
    <t>X</t>
  </si>
  <si>
    <t>2A*</t>
  </si>
  <si>
    <t>2B*</t>
  </si>
  <si>
    <t>*</t>
  </si>
  <si>
    <t>CAMELI</t>
  </si>
  <si>
    <t>Violino</t>
  </si>
  <si>
    <t>Chitarra</t>
  </si>
  <si>
    <t>Sassofono</t>
  </si>
  <si>
    <t>Pianoforte</t>
  </si>
  <si>
    <t>Amaolo</t>
  </si>
  <si>
    <t>BRACCIOTTI</t>
  </si>
  <si>
    <t>SANTARELLI</t>
  </si>
  <si>
    <t>SMERILLI</t>
  </si>
  <si>
    <t>FELICI</t>
  </si>
  <si>
    <t>VEROLI</t>
  </si>
  <si>
    <t>MECONI </t>
  </si>
  <si>
    <t>VIRGILI </t>
  </si>
  <si>
    <t>PIERMARTIRI </t>
  </si>
  <si>
    <t>MARROZZINI </t>
  </si>
  <si>
    <t>LAZZARINI </t>
  </si>
  <si>
    <t>RIZZIERI </t>
  </si>
  <si>
    <t>PAPIRI </t>
  </si>
  <si>
    <t>PISTOLESI </t>
  </si>
  <si>
    <t>TROBBIANI </t>
  </si>
  <si>
    <t>FEDOZZI </t>
  </si>
  <si>
    <t>MICUCCI</t>
  </si>
  <si>
    <t>Quadrini M.</t>
  </si>
  <si>
    <t>Bollettini</t>
  </si>
  <si>
    <t>Martinelli</t>
  </si>
  <si>
    <t>A</t>
  </si>
  <si>
    <t>coordinatore</t>
  </si>
  <si>
    <t>DOCENTE B</t>
  </si>
  <si>
    <t>DOCENTE C</t>
  </si>
  <si>
    <t>DOCENTE D</t>
  </si>
  <si>
    <t>DOCENTE E</t>
  </si>
  <si>
    <t>s</t>
  </si>
  <si>
    <t>(14ore)</t>
  </si>
  <si>
    <r>
      <rPr>
        <sz val="11"/>
        <color theme="1"/>
        <rFont val="Calibri"/>
        <family val="2"/>
        <scheme val="minor"/>
      </rPr>
      <t>*</t>
    </r>
    <r>
      <rPr>
        <sz val="8"/>
        <color theme="1"/>
        <rFont val="Calibri"/>
        <family val="2"/>
        <scheme val="minor"/>
      </rPr>
      <t>le ore di mensa saranno svolte come unico gruppo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</si>
</sst>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b/>
      <i/>
      <sz val="11"/>
      <color rgb="FFFF0000"/>
      <name val="Calibri"/>
    </font>
    <font>
      <i/>
      <sz val="11"/>
      <color theme="1"/>
      <name val="Calibri"/>
    </font>
    <font>
      <b/>
      <sz val="11"/>
      <color theme="1"/>
      <name val="Calibri"/>
    </font>
    <font>
      <sz val="11"/>
      <color theme="0"/>
      <name val="Calibri"/>
    </font>
    <font>
      <b/>
      <sz val="11"/>
      <color rgb="FFFF0000"/>
      <name val="Calibri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sz val="9"/>
      <color theme="1"/>
      <name val="Candara"/>
      <family val="2"/>
    </font>
    <font>
      <sz val="8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1"/>
      <color rgb="FFFF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EF2CB"/>
      </patternFill>
    </fill>
    <fill>
      <patternFill patternType="solid">
        <fgColor theme="9" tint="0.79998168889431442"/>
        <bgColor rgb="FFDEEAF6"/>
      </patternFill>
    </fill>
    <fill>
      <patternFill patternType="solid">
        <fgColor theme="9" tint="0.79998168889431442"/>
        <bgColor rgb="FFE2EFD9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E2EFD9"/>
      </patternFill>
    </fill>
    <fill>
      <patternFill patternType="solid">
        <fgColor theme="7" tint="0.79998168889431442"/>
        <bgColor rgb="FFDEEAF6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8" tint="0.79998168889431442"/>
        <bgColor rgb="FFDEEAF6"/>
      </patternFill>
    </fill>
    <fill>
      <patternFill patternType="solid">
        <fgColor theme="8" tint="0.79998168889431442"/>
        <bgColor rgb="FFFEF2CB"/>
      </patternFill>
    </fill>
    <fill>
      <patternFill patternType="solid">
        <fgColor theme="8" tint="0.79998168889431442"/>
        <bgColor rgb="FFE2EFD9"/>
      </patternFill>
    </fill>
    <fill>
      <patternFill patternType="solid">
        <fgColor theme="8" tint="0.79998168889431442"/>
        <bgColor theme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E2EFD9"/>
      </patternFill>
    </fill>
    <fill>
      <patternFill patternType="solid">
        <fgColor rgb="FFFFFF00"/>
        <bgColor rgb="FFDEEAF6"/>
      </patternFill>
    </fill>
    <fill>
      <patternFill patternType="solid">
        <fgColor rgb="FFFFFF00"/>
        <bgColor rgb="FFE2EFD9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6" fillId="0" borderId="0" xfId="0" applyFont="1"/>
    <xf numFmtId="0" fontId="7" fillId="0" borderId="0" xfId="0" applyFont="1"/>
    <xf numFmtId="2" fontId="5" fillId="0" borderId="0" xfId="0" applyNumberFormat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5" fillId="2" borderId="4" xfId="0" applyFont="1" applyFill="1" applyBorder="1"/>
    <xf numFmtId="0" fontId="5" fillId="0" borderId="6" xfId="0" applyFont="1" applyBorder="1"/>
    <xf numFmtId="0" fontId="5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5" fillId="2" borderId="17" xfId="0" applyFont="1" applyFill="1" applyBorder="1"/>
    <xf numFmtId="0" fontId="5" fillId="2" borderId="10" xfId="0" applyFont="1" applyFill="1" applyBorder="1"/>
    <xf numFmtId="0" fontId="5" fillId="0" borderId="4" xfId="0" applyFont="1" applyBorder="1"/>
    <xf numFmtId="0" fontId="5" fillId="3" borderId="7" xfId="0" applyFont="1" applyFill="1" applyBorder="1"/>
    <xf numFmtId="0" fontId="5" fillId="4" borderId="8" xfId="0" applyFont="1" applyFill="1" applyBorder="1"/>
    <xf numFmtId="0" fontId="5" fillId="5" borderId="8" xfId="0" applyFont="1" applyFill="1" applyBorder="1"/>
    <xf numFmtId="0" fontId="5" fillId="6" borderId="8" xfId="0" applyFont="1" applyFill="1" applyBorder="1"/>
    <xf numFmtId="0" fontId="5" fillId="3" borderId="10" xfId="0" applyFont="1" applyFill="1" applyBorder="1"/>
    <xf numFmtId="0" fontId="5" fillId="4" borderId="10" xfId="0" applyFont="1" applyFill="1" applyBorder="1"/>
    <xf numFmtId="0" fontId="5" fillId="5" borderId="10" xfId="0" applyFont="1" applyFill="1" applyBorder="1"/>
    <xf numFmtId="0" fontId="5" fillId="6" borderId="10" xfId="0" applyFont="1" applyFill="1" applyBorder="1"/>
    <xf numFmtId="0" fontId="5" fillId="3" borderId="12" xfId="0" applyFont="1" applyFill="1" applyBorder="1"/>
    <xf numFmtId="0" fontId="5" fillId="4" borderId="12" xfId="0" applyFont="1" applyFill="1" applyBorder="1"/>
    <xf numFmtId="0" fontId="5" fillId="5" borderId="12" xfId="0" applyFont="1" applyFill="1" applyBorder="1"/>
    <xf numFmtId="0" fontId="5" fillId="6" borderId="12" xfId="0" applyFont="1" applyFill="1" applyBorder="1"/>
    <xf numFmtId="0" fontId="5" fillId="3" borderId="15" xfId="0" applyFont="1" applyFill="1" applyBorder="1"/>
    <xf numFmtId="0" fontId="5" fillId="4" borderId="15" xfId="0" applyFont="1" applyFill="1" applyBorder="1"/>
    <xf numFmtId="0" fontId="5" fillId="5" borderId="15" xfId="0" applyFont="1" applyFill="1" applyBorder="1"/>
    <xf numFmtId="0" fontId="5" fillId="6" borderId="15" xfId="0" applyFont="1" applyFill="1" applyBorder="1"/>
    <xf numFmtId="0" fontId="5" fillId="7" borderId="10" xfId="0" applyFont="1" applyFill="1" applyBorder="1"/>
    <xf numFmtId="0" fontId="0" fillId="3" borderId="0" xfId="0" applyFill="1"/>
    <xf numFmtId="0" fontId="5" fillId="8" borderId="7" xfId="0" applyFont="1" applyFill="1" applyBorder="1"/>
    <xf numFmtId="0" fontId="5" fillId="10" borderId="8" xfId="0" applyFont="1" applyFill="1" applyBorder="1"/>
    <xf numFmtId="0" fontId="5" fillId="8" borderId="10" xfId="0" applyFont="1" applyFill="1" applyBorder="1"/>
    <xf numFmtId="0" fontId="5" fillId="9" borderId="10" xfId="0" applyFont="1" applyFill="1" applyBorder="1"/>
    <xf numFmtId="0" fontId="5" fillId="10" borderId="10" xfId="0" applyFont="1" applyFill="1" applyBorder="1"/>
    <xf numFmtId="0" fontId="5" fillId="8" borderId="12" xfId="0" applyFont="1" applyFill="1" applyBorder="1"/>
    <xf numFmtId="0" fontId="5" fillId="9" borderId="12" xfId="0" applyFont="1" applyFill="1" applyBorder="1"/>
    <xf numFmtId="0" fontId="5" fillId="10" borderId="12" xfId="0" applyFont="1" applyFill="1" applyBorder="1"/>
    <xf numFmtId="0" fontId="5" fillId="8" borderId="15" xfId="0" applyFont="1" applyFill="1" applyBorder="1"/>
    <xf numFmtId="0" fontId="5" fillId="9" borderId="15" xfId="0" applyFont="1" applyFill="1" applyBorder="1"/>
    <xf numFmtId="0" fontId="5" fillId="10" borderId="15" xfId="0" applyFont="1" applyFill="1" applyBorder="1"/>
    <xf numFmtId="0" fontId="5" fillId="11" borderId="10" xfId="0" applyFont="1" applyFill="1" applyBorder="1"/>
    <xf numFmtId="0" fontId="0" fillId="8" borderId="0" xfId="0" applyFill="1"/>
    <xf numFmtId="0" fontId="5" fillId="12" borderId="8" xfId="0" applyFont="1" applyFill="1" applyBorder="1"/>
    <xf numFmtId="0" fontId="5" fillId="13" borderId="8" xfId="0" applyFont="1" applyFill="1" applyBorder="1"/>
    <xf numFmtId="0" fontId="5" fillId="14" borderId="8" xfId="0" applyFont="1" applyFill="1" applyBorder="1"/>
    <xf numFmtId="0" fontId="5" fillId="12" borderId="10" xfId="0" applyFont="1" applyFill="1" applyBorder="1"/>
    <xf numFmtId="0" fontId="5" fillId="13" borderId="10" xfId="0" applyFont="1" applyFill="1" applyBorder="1"/>
    <xf numFmtId="0" fontId="5" fillId="14" borderId="10" xfId="0" applyFont="1" applyFill="1" applyBorder="1"/>
    <xf numFmtId="0" fontId="5" fillId="12" borderId="12" xfId="0" applyFont="1" applyFill="1" applyBorder="1"/>
    <xf numFmtId="0" fontId="5" fillId="13" borderId="12" xfId="0" applyFont="1" applyFill="1" applyBorder="1"/>
    <xf numFmtId="0" fontId="5" fillId="14" borderId="12" xfId="0" applyFont="1" applyFill="1" applyBorder="1"/>
    <xf numFmtId="0" fontId="5" fillId="12" borderId="15" xfId="0" applyFont="1" applyFill="1" applyBorder="1"/>
    <xf numFmtId="0" fontId="5" fillId="13" borderId="15" xfId="0" applyFont="1" applyFill="1" applyBorder="1"/>
    <xf numFmtId="0" fontId="5" fillId="14" borderId="15" xfId="0" applyFont="1" applyFill="1" applyBorder="1"/>
    <xf numFmtId="0" fontId="5" fillId="15" borderId="10" xfId="0" applyFont="1" applyFill="1" applyBorder="1"/>
    <xf numFmtId="0" fontId="0" fillId="16" borderId="0" xfId="0" applyFill="1"/>
    <xf numFmtId="0" fontId="5" fillId="16" borderId="7" xfId="0" applyFont="1" applyFill="1" applyBorder="1"/>
    <xf numFmtId="0" fontId="5" fillId="16" borderId="10" xfId="0" applyFont="1" applyFill="1" applyBorder="1"/>
    <xf numFmtId="0" fontId="5" fillId="16" borderId="12" xfId="0" applyFont="1" applyFill="1" applyBorder="1"/>
    <xf numFmtId="0" fontId="5" fillId="16" borderId="15" xfId="0" applyFont="1" applyFill="1" applyBorder="1"/>
    <xf numFmtId="0" fontId="5" fillId="0" borderId="18" xfId="0" applyFont="1" applyBorder="1"/>
    <xf numFmtId="0" fontId="5" fillId="0" borderId="19" xfId="0" applyFont="1" applyBorder="1"/>
    <xf numFmtId="0" fontId="5" fillId="16" borderId="18" xfId="0" applyFont="1" applyFill="1" applyBorder="1"/>
    <xf numFmtId="0" fontId="5" fillId="12" borderId="18" xfId="0" applyFont="1" applyFill="1" applyBorder="1"/>
    <xf numFmtId="0" fontId="5" fillId="13" borderId="18" xfId="0" applyFont="1" applyFill="1" applyBorder="1"/>
    <xf numFmtId="0" fontId="5" fillId="14" borderId="18" xfId="0" applyFont="1" applyFill="1" applyBorder="1"/>
    <xf numFmtId="0" fontId="5" fillId="3" borderId="18" xfId="0" applyFont="1" applyFill="1" applyBorder="1"/>
    <xf numFmtId="0" fontId="5" fillId="4" borderId="18" xfId="0" applyFont="1" applyFill="1" applyBorder="1"/>
    <xf numFmtId="0" fontId="5" fillId="5" borderId="18" xfId="0" applyFont="1" applyFill="1" applyBorder="1"/>
    <xf numFmtId="0" fontId="5" fillId="6" borderId="18" xfId="0" applyFont="1" applyFill="1" applyBorder="1"/>
    <xf numFmtId="0" fontId="5" fillId="8" borderId="18" xfId="0" applyFont="1" applyFill="1" applyBorder="1"/>
    <xf numFmtId="0" fontId="5" fillId="9" borderId="18" xfId="0" applyFont="1" applyFill="1" applyBorder="1"/>
    <xf numFmtId="0" fontId="6" fillId="0" borderId="2" xfId="0" applyFont="1" applyBorder="1"/>
    <xf numFmtId="0" fontId="5" fillId="0" borderId="0" xfId="0" applyFont="1"/>
    <xf numFmtId="0" fontId="5" fillId="0" borderId="5" xfId="0" applyFont="1" applyBorder="1"/>
    <xf numFmtId="0" fontId="12" fillId="0" borderId="4" xfId="0" applyFont="1" applyBorder="1"/>
    <xf numFmtId="0" fontId="5" fillId="0" borderId="17" xfId="0" applyFont="1" applyBorder="1"/>
    <xf numFmtId="0" fontId="4" fillId="0" borderId="0" xfId="0" applyFont="1"/>
    <xf numFmtId="0" fontId="5" fillId="0" borderId="20" xfId="0" applyFont="1" applyBorder="1"/>
    <xf numFmtId="0" fontId="5" fillId="0" borderId="21" xfId="0" applyFont="1" applyBorder="1"/>
    <xf numFmtId="0" fontId="12" fillId="0" borderId="21" xfId="0" applyFont="1" applyBorder="1"/>
    <xf numFmtId="0" fontId="12" fillId="0" borderId="22" xfId="0" applyFont="1" applyBorder="1"/>
    <xf numFmtId="0" fontId="5" fillId="0" borderId="23" xfId="0" applyFont="1" applyBorder="1"/>
    <xf numFmtId="0" fontId="12" fillId="0" borderId="9" xfId="0" applyFont="1" applyBorder="1"/>
    <xf numFmtId="0" fontId="12" fillId="0" borderId="2" xfId="0" applyFont="1" applyBorder="1"/>
    <xf numFmtId="16" fontId="12" fillId="0" borderId="2" xfId="0" applyNumberFormat="1" applyFont="1" applyBorder="1"/>
    <xf numFmtId="0" fontId="13" fillId="0" borderId="0" xfId="0" applyFont="1"/>
    <xf numFmtId="0" fontId="14" fillId="0" borderId="0" xfId="0" applyFont="1"/>
    <xf numFmtId="0" fontId="12" fillId="0" borderId="0" xfId="0" applyFont="1"/>
    <xf numFmtId="0" fontId="3" fillId="0" borderId="0" xfId="0" applyFont="1"/>
    <xf numFmtId="0" fontId="5" fillId="17" borderId="4" xfId="0" applyFont="1" applyFill="1" applyBorder="1"/>
    <xf numFmtId="0" fontId="5" fillId="3" borderId="2" xfId="0" applyFont="1" applyFill="1" applyBorder="1"/>
    <xf numFmtId="0" fontId="5" fillId="18" borderId="10" xfId="0" applyFont="1" applyFill="1" applyBorder="1"/>
    <xf numFmtId="0" fontId="0" fillId="0" borderId="0" xfId="0" applyAlignment="1">
      <alignment horizontal="right"/>
    </xf>
    <xf numFmtId="0" fontId="3" fillId="3" borderId="0" xfId="0" applyFont="1" applyFill="1"/>
    <xf numFmtId="0" fontId="7" fillId="3" borderId="0" xfId="0" applyFont="1" applyFill="1"/>
    <xf numFmtId="0" fontId="6" fillId="3" borderId="0" xfId="0" applyFont="1" applyFill="1"/>
    <xf numFmtId="0" fontId="15" fillId="0" borderId="24" xfId="0" applyFont="1" applyBorder="1"/>
    <xf numFmtId="0" fontId="5" fillId="3" borderId="3" xfId="0" applyFont="1" applyFill="1" applyBorder="1"/>
    <xf numFmtId="0" fontId="5" fillId="2" borderId="0" xfId="0" applyFont="1" applyFill="1"/>
    <xf numFmtId="0" fontId="5" fillId="15" borderId="17" xfId="0" applyFont="1" applyFill="1" applyBorder="1"/>
    <xf numFmtId="0" fontId="5" fillId="7" borderId="17" xfId="0" applyFont="1" applyFill="1" applyBorder="1"/>
    <xf numFmtId="0" fontId="5" fillId="11" borderId="17" xfId="0" applyFont="1" applyFill="1" applyBorder="1"/>
    <xf numFmtId="0" fontId="15" fillId="0" borderId="24" xfId="0" applyFont="1" applyBorder="1" applyAlignment="1">
      <alignment vertical="center"/>
    </xf>
    <xf numFmtId="0" fontId="12" fillId="0" borderId="17" xfId="0" applyFont="1" applyBorder="1"/>
    <xf numFmtId="0" fontId="12" fillId="9" borderId="8" xfId="0" applyFont="1" applyFill="1" applyBorder="1"/>
    <xf numFmtId="0" fontId="12" fillId="0" borderId="3" xfId="0" applyFont="1" applyBorder="1"/>
    <xf numFmtId="0" fontId="12" fillId="10" borderId="18" xfId="0" applyFont="1" applyFill="1" applyBorder="1"/>
    <xf numFmtId="0" fontId="12" fillId="10" borderId="10" xfId="0" applyFont="1" applyFill="1" applyBorder="1"/>
    <xf numFmtId="0" fontId="12" fillId="10" borderId="12" xfId="0" applyFont="1" applyFill="1" applyBorder="1"/>
    <xf numFmtId="0" fontId="12" fillId="6" borderId="18" xfId="0" applyFont="1" applyFill="1" applyBorder="1"/>
    <xf numFmtId="0" fontId="12" fillId="6" borderId="12" xfId="0" applyFont="1" applyFill="1" applyBorder="1"/>
    <xf numFmtId="0" fontId="12" fillId="4" borderId="10" xfId="0" applyFont="1" applyFill="1" applyBorder="1"/>
    <xf numFmtId="0" fontId="12" fillId="14" borderId="10" xfId="0" applyFont="1" applyFill="1" applyBorder="1"/>
    <xf numFmtId="0" fontId="12" fillId="13" borderId="10" xfId="0" applyFont="1" applyFill="1" applyBorder="1"/>
    <xf numFmtId="0" fontId="12" fillId="12" borderId="18" xfId="0" applyFont="1" applyFill="1" applyBorder="1"/>
    <xf numFmtId="0" fontId="12" fillId="12" borderId="10" xfId="0" applyFont="1" applyFill="1" applyBorder="1"/>
    <xf numFmtId="0" fontId="12" fillId="12" borderId="12" xfId="0" applyFont="1" applyFill="1" applyBorder="1"/>
    <xf numFmtId="0" fontId="12" fillId="14" borderId="12" xfId="0" applyFont="1" applyFill="1" applyBorder="1"/>
    <xf numFmtId="0" fontId="12" fillId="14" borderId="18" xfId="0" applyFont="1" applyFill="1" applyBorder="1"/>
    <xf numFmtId="0" fontId="12" fillId="13" borderId="18" xfId="0" applyFont="1" applyFill="1" applyBorder="1"/>
    <xf numFmtId="0" fontId="12" fillId="6" borderId="10" xfId="0" applyFont="1" applyFill="1" applyBorder="1"/>
    <xf numFmtId="0" fontId="0" fillId="0" borderId="0" xfId="0" applyAlignment="1">
      <alignment horizontal="left" wrapText="1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5" fillId="15" borderId="25" xfId="0" applyFont="1" applyFill="1" applyBorder="1"/>
    <xf numFmtId="0" fontId="5" fillId="3" borderId="24" xfId="0" applyFont="1" applyFill="1" applyBorder="1"/>
    <xf numFmtId="0" fontId="17" fillId="0" borderId="0" xfId="0" applyFont="1"/>
    <xf numFmtId="0" fontId="2" fillId="0" borderId="0" xfId="0" applyFont="1"/>
    <xf numFmtId="0" fontId="12" fillId="0" borderId="10" xfId="0" applyFont="1" applyBorder="1"/>
    <xf numFmtId="0" fontId="12" fillId="0" borderId="12" xfId="0" applyFont="1" applyBorder="1"/>
    <xf numFmtId="0" fontId="18" fillId="20" borderId="15" xfId="0" applyFont="1" applyFill="1" applyBorder="1"/>
    <xf numFmtId="0" fontId="18" fillId="19" borderId="10" xfId="0" applyFont="1" applyFill="1" applyBorder="1"/>
    <xf numFmtId="0" fontId="18" fillId="20" borderId="12" xfId="0" applyFont="1" applyFill="1" applyBorder="1"/>
    <xf numFmtId="0" fontId="16" fillId="0" borderId="0" xfId="0" applyFont="1" applyAlignment="1">
      <alignment horizontal="left" wrapText="1"/>
    </xf>
    <xf numFmtId="0" fontId="4" fillId="0" borderId="9" xfId="0" applyFont="1" applyBorder="1" applyAlignment="1">
      <alignment horizontal="center"/>
    </xf>
    <xf numFmtId="0" fontId="0" fillId="16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8" borderId="0" xfId="0" applyFill="1" applyAlignment="1">
      <alignment horizontal="center"/>
    </xf>
  </cellXfs>
  <cellStyles count="1">
    <cellStyle name="Normale" xfId="0" builtinId="0"/>
  </cellStyles>
  <dxfs count="3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color rgb="FF00B050"/>
      </font>
      <fill>
        <patternFill patternType="none"/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color rgb="FF00B050"/>
      </font>
      <fill>
        <patternFill patternType="solid">
          <fgColor rgb="FFD6DCE4"/>
          <bgColor rgb="FFD6DCE4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none"/>
      </fill>
    </dxf>
    <dxf>
      <font>
        <b/>
        <color rgb="FF00B050"/>
      </font>
      <fill>
        <patternFill patternType="none"/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/>
      </fill>
    </dxf>
    <dxf>
      <font>
        <b/>
        <color rgb="FF00B050"/>
      </font>
      <fill>
        <patternFill patternType="none"/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 patternType="none"/>
      </fill>
    </dxf>
    <dxf>
      <font>
        <b/>
        <color rgb="FF00B050"/>
      </font>
      <fill>
        <patternFill patternType="none"/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/>
      </fill>
    </dxf>
    <dxf>
      <font>
        <b/>
        <color rgb="FF00B050"/>
      </font>
      <fill>
        <patternFill patternType="none"/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995"/>
  <sheetViews>
    <sheetView tabSelected="1" zoomScale="90" zoomScaleNormal="90" workbookViewId="0">
      <pane xSplit="3" ySplit="1" topLeftCell="D19" activePane="bottomRight" state="frozen"/>
      <selection pane="topRight" activeCell="D1" sqref="D1"/>
      <selection pane="bottomLeft" activeCell="A2" sqref="A2"/>
      <selection pane="bottomRight"/>
    </sheetView>
  </sheetViews>
  <sheetFormatPr defaultColWidth="14.453125" defaultRowHeight="15" customHeight="1" x14ac:dyDescent="0.35"/>
  <cols>
    <col min="1" max="2" width="3.26953125" customWidth="1"/>
    <col min="3" max="3" width="12.7265625" customWidth="1"/>
    <col min="4" max="24" width="8.7265625" customWidth="1"/>
  </cols>
  <sheetData>
    <row r="1" spans="1:22" ht="14.5" x14ac:dyDescent="0.35">
      <c r="A1" s="1"/>
      <c r="B1" s="2"/>
      <c r="C1" s="2" t="s">
        <v>0</v>
      </c>
      <c r="D1" s="2" t="s">
        <v>34</v>
      </c>
      <c r="E1" s="2"/>
      <c r="F1" s="2" t="s">
        <v>35</v>
      </c>
      <c r="G1" s="2"/>
      <c r="H1" s="24" t="s">
        <v>36</v>
      </c>
      <c r="I1" s="24"/>
      <c r="J1" s="24" t="s">
        <v>37</v>
      </c>
      <c r="K1" s="24"/>
      <c r="L1" s="24" t="s">
        <v>38</v>
      </c>
      <c r="M1" s="24"/>
      <c r="N1" s="2" t="s">
        <v>39</v>
      </c>
      <c r="O1" s="2"/>
      <c r="P1" s="2" t="s">
        <v>40</v>
      </c>
      <c r="Q1" s="2"/>
      <c r="R1" s="2" t="s">
        <v>41</v>
      </c>
      <c r="S1" s="2"/>
      <c r="T1" s="2" t="s">
        <v>42</v>
      </c>
      <c r="U1" s="2"/>
      <c r="V1" s="3" t="s">
        <v>2</v>
      </c>
    </row>
    <row r="2" spans="1:22" ht="14.5" x14ac:dyDescent="0.35">
      <c r="A2" s="1"/>
      <c r="B2" s="2">
        <v>1</v>
      </c>
      <c r="C2" s="2" t="s">
        <v>207</v>
      </c>
      <c r="D2" s="2">
        <v>25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3">
        <f t="shared" ref="V2:V19" si="0">SUM(D2,F2,H2,J2,L2,N2,P2,R2,T2)</f>
        <v>25</v>
      </c>
    </row>
    <row r="3" spans="1:22" ht="14.5" x14ac:dyDescent="0.35">
      <c r="A3" s="1"/>
      <c r="B3" s="2">
        <v>2</v>
      </c>
      <c r="C3" s="2" t="s">
        <v>93</v>
      </c>
      <c r="D3" s="2">
        <v>25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3">
        <f t="shared" si="0"/>
        <v>25</v>
      </c>
    </row>
    <row r="4" spans="1:22" ht="14.5" x14ac:dyDescent="0.35">
      <c r="A4" s="1"/>
      <c r="B4" s="2">
        <v>3</v>
      </c>
      <c r="C4" s="2" t="s">
        <v>206</v>
      </c>
      <c r="D4" s="2"/>
      <c r="E4" s="2"/>
      <c r="F4" s="2">
        <v>25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3">
        <f t="shared" si="0"/>
        <v>25</v>
      </c>
    </row>
    <row r="5" spans="1:22" ht="14.5" x14ac:dyDescent="0.35">
      <c r="A5" s="1"/>
      <c r="B5" s="2">
        <v>4</v>
      </c>
      <c r="C5" s="87" t="s">
        <v>99</v>
      </c>
      <c r="D5" s="2"/>
      <c r="E5" s="2"/>
      <c r="F5" s="2">
        <v>25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3">
        <f t="shared" si="0"/>
        <v>25</v>
      </c>
    </row>
    <row r="6" spans="1:22" ht="14.5" x14ac:dyDescent="0.35">
      <c r="A6" s="1"/>
      <c r="B6" s="2">
        <v>5</v>
      </c>
      <c r="C6" s="2" t="s">
        <v>88</v>
      </c>
      <c r="D6" s="2"/>
      <c r="E6" s="2"/>
      <c r="F6" s="2"/>
      <c r="G6" s="2"/>
      <c r="H6" s="2">
        <v>25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3">
        <f t="shared" si="0"/>
        <v>25</v>
      </c>
    </row>
    <row r="7" spans="1:22" ht="14.5" x14ac:dyDescent="0.35">
      <c r="A7" s="1"/>
      <c r="B7" s="2">
        <v>6</v>
      </c>
      <c r="C7" s="2" t="s">
        <v>97</v>
      </c>
      <c r="D7" s="2"/>
      <c r="E7" s="2"/>
      <c r="F7" s="2"/>
      <c r="G7" s="2"/>
      <c r="H7" s="2">
        <v>25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3">
        <f t="shared" si="0"/>
        <v>25</v>
      </c>
    </row>
    <row r="8" spans="1:22" ht="14.5" x14ac:dyDescent="0.35">
      <c r="A8" s="1"/>
      <c r="B8" s="2">
        <v>7</v>
      </c>
      <c r="C8" s="86" t="s">
        <v>92</v>
      </c>
      <c r="D8" s="2"/>
      <c r="E8" s="2"/>
      <c r="F8" s="2"/>
      <c r="G8" s="2"/>
      <c r="H8" s="2"/>
      <c r="I8" s="2"/>
      <c r="J8" s="2">
        <v>25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3">
        <f t="shared" si="0"/>
        <v>25</v>
      </c>
    </row>
    <row r="9" spans="1:22" ht="14.5" x14ac:dyDescent="0.35">
      <c r="A9" s="1"/>
      <c r="B9" s="2">
        <v>8</v>
      </c>
      <c r="C9" s="87" t="s">
        <v>102</v>
      </c>
      <c r="D9" s="2"/>
      <c r="E9" s="2"/>
      <c r="F9" s="2"/>
      <c r="G9" s="2"/>
      <c r="H9" s="2"/>
      <c r="I9" s="2"/>
      <c r="J9" s="2">
        <v>25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3">
        <f t="shared" si="0"/>
        <v>25</v>
      </c>
    </row>
    <row r="10" spans="1:22" ht="14.5" x14ac:dyDescent="0.35">
      <c r="A10" s="1"/>
      <c r="B10" s="2">
        <v>9</v>
      </c>
      <c r="C10" s="2" t="s">
        <v>94</v>
      </c>
      <c r="D10" s="2"/>
      <c r="E10" s="2"/>
      <c r="F10" s="2"/>
      <c r="G10" s="2"/>
      <c r="H10" s="2"/>
      <c r="I10" s="2"/>
      <c r="J10" s="2"/>
      <c r="K10" s="2"/>
      <c r="L10" s="2">
        <v>25</v>
      </c>
      <c r="M10" s="2"/>
      <c r="N10" s="2"/>
      <c r="O10" s="2"/>
      <c r="P10" s="2"/>
      <c r="Q10" s="2"/>
      <c r="R10" s="2"/>
      <c r="S10" s="2"/>
      <c r="T10" s="2"/>
      <c r="U10" s="2"/>
      <c r="V10" s="3">
        <f t="shared" si="0"/>
        <v>25</v>
      </c>
    </row>
    <row r="11" spans="1:22" ht="14.5" x14ac:dyDescent="0.35">
      <c r="A11" s="1"/>
      <c r="B11" s="2">
        <v>10</v>
      </c>
      <c r="C11" s="2" t="s">
        <v>101</v>
      </c>
      <c r="D11" s="2"/>
      <c r="E11" s="2"/>
      <c r="F11" s="2"/>
      <c r="G11" s="2"/>
      <c r="H11" s="2"/>
      <c r="I11" s="2"/>
      <c r="J11" s="2"/>
      <c r="K11" s="2"/>
      <c r="L11" s="2">
        <v>25</v>
      </c>
      <c r="M11" s="2"/>
      <c r="N11" s="2"/>
      <c r="O11" s="2"/>
      <c r="P11" s="2"/>
      <c r="Q11" s="2"/>
      <c r="R11" s="2"/>
      <c r="S11" s="2"/>
      <c r="T11" s="2"/>
      <c r="U11" s="2"/>
      <c r="V11" s="3">
        <f t="shared" si="0"/>
        <v>25</v>
      </c>
    </row>
    <row r="12" spans="1:22" ht="14.5" x14ac:dyDescent="0.35">
      <c r="A12" s="1"/>
      <c r="B12" s="2">
        <v>11</v>
      </c>
      <c r="C12" s="2" t="s">
        <v>91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>
        <v>25</v>
      </c>
      <c r="O12" s="2"/>
      <c r="P12" s="2"/>
      <c r="Q12" s="2"/>
      <c r="R12" s="2"/>
      <c r="S12" s="2"/>
      <c r="T12" s="2"/>
      <c r="U12" s="2"/>
      <c r="V12" s="3">
        <f t="shared" si="0"/>
        <v>25</v>
      </c>
    </row>
    <row r="13" spans="1:22" ht="14.5" x14ac:dyDescent="0.35">
      <c r="A13" s="1"/>
      <c r="B13" s="2">
        <v>12</v>
      </c>
      <c r="C13" s="2" t="s">
        <v>96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>
        <v>25</v>
      </c>
      <c r="O13" s="2"/>
      <c r="P13" s="2"/>
      <c r="Q13" s="2"/>
      <c r="R13" s="2"/>
      <c r="S13" s="2"/>
      <c r="T13" s="2"/>
      <c r="U13" s="2"/>
      <c r="V13" s="3">
        <f t="shared" si="0"/>
        <v>25</v>
      </c>
    </row>
    <row r="14" spans="1:22" ht="14.5" x14ac:dyDescent="0.35">
      <c r="A14" s="1"/>
      <c r="B14" s="2">
        <v>13</v>
      </c>
      <c r="C14" s="86" t="s">
        <v>89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>
        <v>25</v>
      </c>
      <c r="Q14" s="2"/>
      <c r="R14" s="2"/>
      <c r="S14" s="2"/>
      <c r="T14" s="2"/>
      <c r="U14" s="2"/>
      <c r="V14" s="3">
        <f t="shared" si="0"/>
        <v>25</v>
      </c>
    </row>
    <row r="15" spans="1:22" ht="14.5" x14ac:dyDescent="0.35">
      <c r="A15" s="1"/>
      <c r="B15" s="2">
        <v>14</v>
      </c>
      <c r="C15" s="2" t="s">
        <v>95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>
        <v>25</v>
      </c>
      <c r="Q15" s="2"/>
      <c r="R15" s="2"/>
      <c r="S15" s="2"/>
      <c r="T15" s="2"/>
      <c r="U15" s="2"/>
      <c r="V15" s="3">
        <f t="shared" si="0"/>
        <v>25</v>
      </c>
    </row>
    <row r="16" spans="1:22" ht="14.5" x14ac:dyDescent="0.35">
      <c r="A16" s="1"/>
      <c r="B16" s="2">
        <v>15</v>
      </c>
      <c r="C16" s="2" t="s">
        <v>90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>
        <v>25</v>
      </c>
      <c r="S16" s="2"/>
      <c r="T16" s="2"/>
      <c r="U16" s="2"/>
      <c r="V16" s="3">
        <f t="shared" si="0"/>
        <v>25</v>
      </c>
    </row>
    <row r="17" spans="1:23" ht="14.5" x14ac:dyDescent="0.35">
      <c r="A17" s="1"/>
      <c r="B17" s="2">
        <v>16</v>
      </c>
      <c r="C17" s="2" t="s">
        <v>98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>
        <v>25</v>
      </c>
      <c r="S17" s="2"/>
      <c r="T17" s="2"/>
      <c r="U17" s="2"/>
      <c r="V17" s="3">
        <f t="shared" si="0"/>
        <v>25</v>
      </c>
    </row>
    <row r="18" spans="1:23" ht="14.5" x14ac:dyDescent="0.35">
      <c r="A18" s="1"/>
      <c r="B18" s="2">
        <v>17</v>
      </c>
      <c r="C18" s="2" t="s">
        <v>87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>
        <v>25</v>
      </c>
      <c r="U18" s="2"/>
      <c r="V18" s="3">
        <f t="shared" si="0"/>
        <v>25</v>
      </c>
    </row>
    <row r="19" spans="1:23" ht="14.5" x14ac:dyDescent="0.35">
      <c r="A19" s="1"/>
      <c r="B19" s="2">
        <v>18</v>
      </c>
      <c r="C19" s="2" t="s">
        <v>100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>
        <v>25</v>
      </c>
      <c r="U19" s="2"/>
      <c r="V19" s="3">
        <f t="shared" si="0"/>
        <v>25</v>
      </c>
    </row>
    <row r="20" spans="1:23" ht="15.75" customHeight="1" x14ac:dyDescent="0.35">
      <c r="A20" s="1" t="s">
        <v>3</v>
      </c>
      <c r="B20" s="2"/>
      <c r="C20" s="2" t="s">
        <v>165</v>
      </c>
      <c r="D20" s="2">
        <v>1.5</v>
      </c>
      <c r="E20" s="2"/>
      <c r="F20" s="2">
        <v>1.5</v>
      </c>
      <c r="G20" s="2"/>
      <c r="H20" s="2">
        <v>1.5</v>
      </c>
      <c r="I20" s="24"/>
      <c r="J20" s="2">
        <v>1.5</v>
      </c>
      <c r="K20" s="24"/>
      <c r="L20" s="2">
        <v>1.5</v>
      </c>
      <c r="M20" s="24"/>
      <c r="N20" s="2">
        <v>1.5</v>
      </c>
      <c r="O20" s="2"/>
      <c r="P20" s="2">
        <v>1.5</v>
      </c>
      <c r="Q20" s="2"/>
      <c r="R20" s="2">
        <v>1.5</v>
      </c>
      <c r="S20" s="2"/>
      <c r="T20" s="2">
        <v>1.5</v>
      </c>
      <c r="U20" s="2"/>
      <c r="V20" s="3">
        <f t="shared" ref="V20" si="1">SUM(D20,F20,H20,J20,L20,N20,P20,R20,T20)</f>
        <v>13.5</v>
      </c>
    </row>
    <row r="21" spans="1:23" ht="15.75" customHeight="1" x14ac:dyDescent="0.35"/>
    <row r="22" spans="1:23" ht="15.75" customHeight="1" x14ac:dyDescent="0.35">
      <c r="C22" s="4" t="s">
        <v>4</v>
      </c>
      <c r="D22" s="4">
        <v>40</v>
      </c>
      <c r="F22" s="4">
        <v>40</v>
      </c>
      <c r="H22" s="4">
        <v>40</v>
      </c>
      <c r="J22" s="4">
        <v>40</v>
      </c>
      <c r="L22" s="4">
        <v>40</v>
      </c>
      <c r="N22" s="4">
        <v>40</v>
      </c>
      <c r="P22" s="4">
        <v>40</v>
      </c>
      <c r="R22" s="4">
        <v>40</v>
      </c>
      <c r="T22" s="4">
        <v>40</v>
      </c>
      <c r="V22" s="4"/>
      <c r="W22" s="6"/>
    </row>
    <row r="23" spans="1:23" ht="15.75" customHeight="1" x14ac:dyDescent="0.35">
      <c r="C23" s="7" t="s">
        <v>5</v>
      </c>
      <c r="D23" s="4">
        <f>SUM(D2:D20)</f>
        <v>51.5</v>
      </c>
      <c r="F23" s="4">
        <f>SUM(F2:F20)</f>
        <v>51.5</v>
      </c>
      <c r="H23" s="4">
        <f>SUM(H2:H20)</f>
        <v>51.5</v>
      </c>
      <c r="J23" s="4">
        <f>SUM(J2:J20)</f>
        <v>51.5</v>
      </c>
      <c r="L23" s="4">
        <f>SUM(L2:L20)</f>
        <v>51.5</v>
      </c>
      <c r="N23" s="4">
        <f>SUM(N2:N20)</f>
        <v>51.5</v>
      </c>
      <c r="P23" s="4">
        <f>SUM(P2:P20)</f>
        <v>51.5</v>
      </c>
      <c r="R23" s="4">
        <f>SUM(R2:R20)</f>
        <v>51.5</v>
      </c>
      <c r="T23" s="4">
        <f>SUM(T2:T20)</f>
        <v>51.5</v>
      </c>
      <c r="V23" s="4"/>
      <c r="W23" s="6"/>
    </row>
    <row r="24" spans="1:23" ht="15.75" customHeight="1" x14ac:dyDescent="0.35">
      <c r="C24" s="8" t="s">
        <v>6</v>
      </c>
      <c r="D24" s="4">
        <f>D22-D23</f>
        <v>-11.5</v>
      </c>
      <c r="F24" s="4">
        <f>F22-F23</f>
        <v>-11.5</v>
      </c>
      <c r="H24" s="4">
        <f>H22-H23</f>
        <v>-11.5</v>
      </c>
      <c r="J24" s="4">
        <f>J22-J23</f>
        <v>-11.5</v>
      </c>
      <c r="L24" s="4">
        <f>L22-L23</f>
        <v>-11.5</v>
      </c>
      <c r="N24" s="4">
        <f>N22-N23</f>
        <v>-11.5</v>
      </c>
      <c r="P24" s="4">
        <f>P22-P23</f>
        <v>-11.5</v>
      </c>
      <c r="R24" s="4">
        <f>R22-R23</f>
        <v>-11.5</v>
      </c>
      <c r="T24" s="4">
        <f>T22-T23</f>
        <v>-11.5</v>
      </c>
      <c r="V24" s="4"/>
      <c r="W24" s="6"/>
    </row>
    <row r="25" spans="1:23" ht="15.75" customHeight="1" x14ac:dyDescent="0.35"/>
    <row r="26" spans="1:23" ht="15.75" customHeight="1" x14ac:dyDescent="0.35">
      <c r="A26" t="s">
        <v>148</v>
      </c>
      <c r="C26" s="100" t="s">
        <v>149</v>
      </c>
      <c r="D26">
        <v>1</v>
      </c>
      <c r="E26" s="5"/>
      <c r="G26" s="5"/>
      <c r="H26" s="102">
        <v>1</v>
      </c>
      <c r="P26">
        <v>1</v>
      </c>
      <c r="T26">
        <v>1</v>
      </c>
    </row>
    <row r="27" spans="1:23" ht="15.75" customHeight="1" x14ac:dyDescent="0.35">
      <c r="C27" t="s">
        <v>150</v>
      </c>
      <c r="D27">
        <v>25</v>
      </c>
      <c r="H27">
        <v>25</v>
      </c>
      <c r="P27">
        <v>25</v>
      </c>
      <c r="T27">
        <v>15</v>
      </c>
    </row>
    <row r="28" spans="1:23" ht="14.5" x14ac:dyDescent="0.35">
      <c r="A28" s="1" t="s">
        <v>159</v>
      </c>
      <c r="B28" s="2"/>
      <c r="C28" s="2" t="s">
        <v>151</v>
      </c>
      <c r="D28" s="2"/>
      <c r="E28" s="2"/>
      <c r="F28" s="2"/>
      <c r="G28" s="2"/>
      <c r="H28" s="2">
        <v>25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3"/>
    </row>
    <row r="29" spans="1:23" ht="14.5" x14ac:dyDescent="0.35">
      <c r="A29" s="1" t="s">
        <v>159</v>
      </c>
      <c r="B29" s="2"/>
      <c r="C29" t="s">
        <v>196</v>
      </c>
      <c r="D29" s="2">
        <v>25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3"/>
    </row>
    <row r="30" spans="1:23" ht="14.5" x14ac:dyDescent="0.35">
      <c r="A30" s="1" t="s">
        <v>159</v>
      </c>
      <c r="B30" s="2"/>
      <c r="C30" s="98" t="s">
        <v>189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>
        <v>25</v>
      </c>
      <c r="Q30" s="2"/>
      <c r="R30" s="2"/>
      <c r="S30" s="2"/>
      <c r="T30" s="2"/>
      <c r="U30" s="2"/>
      <c r="V30" s="3"/>
    </row>
    <row r="31" spans="1:23" ht="14.5" x14ac:dyDescent="0.35">
      <c r="A31" s="1" t="s">
        <v>159</v>
      </c>
      <c r="B31" s="2"/>
      <c r="C31" s="98" t="s">
        <v>205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105">
        <v>15</v>
      </c>
      <c r="U31" s="2"/>
      <c r="V31" s="3"/>
    </row>
    <row r="32" spans="1:23" ht="15.75" customHeight="1" x14ac:dyDescent="0.35"/>
    <row r="33" spans="3:3" ht="15.75" customHeight="1" x14ac:dyDescent="0.35"/>
    <row r="34" spans="3:3" ht="15.75" customHeight="1" x14ac:dyDescent="0.4">
      <c r="C34" s="141"/>
    </row>
    <row r="35" spans="3:3" ht="15.75" customHeight="1" x14ac:dyDescent="0.35"/>
    <row r="36" spans="3:3" ht="15.75" customHeight="1" x14ac:dyDescent="0.35"/>
    <row r="37" spans="3:3" ht="15.75" customHeight="1" x14ac:dyDescent="0.35"/>
    <row r="38" spans="3:3" ht="15.75" customHeight="1" x14ac:dyDescent="0.35"/>
    <row r="39" spans="3:3" ht="15.75" customHeight="1" x14ac:dyDescent="0.35"/>
    <row r="40" spans="3:3" ht="15.75" customHeight="1" x14ac:dyDescent="0.35"/>
    <row r="41" spans="3:3" ht="15.75" customHeight="1" x14ac:dyDescent="0.35"/>
    <row r="42" spans="3:3" ht="15.75" customHeight="1" x14ac:dyDescent="0.35"/>
    <row r="43" spans="3:3" ht="15.75" customHeight="1" x14ac:dyDescent="0.35"/>
    <row r="44" spans="3:3" ht="15.75" customHeight="1" x14ac:dyDescent="0.35"/>
    <row r="45" spans="3:3" ht="15.75" customHeight="1" x14ac:dyDescent="0.35"/>
    <row r="46" spans="3:3" ht="15.75" customHeight="1" x14ac:dyDescent="0.35"/>
    <row r="47" spans="3:3" ht="15.75" customHeight="1" x14ac:dyDescent="0.35"/>
    <row r="48" spans="3:3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</sheetData>
  <sheetProtection algorithmName="SHA-512" hashValue="Glh4EINxPiO/tHWN6LKqKJBMfrLemQQZkRg/zOjlXPUe0oyomfGQ5XDT5/OQhgwwgfZVcB8DpcRCbayQHd0JuA==" saltValue="Pdi8HLLJeM+BXzJy1ANi4A==" spinCount="100000" sheet="1" objects="1" scenarios="1"/>
  <sortState xmlns:xlrd2="http://schemas.microsoft.com/office/spreadsheetml/2017/richdata2" ref="B2:B19">
    <sortCondition ref="B2:B19"/>
  </sortState>
  <conditionalFormatting sqref="D2:T19">
    <cfRule type="containsText" dxfId="34" priority="5" operator="containsText" text="25">
      <formula>NOT(ISERROR(SEARCH("25",D2)))</formula>
    </cfRule>
  </conditionalFormatting>
  <conditionalFormatting sqref="D28:T31">
    <cfRule type="containsText" dxfId="33" priority="1" operator="containsText" text="25">
      <formula>NOT(ISERROR(SEARCH("25",D28)))</formula>
    </cfRule>
  </conditionalFormatting>
  <conditionalFormatting sqref="D24:U24">
    <cfRule type="cellIs" dxfId="32" priority="6" operator="greaterThan">
      <formula>0</formula>
    </cfRule>
    <cfRule type="cellIs" dxfId="31" priority="7" operator="lessThan">
      <formula>0</formula>
    </cfRule>
    <cfRule type="cellIs" dxfId="30" priority="8" operator="equal">
      <formula>0</formula>
    </cfRule>
  </conditionalFormatting>
  <conditionalFormatting sqref="V2:V19">
    <cfRule type="cellIs" dxfId="29" priority="15" operator="equal">
      <formula>25</formula>
    </cfRule>
  </conditionalFormatting>
  <conditionalFormatting sqref="V28:V31">
    <cfRule type="cellIs" dxfId="28" priority="3" operator="equal">
      <formula>25</formula>
    </cfRule>
  </conditionalFormatting>
  <pageMargins left="0.70866141732283472" right="0.70866141732283472" top="0.74803149606299213" bottom="0.74803149606299213" header="0" footer="0"/>
  <pageSetup paperSize="8" fitToHeight="0" orientation="landscape" r:id="rId1"/>
  <headerFooter>
    <oddHeader>&amp;CISTITUTO COMPRENSIVO "Gino Strada", via Alfieri, 1 Monte Urano e-mail: apic838006@istruzione.it – sito web: https://icmonteurano.edu.it/</oddHeader>
    <oddFooter>&amp;LAssegnazioni a.s.2022-2023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1011"/>
  <sheetViews>
    <sheetView zoomScale="90" zoomScaleNormal="90"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ColWidth="14.453125" defaultRowHeight="15" customHeight="1" x14ac:dyDescent="0.35"/>
  <cols>
    <col min="1" max="2" width="3.26953125" customWidth="1"/>
    <col min="3" max="3" width="12.7265625" customWidth="1"/>
    <col min="4" max="35" width="8.7265625" customWidth="1"/>
  </cols>
  <sheetData>
    <row r="1" spans="1:34" ht="14.5" x14ac:dyDescent="0.35">
      <c r="A1" s="1"/>
      <c r="B1" s="2"/>
      <c r="C1" s="2" t="s">
        <v>0</v>
      </c>
      <c r="D1" s="92"/>
      <c r="E1" s="2" t="s">
        <v>7</v>
      </c>
      <c r="F1" s="2"/>
      <c r="G1" s="2" t="s">
        <v>8</v>
      </c>
      <c r="H1" s="2"/>
      <c r="I1" s="1" t="s">
        <v>186</v>
      </c>
      <c r="J1" s="2"/>
      <c r="K1" s="2" t="s">
        <v>187</v>
      </c>
      <c r="L1" s="2"/>
      <c r="M1" s="2" t="s">
        <v>19</v>
      </c>
      <c r="N1" s="3"/>
      <c r="O1" s="2" t="s">
        <v>10</v>
      </c>
      <c r="P1" s="2"/>
      <c r="Q1" s="2" t="s">
        <v>11</v>
      </c>
      <c r="R1" s="2"/>
      <c r="S1" s="2" t="s">
        <v>20</v>
      </c>
      <c r="T1" s="2"/>
      <c r="U1" s="1" t="s">
        <v>12</v>
      </c>
      <c r="V1" s="2"/>
      <c r="W1" s="2" t="s">
        <v>13</v>
      </c>
      <c r="X1" s="2"/>
      <c r="Y1" s="2" t="s">
        <v>21</v>
      </c>
      <c r="Z1" s="96"/>
      <c r="AA1" s="24" t="s">
        <v>14</v>
      </c>
      <c r="AB1" s="2"/>
      <c r="AC1" s="2" t="s">
        <v>22</v>
      </c>
      <c r="AD1" s="2"/>
      <c r="AE1" s="2" t="s">
        <v>23</v>
      </c>
      <c r="AF1" s="96"/>
      <c r="AG1" s="2" t="s">
        <v>2</v>
      </c>
      <c r="AH1" s="3"/>
    </row>
    <row r="2" spans="1:34" ht="14.5" x14ac:dyDescent="0.35">
      <c r="A2" s="2" t="s">
        <v>15</v>
      </c>
      <c r="B2" s="24"/>
      <c r="C2" s="24" t="s">
        <v>103</v>
      </c>
      <c r="D2" s="93"/>
      <c r="E2" s="24"/>
      <c r="F2" s="24"/>
      <c r="G2" s="24"/>
      <c r="H2" s="24"/>
      <c r="I2" s="88"/>
      <c r="J2" s="24"/>
      <c r="K2" s="24"/>
      <c r="L2" s="24"/>
      <c r="M2" s="24"/>
      <c r="N2" s="90"/>
      <c r="O2" s="24"/>
      <c r="P2" s="24"/>
      <c r="Q2" s="24">
        <v>14</v>
      </c>
      <c r="R2" s="24"/>
      <c r="S2" s="24">
        <v>8</v>
      </c>
      <c r="T2" s="24"/>
      <c r="U2" s="88"/>
      <c r="V2" s="24"/>
      <c r="W2" s="24"/>
      <c r="X2" s="24"/>
      <c r="Y2" s="24"/>
      <c r="Z2" s="96"/>
      <c r="AA2" s="24"/>
      <c r="AB2" s="24"/>
      <c r="AC2" s="24"/>
      <c r="AD2" s="24"/>
      <c r="AE2" s="24"/>
      <c r="AF2" s="96"/>
      <c r="AG2" s="2">
        <f t="shared" ref="AG2:AG20" si="0">SUM(I2,K2,M2,O2,Q2,S2,U2,W2,Y2,AA2,AC2,AE2,E2,G2)</f>
        <v>22</v>
      </c>
      <c r="AH2" s="90"/>
    </row>
    <row r="3" spans="1:34" ht="14.5" x14ac:dyDescent="0.35">
      <c r="A3" s="2" t="s">
        <v>15</v>
      </c>
      <c r="B3" s="24"/>
      <c r="C3" s="24" t="s">
        <v>104</v>
      </c>
      <c r="D3" s="94" t="s">
        <v>143</v>
      </c>
      <c r="E3" s="24"/>
      <c r="F3" s="24"/>
      <c r="G3" s="24"/>
      <c r="H3" s="89"/>
      <c r="I3" s="88"/>
      <c r="J3" s="24"/>
      <c r="K3" s="24"/>
      <c r="L3" s="24"/>
      <c r="M3" s="24"/>
      <c r="N3" s="90"/>
      <c r="O3" s="24"/>
      <c r="P3" s="24"/>
      <c r="Q3" s="24">
        <v>11</v>
      </c>
      <c r="R3" s="24"/>
      <c r="S3" s="24">
        <v>11</v>
      </c>
      <c r="T3" s="24"/>
      <c r="U3" s="88"/>
      <c r="V3" s="24"/>
      <c r="W3" s="24"/>
      <c r="X3" s="24"/>
      <c r="Y3" s="24"/>
      <c r="Z3" s="96"/>
      <c r="AA3" s="24"/>
      <c r="AB3" s="24"/>
      <c r="AC3" s="24"/>
      <c r="AD3" s="24"/>
      <c r="AE3" s="24"/>
      <c r="AF3" s="96"/>
      <c r="AG3" s="2">
        <f t="shared" si="0"/>
        <v>22</v>
      </c>
      <c r="AH3" s="90"/>
    </row>
    <row r="4" spans="1:34" ht="14.5" x14ac:dyDescent="0.35">
      <c r="A4" s="2" t="s">
        <v>15</v>
      </c>
      <c r="B4" s="24"/>
      <c r="C4" s="24" t="s">
        <v>105</v>
      </c>
      <c r="D4" s="94" t="s">
        <v>143</v>
      </c>
      <c r="E4" s="24"/>
      <c r="F4" s="24"/>
      <c r="G4" s="24"/>
      <c r="H4" s="89"/>
      <c r="I4" s="88">
        <v>4</v>
      </c>
      <c r="J4" s="24"/>
      <c r="K4" s="24"/>
      <c r="L4" s="24"/>
      <c r="M4" s="24"/>
      <c r="N4" s="90"/>
      <c r="O4" s="24"/>
      <c r="P4" s="24"/>
      <c r="Q4" s="24"/>
      <c r="R4" s="24"/>
      <c r="S4" s="24"/>
      <c r="T4" s="24"/>
      <c r="U4" s="88">
        <v>2</v>
      </c>
      <c r="V4" s="24"/>
      <c r="W4" s="24">
        <v>2</v>
      </c>
      <c r="X4" s="24"/>
      <c r="Y4" s="24">
        <v>2</v>
      </c>
      <c r="Z4" s="96"/>
      <c r="AA4" s="24">
        <v>5</v>
      </c>
      <c r="AB4" s="24"/>
      <c r="AC4" s="24">
        <v>3</v>
      </c>
      <c r="AD4" s="24"/>
      <c r="AE4" s="24">
        <v>4</v>
      </c>
      <c r="AF4" s="96"/>
      <c r="AG4" s="2">
        <f t="shared" si="0"/>
        <v>22</v>
      </c>
      <c r="AH4" s="90"/>
    </row>
    <row r="5" spans="1:34" ht="14.5" x14ac:dyDescent="0.35">
      <c r="A5" s="2" t="s">
        <v>15</v>
      </c>
      <c r="B5" s="24"/>
      <c r="C5" s="24" t="s">
        <v>106</v>
      </c>
      <c r="D5" s="93"/>
      <c r="E5" s="24">
        <v>17</v>
      </c>
      <c r="F5" s="24"/>
      <c r="G5" s="24">
        <v>5</v>
      </c>
      <c r="H5" s="24"/>
      <c r="I5" s="88"/>
      <c r="J5" s="24"/>
      <c r="K5" s="24"/>
      <c r="L5" s="24"/>
      <c r="M5" s="24"/>
      <c r="N5" s="90"/>
      <c r="O5" s="24"/>
      <c r="P5" s="24"/>
      <c r="Q5" s="24"/>
      <c r="R5" s="24"/>
      <c r="S5" s="24"/>
      <c r="T5" s="24"/>
      <c r="U5" s="88"/>
      <c r="V5" s="24"/>
      <c r="W5" s="24"/>
      <c r="X5" s="24"/>
      <c r="Y5" s="24"/>
      <c r="Z5" s="96"/>
      <c r="AA5" s="24"/>
      <c r="AB5" s="24"/>
      <c r="AC5" s="24"/>
      <c r="AD5" s="24"/>
      <c r="AE5" s="24"/>
      <c r="AF5" s="96"/>
      <c r="AG5" s="2">
        <f t="shared" si="0"/>
        <v>22</v>
      </c>
      <c r="AH5" s="90"/>
    </row>
    <row r="6" spans="1:34" ht="14.5" x14ac:dyDescent="0.35">
      <c r="A6" s="2" t="s">
        <v>15</v>
      </c>
      <c r="B6" s="24"/>
      <c r="C6" s="24" t="s">
        <v>108</v>
      </c>
      <c r="D6" s="93"/>
      <c r="E6" s="24"/>
      <c r="F6" s="24"/>
      <c r="G6" s="24"/>
      <c r="H6" s="24"/>
      <c r="I6" s="88"/>
      <c r="J6" s="24"/>
      <c r="K6" s="24"/>
      <c r="L6" s="24"/>
      <c r="M6" s="24"/>
      <c r="N6" s="90"/>
      <c r="O6" s="24">
        <v>22</v>
      </c>
      <c r="P6" s="24"/>
      <c r="Q6" s="24"/>
      <c r="R6" s="24"/>
      <c r="S6" s="24"/>
      <c r="T6" s="24"/>
      <c r="U6" s="88"/>
      <c r="V6" s="24"/>
      <c r="W6" s="24"/>
      <c r="X6" s="24"/>
      <c r="Y6" s="24"/>
      <c r="Z6" s="96"/>
      <c r="AA6" s="24"/>
      <c r="AB6" s="24"/>
      <c r="AC6" s="24"/>
      <c r="AD6" s="24"/>
      <c r="AE6" s="24"/>
      <c r="AF6" s="96"/>
      <c r="AG6" s="2">
        <f t="shared" si="0"/>
        <v>22</v>
      </c>
      <c r="AH6" s="90"/>
    </row>
    <row r="7" spans="1:34" ht="14.5" x14ac:dyDescent="0.35">
      <c r="A7" s="2" t="s">
        <v>15</v>
      </c>
      <c r="B7" s="24"/>
      <c r="C7" s="24" t="s">
        <v>109</v>
      </c>
      <c r="D7" s="94" t="s">
        <v>143</v>
      </c>
      <c r="E7" s="24"/>
      <c r="F7" s="24"/>
      <c r="G7" s="24"/>
      <c r="H7" s="89"/>
      <c r="I7" s="88"/>
      <c r="J7" s="24"/>
      <c r="K7" s="24"/>
      <c r="L7" s="24"/>
      <c r="M7" s="24">
        <v>8</v>
      </c>
      <c r="N7" s="90"/>
      <c r="O7" s="24"/>
      <c r="P7" s="24"/>
      <c r="Q7" s="24"/>
      <c r="R7" s="24"/>
      <c r="S7" s="24"/>
      <c r="T7" s="24"/>
      <c r="U7" s="88"/>
      <c r="V7" s="24"/>
      <c r="W7" s="24">
        <v>14</v>
      </c>
      <c r="X7" s="24"/>
      <c r="Y7" s="24"/>
      <c r="Z7" s="96"/>
      <c r="AA7" s="24"/>
      <c r="AB7" s="24"/>
      <c r="AC7" s="24"/>
      <c r="AD7" s="24"/>
      <c r="AE7" s="24"/>
      <c r="AF7" s="96"/>
      <c r="AG7" s="2">
        <f t="shared" si="0"/>
        <v>22</v>
      </c>
      <c r="AH7" s="90"/>
    </row>
    <row r="8" spans="1:34" ht="14.5" x14ac:dyDescent="0.35">
      <c r="A8" s="2" t="s">
        <v>15</v>
      </c>
      <c r="B8" s="24"/>
      <c r="C8" s="24" t="s">
        <v>113</v>
      </c>
      <c r="D8" s="94" t="s">
        <v>143</v>
      </c>
      <c r="E8" s="24"/>
      <c r="F8" s="24"/>
      <c r="G8" s="24"/>
      <c r="H8" s="89"/>
      <c r="I8" s="88">
        <v>14</v>
      </c>
      <c r="J8" s="24"/>
      <c r="K8" s="24">
        <v>8</v>
      </c>
      <c r="L8" s="24"/>
      <c r="M8" s="24"/>
      <c r="N8" s="90"/>
      <c r="O8" s="24"/>
      <c r="P8" s="24"/>
      <c r="Q8" s="24"/>
      <c r="R8" s="24"/>
      <c r="S8" s="24"/>
      <c r="T8" s="24"/>
      <c r="U8" s="88"/>
      <c r="V8" s="24"/>
      <c r="W8" s="24"/>
      <c r="X8" s="24"/>
      <c r="Y8" s="24"/>
      <c r="Z8" s="96"/>
      <c r="AA8" s="24"/>
      <c r="AB8" s="24"/>
      <c r="AC8" s="24"/>
      <c r="AD8" s="24"/>
      <c r="AE8" s="24"/>
      <c r="AF8" s="96"/>
      <c r="AG8" s="2">
        <f t="shared" si="0"/>
        <v>22</v>
      </c>
      <c r="AH8" s="90"/>
    </row>
    <row r="9" spans="1:34" ht="14.5" x14ac:dyDescent="0.35">
      <c r="A9" s="2" t="s">
        <v>15</v>
      </c>
      <c r="B9" s="24"/>
      <c r="C9" s="24" t="s">
        <v>116</v>
      </c>
      <c r="D9" s="93"/>
      <c r="E9" s="24">
        <v>14</v>
      </c>
      <c r="F9" s="24"/>
      <c r="G9" s="24">
        <v>8</v>
      </c>
      <c r="H9" s="24"/>
      <c r="I9" s="88"/>
      <c r="J9" s="24"/>
      <c r="K9" s="24"/>
      <c r="L9" s="24"/>
      <c r="M9" s="24"/>
      <c r="N9" s="90"/>
      <c r="O9" s="24"/>
      <c r="P9" s="24"/>
      <c r="Q9" s="24"/>
      <c r="R9" s="24"/>
      <c r="S9" s="24"/>
      <c r="T9" s="24"/>
      <c r="U9" s="88"/>
      <c r="V9" s="24"/>
      <c r="W9" s="24"/>
      <c r="X9" s="24"/>
      <c r="Y9" s="24"/>
      <c r="Z9" s="96"/>
      <c r="AA9" s="24"/>
      <c r="AB9" s="24"/>
      <c r="AC9" s="24"/>
      <c r="AD9" s="24"/>
      <c r="AE9" s="24"/>
      <c r="AF9" s="96"/>
      <c r="AG9" s="2">
        <f t="shared" si="0"/>
        <v>22</v>
      </c>
      <c r="AH9" s="90"/>
    </row>
    <row r="10" spans="1:34" ht="14.5" x14ac:dyDescent="0.35">
      <c r="A10" s="2" t="s">
        <v>15</v>
      </c>
      <c r="B10" s="24"/>
      <c r="C10" s="24" t="s">
        <v>118</v>
      </c>
      <c r="D10" s="93"/>
      <c r="E10" s="24"/>
      <c r="F10" s="24"/>
      <c r="G10" s="24"/>
      <c r="H10" s="24"/>
      <c r="I10" s="88"/>
      <c r="J10" s="24"/>
      <c r="K10" s="24"/>
      <c r="L10" s="24"/>
      <c r="M10" s="24"/>
      <c r="N10" s="90"/>
      <c r="O10" s="24"/>
      <c r="P10" s="24"/>
      <c r="Q10" s="24"/>
      <c r="R10" s="24"/>
      <c r="S10" s="24"/>
      <c r="T10" s="24"/>
      <c r="U10" s="88"/>
      <c r="V10" s="24"/>
      <c r="W10" s="24"/>
      <c r="X10" s="24"/>
      <c r="Y10" s="24"/>
      <c r="Z10" s="96"/>
      <c r="AA10" s="24"/>
      <c r="AB10" s="24"/>
      <c r="AC10" s="24">
        <v>11</v>
      </c>
      <c r="AD10" s="24"/>
      <c r="AE10" s="24">
        <v>11</v>
      </c>
      <c r="AF10" s="96"/>
      <c r="AG10" s="2">
        <f t="shared" si="0"/>
        <v>22</v>
      </c>
      <c r="AH10" s="90"/>
    </row>
    <row r="11" spans="1:34" ht="14.5" x14ac:dyDescent="0.35">
      <c r="A11" s="2" t="s">
        <v>15</v>
      </c>
      <c r="B11" s="24"/>
      <c r="C11" s="24" t="s">
        <v>121</v>
      </c>
      <c r="D11" s="94" t="s">
        <v>143</v>
      </c>
      <c r="E11" s="24">
        <v>5</v>
      </c>
      <c r="F11" s="24"/>
      <c r="G11" s="24">
        <v>3</v>
      </c>
      <c r="H11" s="89"/>
      <c r="I11" s="88">
        <v>4</v>
      </c>
      <c r="J11" s="24"/>
      <c r="K11" s="24">
        <v>6</v>
      </c>
      <c r="L11" s="24"/>
      <c r="M11" s="24">
        <v>2</v>
      </c>
      <c r="N11" s="90"/>
      <c r="O11" s="24"/>
      <c r="P11" s="24"/>
      <c r="Q11" s="24"/>
      <c r="R11" s="24"/>
      <c r="S11" s="24"/>
      <c r="T11" s="24"/>
      <c r="U11" s="88">
        <v>2</v>
      </c>
      <c r="V11" s="24"/>
      <c r="W11" s="24"/>
      <c r="X11" s="24"/>
      <c r="Y11" s="24"/>
      <c r="Z11" s="96"/>
      <c r="AA11" s="24"/>
      <c r="AB11" s="24"/>
      <c r="AC11" s="24"/>
      <c r="AD11" s="24"/>
      <c r="AE11" s="24"/>
      <c r="AF11" s="96"/>
      <c r="AG11" s="2">
        <f t="shared" si="0"/>
        <v>22</v>
      </c>
      <c r="AH11" s="90"/>
    </row>
    <row r="12" spans="1:34" ht="14.5" x14ac:dyDescent="0.35">
      <c r="A12" s="2" t="s">
        <v>15</v>
      </c>
      <c r="B12" s="24"/>
      <c r="C12" s="24" t="s">
        <v>123</v>
      </c>
      <c r="D12" s="93"/>
      <c r="E12" s="24"/>
      <c r="F12" s="24"/>
      <c r="G12" s="24"/>
      <c r="H12" s="24"/>
      <c r="I12" s="88"/>
      <c r="J12" s="24"/>
      <c r="K12" s="24"/>
      <c r="L12" s="24"/>
      <c r="M12" s="24"/>
      <c r="N12" s="90"/>
      <c r="O12" s="24"/>
      <c r="P12" s="24"/>
      <c r="Q12" s="24"/>
      <c r="R12" s="24"/>
      <c r="S12" s="24"/>
      <c r="T12" s="24"/>
      <c r="U12" s="88">
        <v>7</v>
      </c>
      <c r="V12" s="24"/>
      <c r="W12" s="24">
        <v>15</v>
      </c>
      <c r="X12" s="24"/>
      <c r="Y12" s="24"/>
      <c r="Z12" s="96"/>
      <c r="AA12" s="24"/>
      <c r="AB12" s="24"/>
      <c r="AC12" s="24"/>
      <c r="AD12" s="24"/>
      <c r="AE12" s="24"/>
      <c r="AF12" s="96"/>
      <c r="AG12" s="2">
        <f t="shared" si="0"/>
        <v>22</v>
      </c>
      <c r="AH12" s="90"/>
    </row>
    <row r="13" spans="1:34" ht="14.5" x14ac:dyDescent="0.35">
      <c r="A13" s="2" t="s">
        <v>15</v>
      </c>
      <c r="B13" s="24"/>
      <c r="C13" s="24" t="s">
        <v>124</v>
      </c>
      <c r="D13" s="93"/>
      <c r="E13" s="24"/>
      <c r="F13" s="24"/>
      <c r="G13" s="24"/>
      <c r="H13" s="24"/>
      <c r="I13" s="88"/>
      <c r="J13" s="24"/>
      <c r="K13" s="24"/>
      <c r="L13" s="24"/>
      <c r="M13" s="24"/>
      <c r="N13" s="90"/>
      <c r="O13" s="24"/>
      <c r="P13" s="24"/>
      <c r="Q13" s="24"/>
      <c r="R13" s="24"/>
      <c r="S13" s="24"/>
      <c r="T13" s="24"/>
      <c r="U13" s="88">
        <v>13</v>
      </c>
      <c r="V13" s="24"/>
      <c r="W13" s="24"/>
      <c r="X13" s="24"/>
      <c r="Y13" s="24">
        <v>9</v>
      </c>
      <c r="Z13" s="96"/>
      <c r="AA13" s="24"/>
      <c r="AB13" s="24"/>
      <c r="AC13" s="24"/>
      <c r="AD13" s="24"/>
      <c r="AE13" s="24"/>
      <c r="AF13" s="96"/>
      <c r="AG13" s="2">
        <f t="shared" si="0"/>
        <v>22</v>
      </c>
      <c r="AH13" s="90"/>
    </row>
    <row r="14" spans="1:34" ht="14.5" x14ac:dyDescent="0.35">
      <c r="A14" s="2" t="s">
        <v>15</v>
      </c>
      <c r="B14" s="24"/>
      <c r="C14" s="24" t="s">
        <v>125</v>
      </c>
      <c r="D14" s="94" t="s">
        <v>143</v>
      </c>
      <c r="E14" s="24"/>
      <c r="F14" s="24"/>
      <c r="G14" s="24"/>
      <c r="H14" s="89"/>
      <c r="I14" s="88">
        <v>6</v>
      </c>
      <c r="J14" s="24"/>
      <c r="K14" s="24">
        <v>16</v>
      </c>
      <c r="L14" s="24"/>
      <c r="M14" s="24"/>
      <c r="N14" s="90"/>
      <c r="O14" s="24"/>
      <c r="P14" s="24"/>
      <c r="Q14" s="24"/>
      <c r="R14" s="24"/>
      <c r="S14" s="24"/>
      <c r="T14" s="24"/>
      <c r="U14" s="88"/>
      <c r="V14" s="24"/>
      <c r="W14" s="24"/>
      <c r="X14" s="24"/>
      <c r="Y14" s="24"/>
      <c r="Z14" s="96"/>
      <c r="AA14" s="24"/>
      <c r="AB14" s="24"/>
      <c r="AC14" s="24"/>
      <c r="AD14" s="24"/>
      <c r="AE14" s="24"/>
      <c r="AF14" s="96"/>
      <c r="AG14" s="2">
        <f t="shared" si="0"/>
        <v>22</v>
      </c>
      <c r="AH14" s="90"/>
    </row>
    <row r="15" spans="1:34" ht="14.5" x14ac:dyDescent="0.35">
      <c r="A15" s="2" t="s">
        <v>15</v>
      </c>
      <c r="B15" s="24"/>
      <c r="C15" s="24" t="s">
        <v>126</v>
      </c>
      <c r="D15" s="94"/>
      <c r="E15" s="24"/>
      <c r="F15" s="24"/>
      <c r="G15" s="24"/>
      <c r="H15" s="89"/>
      <c r="I15" s="88">
        <v>12</v>
      </c>
      <c r="J15" s="24"/>
      <c r="K15" s="24">
        <v>5</v>
      </c>
      <c r="L15" s="24"/>
      <c r="M15" s="24">
        <v>5</v>
      </c>
      <c r="N15" s="90"/>
      <c r="O15" s="24"/>
      <c r="P15" s="24"/>
      <c r="Q15" s="24"/>
      <c r="R15" s="24"/>
      <c r="S15" s="24"/>
      <c r="T15" s="24"/>
      <c r="U15" s="88"/>
      <c r="V15" s="24"/>
      <c r="W15" s="24"/>
      <c r="X15" s="24"/>
      <c r="Y15" s="24"/>
      <c r="Z15" s="96"/>
      <c r="AA15" s="24"/>
      <c r="AB15" s="24"/>
      <c r="AC15" s="24"/>
      <c r="AD15" s="24"/>
      <c r="AE15" s="24"/>
      <c r="AF15" s="96"/>
      <c r="AG15" s="2">
        <f t="shared" si="0"/>
        <v>22</v>
      </c>
      <c r="AH15" s="90"/>
    </row>
    <row r="16" spans="1:34" ht="14.5" x14ac:dyDescent="0.35">
      <c r="A16" s="2" t="s">
        <v>15</v>
      </c>
      <c r="B16" s="24"/>
      <c r="C16" s="24" t="s">
        <v>128</v>
      </c>
      <c r="D16" s="93"/>
      <c r="E16" s="24"/>
      <c r="F16" s="24"/>
      <c r="G16" s="24"/>
      <c r="H16" s="24"/>
      <c r="I16" s="88"/>
      <c r="J16" s="24"/>
      <c r="K16" s="24">
        <v>5</v>
      </c>
      <c r="L16" s="24"/>
      <c r="M16" s="24">
        <v>17</v>
      </c>
      <c r="N16" s="90"/>
      <c r="O16" s="24"/>
      <c r="P16" s="24"/>
      <c r="Q16" s="24"/>
      <c r="R16" s="24"/>
      <c r="S16" s="24"/>
      <c r="T16" s="24"/>
      <c r="U16" s="88"/>
      <c r="V16" s="24"/>
      <c r="W16" s="24"/>
      <c r="X16" s="24"/>
      <c r="Y16" s="24"/>
      <c r="Z16" s="96"/>
      <c r="AA16" s="24"/>
      <c r="AB16" s="24"/>
      <c r="AC16" s="24"/>
      <c r="AD16" s="24"/>
      <c r="AE16" s="24"/>
      <c r="AF16" s="96"/>
      <c r="AG16" s="2">
        <f t="shared" si="0"/>
        <v>22</v>
      </c>
      <c r="AH16" s="90"/>
    </row>
    <row r="17" spans="1:34" ht="14.5" x14ac:dyDescent="0.35">
      <c r="A17" s="2" t="s">
        <v>15</v>
      </c>
      <c r="B17" s="24"/>
      <c r="C17" s="24" t="s">
        <v>130</v>
      </c>
      <c r="D17" s="93"/>
      <c r="E17" s="24"/>
      <c r="F17" s="24"/>
      <c r="G17" s="24"/>
      <c r="H17" s="24"/>
      <c r="I17" s="88"/>
      <c r="J17" s="24"/>
      <c r="K17" s="24"/>
      <c r="L17" s="24"/>
      <c r="M17" s="24"/>
      <c r="N17" s="90"/>
      <c r="O17" s="24"/>
      <c r="P17" s="24"/>
      <c r="Q17" s="24">
        <v>8</v>
      </c>
      <c r="R17" s="24"/>
      <c r="S17" s="24">
        <v>14</v>
      </c>
      <c r="T17" s="24"/>
      <c r="U17" s="88"/>
      <c r="V17" s="24"/>
      <c r="W17" s="24"/>
      <c r="X17" s="24"/>
      <c r="Y17" s="24"/>
      <c r="Z17" s="96"/>
      <c r="AA17" s="24"/>
      <c r="AB17" s="24"/>
      <c r="AC17" s="24"/>
      <c r="AD17" s="24"/>
      <c r="AE17" s="24"/>
      <c r="AF17" s="96"/>
      <c r="AG17" s="2">
        <f t="shared" si="0"/>
        <v>22</v>
      </c>
      <c r="AH17" s="90"/>
    </row>
    <row r="18" spans="1:34" ht="14.5" x14ac:dyDescent="0.35">
      <c r="A18" s="2" t="s">
        <v>15</v>
      </c>
      <c r="B18" s="24"/>
      <c r="C18" s="24" t="s">
        <v>133</v>
      </c>
      <c r="D18" s="93"/>
      <c r="E18" s="24"/>
      <c r="F18" s="24"/>
      <c r="G18" s="24"/>
      <c r="H18" s="24"/>
      <c r="I18" s="88"/>
      <c r="J18" s="24"/>
      <c r="K18" s="24"/>
      <c r="L18" s="24"/>
      <c r="M18" s="24"/>
      <c r="N18" s="90"/>
      <c r="O18" s="24"/>
      <c r="P18" s="24"/>
      <c r="Q18" s="24"/>
      <c r="R18" s="24"/>
      <c r="S18" s="24"/>
      <c r="T18" s="24"/>
      <c r="U18" s="88"/>
      <c r="V18" s="24"/>
      <c r="W18" s="24"/>
      <c r="X18" s="24"/>
      <c r="Y18" s="24"/>
      <c r="Z18" s="96"/>
      <c r="AA18" s="24">
        <v>19</v>
      </c>
      <c r="AB18" s="24"/>
      <c r="AC18" s="24"/>
      <c r="AD18" s="24"/>
      <c r="AE18" s="24">
        <v>4</v>
      </c>
      <c r="AF18" s="96"/>
      <c r="AG18" s="2">
        <f t="shared" si="0"/>
        <v>23</v>
      </c>
      <c r="AH18" s="90"/>
    </row>
    <row r="19" spans="1:34" ht="14.5" x14ac:dyDescent="0.35">
      <c r="A19" s="2" t="s">
        <v>15</v>
      </c>
      <c r="B19" s="24"/>
      <c r="C19" s="24" t="s">
        <v>134</v>
      </c>
      <c r="D19" s="93"/>
      <c r="E19" s="24"/>
      <c r="F19" s="24"/>
      <c r="G19" s="24"/>
      <c r="H19" s="24"/>
      <c r="I19" s="88"/>
      <c r="J19" s="24"/>
      <c r="K19" s="24"/>
      <c r="L19" s="24"/>
      <c r="M19" s="24"/>
      <c r="N19" s="90"/>
      <c r="O19" s="24"/>
      <c r="P19" s="24"/>
      <c r="Q19" s="24"/>
      <c r="R19" s="24"/>
      <c r="S19" s="24"/>
      <c r="T19" s="24"/>
      <c r="U19" s="88"/>
      <c r="V19" s="24"/>
      <c r="W19" s="24"/>
      <c r="X19" s="24"/>
      <c r="Y19" s="24"/>
      <c r="Z19" s="96"/>
      <c r="AA19" s="24"/>
      <c r="AB19" s="24"/>
      <c r="AC19" s="24">
        <v>11</v>
      </c>
      <c r="AD19" s="24"/>
      <c r="AE19" s="24">
        <v>11</v>
      </c>
      <c r="AF19" s="96"/>
      <c r="AG19" s="2">
        <f t="shared" si="0"/>
        <v>22</v>
      </c>
      <c r="AH19" s="90"/>
    </row>
    <row r="20" spans="1:34" ht="14.5" x14ac:dyDescent="0.35">
      <c r="A20" s="2" t="s">
        <v>15</v>
      </c>
      <c r="B20" s="24"/>
      <c r="C20" s="24" t="s">
        <v>135</v>
      </c>
      <c r="D20" s="94" t="s">
        <v>143</v>
      </c>
      <c r="E20" s="24"/>
      <c r="F20" s="24"/>
      <c r="G20" s="24"/>
      <c r="H20" s="89"/>
      <c r="I20" s="88"/>
      <c r="J20" s="24"/>
      <c r="K20" s="24"/>
      <c r="L20" s="24"/>
      <c r="M20" s="24"/>
      <c r="N20" s="90"/>
      <c r="O20" s="24">
        <v>22</v>
      </c>
      <c r="P20" s="24"/>
      <c r="Q20" s="24"/>
      <c r="R20" s="24"/>
      <c r="S20" s="24"/>
      <c r="T20" s="24"/>
      <c r="U20" s="88"/>
      <c r="V20" s="24"/>
      <c r="W20" s="24"/>
      <c r="X20" s="24"/>
      <c r="Y20" s="24"/>
      <c r="Z20" s="96"/>
      <c r="AA20" s="24"/>
      <c r="AB20" s="24"/>
      <c r="AC20" s="24"/>
      <c r="AD20" s="24"/>
      <c r="AE20" s="24"/>
      <c r="AF20" s="96"/>
      <c r="AG20" s="2">
        <f t="shared" si="0"/>
        <v>22</v>
      </c>
      <c r="AH20" s="90"/>
    </row>
    <row r="21" spans="1:34" ht="14.5" x14ac:dyDescent="0.35">
      <c r="A21" s="2" t="s">
        <v>15</v>
      </c>
      <c r="B21" s="24"/>
      <c r="C21" s="24" t="s">
        <v>136</v>
      </c>
      <c r="D21" s="93"/>
      <c r="E21" s="24">
        <v>9</v>
      </c>
      <c r="F21" s="24"/>
      <c r="G21" s="24">
        <v>13</v>
      </c>
      <c r="H21" s="24"/>
      <c r="I21" s="88"/>
      <c r="J21" s="24"/>
      <c r="K21" s="24"/>
      <c r="L21" s="24"/>
      <c r="M21" s="24"/>
      <c r="N21" s="90"/>
      <c r="O21" s="24"/>
      <c r="P21" s="24"/>
      <c r="Q21" s="24"/>
      <c r="R21" s="24"/>
      <c r="S21" s="24"/>
      <c r="T21" s="24"/>
      <c r="U21" s="88"/>
      <c r="V21" s="24"/>
      <c r="W21" s="24"/>
      <c r="X21" s="24"/>
      <c r="Y21" s="24"/>
      <c r="Z21" s="96"/>
      <c r="AA21" s="24"/>
      <c r="AB21" s="24"/>
      <c r="AC21" s="24"/>
      <c r="AD21" s="24"/>
      <c r="AE21" s="24"/>
      <c r="AF21" s="96"/>
      <c r="AG21" s="2">
        <f t="shared" ref="AG21:AG24" si="1">SUM(I21,K21,M21,O21,Q21,S21,U21,W21,Y21,AA21,AC21,AE21,E21,G21)</f>
        <v>22</v>
      </c>
      <c r="AH21" s="90"/>
    </row>
    <row r="22" spans="1:34" ht="14.5" x14ac:dyDescent="0.35">
      <c r="A22" s="2" t="s">
        <v>15</v>
      </c>
      <c r="B22" s="24"/>
      <c r="C22" s="24" t="s">
        <v>138</v>
      </c>
      <c r="D22" s="93"/>
      <c r="E22" s="24"/>
      <c r="F22" s="24"/>
      <c r="G22" s="24"/>
      <c r="H22" s="24"/>
      <c r="I22" s="88"/>
      <c r="J22" s="24"/>
      <c r="K22" s="24"/>
      <c r="L22" s="24"/>
      <c r="M22" s="24"/>
      <c r="N22" s="90"/>
      <c r="O22" s="24"/>
      <c r="P22" s="24"/>
      <c r="Q22" s="24"/>
      <c r="R22" s="24"/>
      <c r="S22" s="24"/>
      <c r="T22" s="24"/>
      <c r="U22" s="88">
        <v>5</v>
      </c>
      <c r="V22" s="24"/>
      <c r="W22" s="24"/>
      <c r="X22" s="24"/>
      <c r="Y22" s="24">
        <v>17</v>
      </c>
      <c r="Z22" s="96"/>
      <c r="AA22" s="24"/>
      <c r="AB22" s="24"/>
      <c r="AC22" s="24"/>
      <c r="AD22" s="24"/>
      <c r="AE22" s="24"/>
      <c r="AF22" s="96"/>
      <c r="AG22" s="2">
        <f>SUM(I22,K22,M22,O22,Q22,S22,U22,W22,Y22,AA22,AC22,AE22,E22,G22)</f>
        <v>22</v>
      </c>
      <c r="AH22" s="90"/>
    </row>
    <row r="23" spans="1:34" ht="14.5" x14ac:dyDescent="0.35">
      <c r="A23" s="2" t="s">
        <v>15</v>
      </c>
      <c r="B23" s="24"/>
      <c r="C23" s="24" t="s">
        <v>140</v>
      </c>
      <c r="D23" s="95" t="s">
        <v>143</v>
      </c>
      <c r="H23" s="89"/>
      <c r="I23" s="88"/>
      <c r="J23" s="24"/>
      <c r="K23" s="104"/>
      <c r="L23" s="24"/>
      <c r="M23" s="24"/>
      <c r="N23" s="90"/>
      <c r="O23" s="24"/>
      <c r="P23" s="24"/>
      <c r="Q23" s="24"/>
      <c r="R23" s="24"/>
      <c r="S23" s="24"/>
      <c r="T23" s="24"/>
      <c r="U23" s="88">
        <v>19</v>
      </c>
      <c r="V23" s="24"/>
      <c r="W23" s="24"/>
      <c r="X23" s="24"/>
      <c r="Y23" s="24">
        <v>3</v>
      </c>
      <c r="Z23" s="96"/>
      <c r="AA23" s="24"/>
      <c r="AB23" s="24"/>
      <c r="AC23" s="24"/>
      <c r="AD23" s="24"/>
      <c r="AE23" s="24"/>
      <c r="AF23" s="96"/>
      <c r="AG23" s="2">
        <f>SUM(I23,K23,M23,O23,Q23,S23,U23,W23,Y23,AA23,AC23,AE23,E23,G23)</f>
        <v>22</v>
      </c>
      <c r="AH23" s="90"/>
    </row>
    <row r="24" spans="1:34" ht="14.5" x14ac:dyDescent="0.35">
      <c r="A24" s="2" t="s">
        <v>15</v>
      </c>
      <c r="B24" s="24"/>
      <c r="C24" s="24" t="s">
        <v>142</v>
      </c>
      <c r="D24" s="97" t="s">
        <v>143</v>
      </c>
      <c r="E24" s="24"/>
      <c r="F24" s="24"/>
      <c r="G24" s="24"/>
      <c r="H24" s="89"/>
      <c r="I24" s="88"/>
      <c r="J24" s="24"/>
      <c r="K24" s="24"/>
      <c r="L24" s="24"/>
      <c r="M24" s="24"/>
      <c r="N24" s="90"/>
      <c r="O24" s="24"/>
      <c r="P24" s="24"/>
      <c r="Q24" s="24"/>
      <c r="R24" s="24"/>
      <c r="S24" s="24"/>
      <c r="T24" s="24"/>
      <c r="U24" s="88"/>
      <c r="V24" s="24"/>
      <c r="W24" s="24"/>
      <c r="X24" s="24"/>
      <c r="Y24" s="24"/>
      <c r="Z24" s="96"/>
      <c r="AA24" s="24">
        <v>18</v>
      </c>
      <c r="AB24" s="24"/>
      <c r="AC24" s="24">
        <v>4</v>
      </c>
      <c r="AD24" s="24"/>
      <c r="AE24" s="24"/>
      <c r="AF24" s="96"/>
      <c r="AG24" s="2">
        <f t="shared" si="1"/>
        <v>22</v>
      </c>
      <c r="AH24" s="90"/>
    </row>
    <row r="25" spans="1:34" ht="15.75" customHeight="1" x14ac:dyDescent="0.35">
      <c r="A25" s="2" t="s">
        <v>16</v>
      </c>
      <c r="B25" s="2">
        <v>23</v>
      </c>
      <c r="C25" t="s">
        <v>195</v>
      </c>
      <c r="D25" s="2"/>
      <c r="E25" s="2"/>
      <c r="F25" s="2"/>
      <c r="G25" s="2"/>
      <c r="H25" s="2"/>
      <c r="I25" s="1"/>
      <c r="J25" s="2"/>
      <c r="K25" s="2"/>
      <c r="L25" s="2"/>
      <c r="M25" s="2"/>
      <c r="N25" s="3"/>
      <c r="O25" s="2"/>
      <c r="P25" s="2"/>
      <c r="Q25" s="2"/>
      <c r="R25" s="2"/>
      <c r="S25" s="2"/>
      <c r="T25" s="2"/>
      <c r="U25" s="1">
        <v>2</v>
      </c>
      <c r="V25" s="2"/>
      <c r="W25" s="2">
        <v>2</v>
      </c>
      <c r="X25" s="2"/>
      <c r="Y25" s="2">
        <v>2</v>
      </c>
      <c r="Z25" s="96"/>
      <c r="AA25" s="24">
        <v>2</v>
      </c>
      <c r="AB25" s="2"/>
      <c r="AC25" s="2">
        <v>2</v>
      </c>
      <c r="AD25" s="2"/>
      <c r="AE25" s="2">
        <v>2</v>
      </c>
      <c r="AF25" s="96"/>
      <c r="AG25" s="2">
        <f t="shared" ref="AG25" si="2">SUM(I25,K25,M25,O25,Q25,S25,U25,W25,Y25,AA25,AC25,AE25,E25,G25)</f>
        <v>12</v>
      </c>
      <c r="AH25" s="3"/>
    </row>
    <row r="26" spans="1:34" ht="15.75" customHeight="1" x14ac:dyDescent="0.35">
      <c r="A26" s="1" t="s">
        <v>3</v>
      </c>
      <c r="B26" s="2"/>
      <c r="C26" s="24" t="s">
        <v>165</v>
      </c>
      <c r="D26" s="2"/>
      <c r="E26" s="2"/>
      <c r="F26" s="2"/>
      <c r="G26" s="2"/>
      <c r="H26" s="2"/>
      <c r="I26" s="1"/>
      <c r="J26" s="2"/>
      <c r="K26" s="2">
        <v>2</v>
      </c>
      <c r="L26" s="2"/>
      <c r="M26" s="2"/>
      <c r="N26" s="3"/>
      <c r="O26" s="2"/>
      <c r="P26" s="2"/>
      <c r="Q26" s="2">
        <v>2</v>
      </c>
      <c r="R26" s="2"/>
      <c r="S26" s="2"/>
      <c r="T26" s="2"/>
      <c r="U26" s="1">
        <v>2</v>
      </c>
      <c r="V26" s="2"/>
      <c r="W26" s="2"/>
      <c r="X26" s="2"/>
      <c r="Y26" s="2"/>
      <c r="Z26" s="96"/>
      <c r="AA26" s="24"/>
      <c r="AB26" s="2"/>
      <c r="AC26" s="2">
        <v>2</v>
      </c>
      <c r="AD26" s="2"/>
      <c r="AE26" s="2"/>
      <c r="AF26" s="96"/>
      <c r="AG26" s="2">
        <v>8</v>
      </c>
      <c r="AH26" s="3">
        <f>SUM(E26:AF26)</f>
        <v>8</v>
      </c>
    </row>
    <row r="27" spans="1:34" ht="15.75" customHeight="1" x14ac:dyDescent="0.35">
      <c r="A27" s="1" t="s">
        <v>3</v>
      </c>
      <c r="B27" s="2"/>
      <c r="C27" s="24" t="s">
        <v>166</v>
      </c>
      <c r="D27" s="2"/>
      <c r="E27" s="2">
        <v>2</v>
      </c>
      <c r="F27" s="2"/>
      <c r="G27" s="2"/>
      <c r="H27" s="2"/>
      <c r="I27" s="1">
        <v>2</v>
      </c>
      <c r="J27" s="2"/>
      <c r="K27" s="2"/>
      <c r="L27" s="2"/>
      <c r="M27" s="2"/>
      <c r="N27" s="3"/>
      <c r="O27" s="2">
        <v>2</v>
      </c>
      <c r="P27" s="2"/>
      <c r="Q27" s="2"/>
      <c r="R27" s="2"/>
      <c r="S27" s="2"/>
      <c r="T27" s="2"/>
      <c r="U27" s="1"/>
      <c r="V27" s="2"/>
      <c r="W27" s="2">
        <v>2</v>
      </c>
      <c r="X27" s="2"/>
      <c r="Y27" s="2"/>
      <c r="Z27" s="96"/>
      <c r="AA27" s="24">
        <v>2</v>
      </c>
      <c r="AB27" s="2"/>
      <c r="AC27" s="2"/>
      <c r="AD27" s="2"/>
      <c r="AE27" s="2"/>
      <c r="AF27" s="96"/>
      <c r="AG27" s="2">
        <v>10</v>
      </c>
      <c r="AH27" s="3">
        <f t="shared" ref="AH27:AH28" si="3">SUM(E27:AF27)</f>
        <v>10</v>
      </c>
    </row>
    <row r="28" spans="1:34" ht="15.75" customHeight="1" x14ac:dyDescent="0.35">
      <c r="A28" s="1" t="s">
        <v>3</v>
      </c>
      <c r="B28" s="2"/>
      <c r="C28" s="24" t="s">
        <v>167</v>
      </c>
      <c r="D28" s="2"/>
      <c r="E28" s="2"/>
      <c r="F28" s="2"/>
      <c r="G28" s="2">
        <v>2</v>
      </c>
      <c r="H28" s="2"/>
      <c r="I28" s="1"/>
      <c r="J28" s="2"/>
      <c r="K28" s="2"/>
      <c r="L28" s="2"/>
      <c r="M28" s="2">
        <v>2</v>
      </c>
      <c r="N28" s="3"/>
      <c r="O28" s="2"/>
      <c r="P28" s="2"/>
      <c r="Q28" s="2"/>
      <c r="R28" s="2"/>
      <c r="S28" s="2">
        <v>2</v>
      </c>
      <c r="T28" s="2"/>
      <c r="U28" s="1"/>
      <c r="V28" s="2"/>
      <c r="W28" s="2"/>
      <c r="X28" s="2"/>
      <c r="Y28" s="2">
        <v>2</v>
      </c>
      <c r="Z28" s="96"/>
      <c r="AA28" s="24"/>
      <c r="AB28" s="2"/>
      <c r="AC28" s="2"/>
      <c r="AD28" s="2"/>
      <c r="AE28" s="2">
        <v>2</v>
      </c>
      <c r="AF28" s="96"/>
      <c r="AG28" s="2">
        <v>10</v>
      </c>
      <c r="AH28" s="3">
        <f t="shared" si="3"/>
        <v>10</v>
      </c>
    </row>
    <row r="29" spans="1:34" ht="15.75" customHeight="1" x14ac:dyDescent="0.35"/>
    <row r="30" spans="1:34" ht="15.75" customHeight="1" x14ac:dyDescent="0.35">
      <c r="C30" s="4" t="s">
        <v>4</v>
      </c>
      <c r="D30" s="5"/>
      <c r="E30" s="4">
        <v>40</v>
      </c>
      <c r="F30" s="5"/>
      <c r="G30" s="4">
        <v>27</v>
      </c>
      <c r="H30" s="5"/>
      <c r="I30" s="4">
        <v>40</v>
      </c>
      <c r="J30" t="s">
        <v>188</v>
      </c>
      <c r="K30" s="4">
        <v>40</v>
      </c>
      <c r="L30" t="s">
        <v>188</v>
      </c>
      <c r="M30" s="4">
        <v>27</v>
      </c>
      <c r="O30" s="4">
        <v>40</v>
      </c>
      <c r="Q30" s="4">
        <v>27</v>
      </c>
      <c r="S30" s="4">
        <v>27</v>
      </c>
      <c r="U30" s="4">
        <v>40</v>
      </c>
      <c r="V30" s="91"/>
      <c r="W30" s="4">
        <v>29</v>
      </c>
      <c r="Y30" s="4">
        <v>29</v>
      </c>
      <c r="AA30" s="4">
        <v>40</v>
      </c>
      <c r="AC30" s="4">
        <v>29</v>
      </c>
      <c r="AE30" s="4">
        <v>29</v>
      </c>
      <c r="AG30" s="4"/>
    </row>
    <row r="31" spans="1:34" ht="15.75" customHeight="1" x14ac:dyDescent="0.35">
      <c r="C31" s="7" t="s">
        <v>5</v>
      </c>
      <c r="D31" s="5"/>
      <c r="E31" s="4">
        <f>SUM(E2:E28)</f>
        <v>47</v>
      </c>
      <c r="F31" s="5"/>
      <c r="G31" s="4">
        <f>SUM(G2:G28)</f>
        <v>31</v>
      </c>
      <c r="H31" s="5"/>
      <c r="I31" s="4">
        <f>SUM(I2:I28)</f>
        <v>42</v>
      </c>
      <c r="K31" s="4">
        <f>SUM(K2:K28)</f>
        <v>42</v>
      </c>
      <c r="M31" s="4">
        <f>SUM(M2:M28)</f>
        <v>34</v>
      </c>
      <c r="O31" s="4">
        <f>SUM(O2:O28)</f>
        <v>46</v>
      </c>
      <c r="Q31" s="4">
        <f>SUM(Q2:Q28)</f>
        <v>35</v>
      </c>
      <c r="S31" s="4">
        <f>SUM(S2:S28)</f>
        <v>35</v>
      </c>
      <c r="U31" s="4">
        <f>SUM(U2:U28)</f>
        <v>52</v>
      </c>
      <c r="W31" s="4">
        <f>SUM(W2:W28)</f>
        <v>35</v>
      </c>
      <c r="Y31" s="4">
        <f>SUM(Y2:Y28)</f>
        <v>35</v>
      </c>
      <c r="AA31" s="4">
        <f>SUM(AA2:AA28)</f>
        <v>46</v>
      </c>
      <c r="AC31" s="4">
        <f>SUM(AC2:AC28)</f>
        <v>33</v>
      </c>
      <c r="AE31" s="4">
        <f>SUM(AE2:AE28)</f>
        <v>34</v>
      </c>
      <c r="AG31" s="4"/>
    </row>
    <row r="32" spans="1:34" ht="15.75" customHeight="1" x14ac:dyDescent="0.35">
      <c r="C32" s="8" t="s">
        <v>6</v>
      </c>
      <c r="E32" s="4">
        <f>E30-E31</f>
        <v>-7</v>
      </c>
      <c r="F32" s="4"/>
      <c r="G32" s="4">
        <f>G30-G31</f>
        <v>-4</v>
      </c>
      <c r="H32" s="4"/>
      <c r="I32" s="4">
        <f>I30-I31</f>
        <v>-2</v>
      </c>
      <c r="J32" s="4"/>
      <c r="K32" s="4">
        <f>K30-K31</f>
        <v>-2</v>
      </c>
      <c r="L32" s="4"/>
      <c r="M32" s="4">
        <f>M30-M31</f>
        <v>-7</v>
      </c>
      <c r="N32" s="4"/>
      <c r="O32" s="4">
        <f>O30-O31</f>
        <v>-6</v>
      </c>
      <c r="P32" s="4"/>
      <c r="Q32" s="4">
        <f>Q30-Q31</f>
        <v>-8</v>
      </c>
      <c r="R32" s="4"/>
      <c r="S32" s="4">
        <f>S30-S31</f>
        <v>-8</v>
      </c>
      <c r="T32" s="4"/>
      <c r="U32" s="4">
        <f>U30-U31</f>
        <v>-12</v>
      </c>
      <c r="V32" s="4"/>
      <c r="W32" s="4">
        <f>W30-W31</f>
        <v>-6</v>
      </c>
      <c r="X32" s="4"/>
      <c r="Y32" s="4">
        <f>Y30-Y31</f>
        <v>-6</v>
      </c>
      <c r="Z32" s="4"/>
      <c r="AA32" s="4">
        <f>AA30-AA31</f>
        <v>-6</v>
      </c>
      <c r="AB32" s="4"/>
      <c r="AC32" s="4">
        <f>AC30-AC31</f>
        <v>-4</v>
      </c>
      <c r="AD32" s="4"/>
      <c r="AE32" s="4">
        <f>AE30-AE31</f>
        <v>-5</v>
      </c>
      <c r="AF32" s="4"/>
      <c r="AG32" s="10"/>
    </row>
    <row r="33" spans="1:34" s="136" customFormat="1" ht="14.5" x14ac:dyDescent="0.35">
      <c r="D33" s="137"/>
      <c r="F33" s="137"/>
      <c r="H33" s="137"/>
      <c r="I33" s="148" t="s">
        <v>222</v>
      </c>
      <c r="J33" s="148"/>
      <c r="K33" s="148"/>
      <c r="L33" s="148"/>
      <c r="AG33" s="138"/>
    </row>
    <row r="34" spans="1:34" ht="15.75" customHeight="1" x14ac:dyDescent="0.35">
      <c r="A34" s="42"/>
      <c r="B34" s="42"/>
      <c r="C34" s="108" t="s">
        <v>152</v>
      </c>
      <c r="D34" s="109"/>
      <c r="E34" s="42">
        <v>21</v>
      </c>
      <c r="F34" s="109"/>
      <c r="G34" s="42">
        <v>23</v>
      </c>
      <c r="H34" s="109"/>
      <c r="I34" s="42">
        <v>15</v>
      </c>
      <c r="J34" s="42"/>
      <c r="K34" s="42">
        <v>14</v>
      </c>
      <c r="L34" s="42"/>
      <c r="M34" s="42">
        <v>26</v>
      </c>
      <c r="N34" s="42" t="s">
        <v>160</v>
      </c>
      <c r="O34" s="42">
        <v>17</v>
      </c>
      <c r="P34" s="42"/>
      <c r="Q34" s="42">
        <v>19</v>
      </c>
      <c r="R34" s="42"/>
      <c r="S34" s="42">
        <v>17</v>
      </c>
      <c r="T34" s="42"/>
      <c r="U34" s="42">
        <v>23</v>
      </c>
      <c r="V34" s="42"/>
      <c r="W34" s="42">
        <v>21</v>
      </c>
      <c r="X34" s="42"/>
      <c r="Y34" s="42">
        <v>22</v>
      </c>
      <c r="Z34" s="42"/>
      <c r="AA34" s="42">
        <v>25</v>
      </c>
      <c r="AB34" s="42"/>
      <c r="AC34" s="42">
        <v>21</v>
      </c>
      <c r="AD34" s="42"/>
      <c r="AE34" s="42">
        <v>21</v>
      </c>
      <c r="AF34" s="42"/>
      <c r="AG34" s="110"/>
      <c r="AH34" s="42"/>
    </row>
    <row r="35" spans="1:34" ht="15.75" customHeight="1" x14ac:dyDescent="0.35">
      <c r="C35" t="s">
        <v>148</v>
      </c>
      <c r="D35" s="100" t="s">
        <v>149</v>
      </c>
      <c r="E35">
        <v>0</v>
      </c>
      <c r="F35" s="5"/>
      <c r="G35">
        <v>0</v>
      </c>
      <c r="H35" s="5"/>
      <c r="I35">
        <v>0</v>
      </c>
      <c r="K35">
        <v>1</v>
      </c>
      <c r="M35">
        <v>0</v>
      </c>
      <c r="O35">
        <v>4</v>
      </c>
      <c r="Q35">
        <v>2</v>
      </c>
      <c r="S35">
        <v>0</v>
      </c>
      <c r="U35">
        <v>2</v>
      </c>
      <c r="W35">
        <v>2</v>
      </c>
      <c r="Y35">
        <v>2</v>
      </c>
      <c r="AA35">
        <v>0</v>
      </c>
      <c r="AC35">
        <v>1</v>
      </c>
      <c r="AE35">
        <v>0</v>
      </c>
    </row>
    <row r="36" spans="1:34" ht="15.75" customHeight="1" x14ac:dyDescent="0.35">
      <c r="D36" s="101" t="s">
        <v>150</v>
      </c>
      <c r="K36">
        <v>8</v>
      </c>
      <c r="O36">
        <f>8+22+14+22</f>
        <v>66</v>
      </c>
      <c r="Q36">
        <f>11+11</f>
        <v>22</v>
      </c>
      <c r="U36">
        <f>11+16</f>
        <v>27</v>
      </c>
      <c r="W36">
        <f>16+18</f>
        <v>34</v>
      </c>
      <c r="Y36">
        <f>14+22</f>
        <v>36</v>
      </c>
      <c r="AC36">
        <v>11</v>
      </c>
    </row>
    <row r="37" spans="1:34" ht="14.5" x14ac:dyDescent="0.35">
      <c r="A37" s="1" t="s">
        <v>220</v>
      </c>
      <c r="B37" s="2"/>
      <c r="C37" s="98" t="s">
        <v>170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4">
        <v>22</v>
      </c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"/>
      <c r="AB37" s="2"/>
      <c r="AC37" s="2"/>
      <c r="AD37" s="2"/>
      <c r="AE37" s="2"/>
      <c r="AF37" s="2"/>
      <c r="AG37" s="2">
        <f t="shared" ref="AG37:AG46" si="4">SUM(I37,K37,M37,O37,Q37,S37,U37,W37,Y37,AA37,AC37,AE37,E37,G37)</f>
        <v>22</v>
      </c>
      <c r="AH37" s="3"/>
    </row>
    <row r="38" spans="1:34" ht="14.5" x14ac:dyDescent="0.35">
      <c r="A38" s="1" t="s">
        <v>220</v>
      </c>
      <c r="B38" s="2"/>
      <c r="C38" s="98" t="s">
        <v>209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4"/>
      <c r="P38" s="24"/>
      <c r="Q38" s="24">
        <v>22</v>
      </c>
      <c r="R38" s="24"/>
      <c r="S38" s="24"/>
      <c r="T38" s="24"/>
      <c r="U38" s="24"/>
      <c r="V38" s="24"/>
      <c r="W38" s="24"/>
      <c r="X38" s="24"/>
      <c r="Y38" s="24"/>
      <c r="Z38" s="24"/>
      <c r="AA38" s="2"/>
      <c r="AB38" s="2"/>
      <c r="AC38" s="2"/>
      <c r="AD38" s="2"/>
      <c r="AE38" s="2"/>
      <c r="AF38" s="2"/>
      <c r="AG38" s="2">
        <f t="shared" si="4"/>
        <v>22</v>
      </c>
      <c r="AH38" s="3"/>
    </row>
    <row r="39" spans="1:34" ht="14.5" x14ac:dyDescent="0.35">
      <c r="A39" s="1" t="s">
        <v>220</v>
      </c>
      <c r="B39" s="2"/>
      <c r="C39" s="98" t="s">
        <v>153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4">
        <v>22</v>
      </c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"/>
      <c r="AB39" s="2"/>
      <c r="AC39" s="2"/>
      <c r="AD39" s="2"/>
      <c r="AE39" s="2"/>
      <c r="AF39" s="2"/>
      <c r="AG39" s="2">
        <f t="shared" si="4"/>
        <v>22</v>
      </c>
      <c r="AH39" s="3"/>
    </row>
    <row r="40" spans="1:34" ht="14.5" x14ac:dyDescent="0.35">
      <c r="A40" s="1" t="s">
        <v>220</v>
      </c>
      <c r="B40" s="2"/>
      <c r="C40" s="98" t="s">
        <v>154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>
        <v>14</v>
      </c>
      <c r="Z40" s="24"/>
      <c r="AA40" s="2"/>
      <c r="AB40" s="2"/>
      <c r="AC40" s="2">
        <v>8</v>
      </c>
      <c r="AD40" s="2"/>
      <c r="AE40" s="2"/>
      <c r="AF40" s="2"/>
      <c r="AG40" s="2">
        <f t="shared" si="4"/>
        <v>22</v>
      </c>
      <c r="AH40" s="3"/>
    </row>
    <row r="41" spans="1:34" ht="14.5" x14ac:dyDescent="0.35">
      <c r="A41" s="1" t="s">
        <v>220</v>
      </c>
      <c r="B41" s="2"/>
      <c r="C41" s="98" t="s">
        <v>155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4"/>
      <c r="P41" s="24"/>
      <c r="Q41" s="24"/>
      <c r="R41" s="24"/>
      <c r="S41" s="24"/>
      <c r="T41" s="24"/>
      <c r="U41" s="24">
        <v>22</v>
      </c>
      <c r="V41" s="24"/>
      <c r="W41" s="24"/>
      <c r="X41" s="24"/>
      <c r="Y41" s="24"/>
      <c r="Z41" s="24"/>
      <c r="AA41" s="2"/>
      <c r="AB41" s="2"/>
      <c r="AC41" s="2"/>
      <c r="AD41" s="2"/>
      <c r="AE41" s="2"/>
      <c r="AF41" s="2"/>
      <c r="AG41" s="2">
        <f t="shared" si="4"/>
        <v>22</v>
      </c>
      <c r="AH41" s="3"/>
    </row>
    <row r="42" spans="1:34" ht="14.5" x14ac:dyDescent="0.35">
      <c r="A42" s="1" t="s">
        <v>220</v>
      </c>
      <c r="B42" s="2"/>
      <c r="C42" s="98" t="s">
        <v>197</v>
      </c>
      <c r="D42" s="2"/>
      <c r="E42" s="2"/>
      <c r="F42" s="2"/>
      <c r="G42" s="2"/>
      <c r="H42" s="2"/>
      <c r="I42" s="2"/>
      <c r="J42" s="2"/>
      <c r="K42" s="2">
        <v>8</v>
      </c>
      <c r="L42" s="2"/>
      <c r="M42" s="2"/>
      <c r="N42" s="2"/>
      <c r="O42" s="24"/>
      <c r="P42" s="24"/>
      <c r="Q42" s="24"/>
      <c r="R42" s="24"/>
      <c r="S42" s="24"/>
      <c r="T42" s="24"/>
      <c r="U42" s="24">
        <v>5</v>
      </c>
      <c r="V42" s="24"/>
      <c r="W42" s="24"/>
      <c r="X42" s="24"/>
      <c r="Y42" s="24"/>
      <c r="Z42" s="24"/>
      <c r="AA42" s="2"/>
      <c r="AB42" s="2"/>
      <c r="AC42" s="2">
        <v>3</v>
      </c>
      <c r="AD42" s="2"/>
      <c r="AE42" s="2"/>
      <c r="AF42" s="2"/>
      <c r="AG42" s="2">
        <f t="shared" si="4"/>
        <v>16</v>
      </c>
      <c r="AH42" s="3"/>
    </row>
    <row r="43" spans="1:34" ht="14.5" x14ac:dyDescent="0.35">
      <c r="A43" s="1" t="s">
        <v>220</v>
      </c>
      <c r="B43" s="24"/>
      <c r="C43" s="98" t="s">
        <v>208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>
        <v>22</v>
      </c>
      <c r="Z43" s="24"/>
      <c r="AA43" s="24"/>
      <c r="AB43" s="24"/>
      <c r="AC43" s="24"/>
      <c r="AD43" s="24"/>
      <c r="AE43" s="24"/>
      <c r="AF43" s="24"/>
      <c r="AG43" s="2">
        <f t="shared" si="4"/>
        <v>22</v>
      </c>
      <c r="AH43" s="90"/>
    </row>
    <row r="44" spans="1:34" ht="14.5" x14ac:dyDescent="0.35">
      <c r="A44" s="1" t="s">
        <v>220</v>
      </c>
      <c r="B44" s="24"/>
      <c r="C44" s="98" t="s">
        <v>199</v>
      </c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>
        <v>22</v>
      </c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">
        <f t="shared" si="4"/>
        <v>22</v>
      </c>
      <c r="AH44" s="90"/>
    </row>
    <row r="45" spans="1:34" ht="14.5" x14ac:dyDescent="0.35">
      <c r="A45" s="1" t="s">
        <v>220</v>
      </c>
      <c r="B45" s="24"/>
      <c r="C45" s="98" t="s">
        <v>201</v>
      </c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>
        <v>12</v>
      </c>
      <c r="X45" s="24"/>
      <c r="Y45" s="24"/>
      <c r="Z45" s="24"/>
      <c r="AA45" s="24"/>
      <c r="AB45" s="24"/>
      <c r="AC45" s="24"/>
      <c r="AD45" s="24"/>
      <c r="AE45" s="24"/>
      <c r="AF45" s="24"/>
      <c r="AG45" s="2">
        <f t="shared" si="4"/>
        <v>12</v>
      </c>
      <c r="AH45" s="90"/>
    </row>
    <row r="46" spans="1:34" ht="14.5" x14ac:dyDescent="0.35">
      <c r="A46" s="1" t="s">
        <v>220</v>
      </c>
      <c r="B46" s="2"/>
      <c r="C46" s="98" t="s">
        <v>157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4"/>
      <c r="P46" s="24"/>
      <c r="Q46" s="24"/>
      <c r="R46" s="24"/>
      <c r="S46" s="24"/>
      <c r="T46" s="24"/>
      <c r="U46" s="24"/>
      <c r="V46" s="24"/>
      <c r="W46" s="24">
        <v>22</v>
      </c>
      <c r="X46" s="24"/>
      <c r="Y46" s="24"/>
      <c r="Z46" s="24"/>
      <c r="AA46" s="2"/>
      <c r="AB46" s="2"/>
      <c r="AC46" s="2"/>
      <c r="AD46" s="2"/>
      <c r="AE46" s="2"/>
      <c r="AF46" s="2"/>
      <c r="AG46" s="2">
        <f t="shared" si="4"/>
        <v>22</v>
      </c>
      <c r="AH46" s="3"/>
    </row>
    <row r="47" spans="1:34" ht="15.75" customHeight="1" x14ac:dyDescent="0.35">
      <c r="D47" s="103" t="s">
        <v>156</v>
      </c>
      <c r="E47">
        <f>E36-SUM(E37:E46)</f>
        <v>0</v>
      </c>
      <c r="G47">
        <f>G36-SUM(G37:G46)</f>
        <v>0</v>
      </c>
      <c r="I47">
        <f>I36-SUM(I37:I46)</f>
        <v>0</v>
      </c>
      <c r="K47">
        <f>K36-SUM(K37:K46)</f>
        <v>0</v>
      </c>
      <c r="M47">
        <f>M36-SUM(M37:M46)</f>
        <v>0</v>
      </c>
      <c r="O47">
        <f>O36-SUM(O37:O46)</f>
        <v>0</v>
      </c>
      <c r="Q47">
        <f>Q36-SUM(Q37:Q46)</f>
        <v>0</v>
      </c>
      <c r="S47">
        <f>S36-SUM(S37:S46)</f>
        <v>0</v>
      </c>
      <c r="U47">
        <f>U36-SUM(U37:U46)</f>
        <v>0</v>
      </c>
      <c r="W47">
        <f>W36-SUM(W37:W46)</f>
        <v>0</v>
      </c>
      <c r="Y47">
        <f>Y36-SUM(Y37:Y46)</f>
        <v>0</v>
      </c>
      <c r="AA47">
        <f>AA36-SUM(AA37:AA46)</f>
        <v>0</v>
      </c>
      <c r="AC47">
        <f>AC36-SUM(AC37:AC46)</f>
        <v>0</v>
      </c>
      <c r="AE47">
        <f>AE36-SUM(AE37:AE46)</f>
        <v>0</v>
      </c>
    </row>
    <row r="48" spans="1:34" ht="15.75" customHeight="1" x14ac:dyDescent="0.35"/>
    <row r="49" spans="3:31" ht="15.75" customHeight="1" x14ac:dyDescent="0.35">
      <c r="C49" s="103" t="s">
        <v>158</v>
      </c>
      <c r="E49">
        <f>COUNTA(E2:E28,E37:E46)</f>
        <v>5</v>
      </c>
      <c r="G49">
        <f>COUNTA(G2:G28,G37:G46)</f>
        <v>5</v>
      </c>
      <c r="I49">
        <f>COUNTA(I2:I28,I37:I46)</f>
        <v>6</v>
      </c>
      <c r="K49">
        <f>COUNTA(K2:K28,K37:K46)</f>
        <v>7</v>
      </c>
      <c r="M49">
        <f>COUNTA(M2:M28,M37:M46)</f>
        <v>5</v>
      </c>
      <c r="O49">
        <f>COUNTA(O2:O28,O37:O46)</f>
        <v>6</v>
      </c>
      <c r="Q49">
        <f>COUNTA(Q2:Q28,Q37:Q46)</f>
        <v>5</v>
      </c>
      <c r="S49">
        <f>COUNTA(S2:S28,S37:S46)</f>
        <v>4</v>
      </c>
      <c r="U49">
        <f>COUNTA(U2:U28,U37:U46)</f>
        <v>10</v>
      </c>
      <c r="W49">
        <f>COUNTA(W2:W28,W37:W46)</f>
        <v>7</v>
      </c>
      <c r="Y49">
        <f>COUNTA(Y2:Y28,Y37:Y46)</f>
        <v>8</v>
      </c>
      <c r="AA49">
        <f>COUNTA(AA2:AA28,AA37:AA46)</f>
        <v>5</v>
      </c>
      <c r="AC49">
        <f>COUNTA(AC2:AC28,AC37:AC46)</f>
        <v>8</v>
      </c>
      <c r="AE49">
        <f>COUNTA(AE2:AE28,AE37:AE46)</f>
        <v>6</v>
      </c>
    </row>
    <row r="50" spans="3:31" ht="15.75" customHeight="1" x14ac:dyDescent="0.35"/>
    <row r="51" spans="3:31" ht="15.75" customHeight="1" x14ac:dyDescent="0.35"/>
    <row r="52" spans="3:31" ht="15.75" customHeight="1" x14ac:dyDescent="0.35"/>
    <row r="53" spans="3:31" ht="15.75" customHeight="1" x14ac:dyDescent="0.35"/>
    <row r="54" spans="3:31" ht="15.75" customHeight="1" x14ac:dyDescent="0.35"/>
    <row r="55" spans="3:31" ht="15.75" customHeight="1" x14ac:dyDescent="0.35"/>
    <row r="56" spans="3:31" ht="15.75" customHeight="1" x14ac:dyDescent="0.35"/>
    <row r="57" spans="3:31" ht="15.75" customHeight="1" x14ac:dyDescent="0.35"/>
    <row r="58" spans="3:31" ht="15.75" customHeight="1" x14ac:dyDescent="0.35">
      <c r="D58" s="142"/>
    </row>
    <row r="59" spans="3:31" ht="15.75" customHeight="1" x14ac:dyDescent="0.35"/>
    <row r="60" spans="3:31" ht="15.75" customHeight="1" x14ac:dyDescent="0.35"/>
    <row r="61" spans="3:31" ht="15.75" customHeight="1" x14ac:dyDescent="0.35"/>
    <row r="62" spans="3:31" ht="15.75" customHeight="1" x14ac:dyDescent="0.35"/>
    <row r="63" spans="3:31" ht="15.75" customHeight="1" x14ac:dyDescent="0.35"/>
    <row r="64" spans="3:31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  <row r="1005" ht="15.75" customHeight="1" x14ac:dyDescent="0.35"/>
    <row r="1006" ht="15.75" customHeight="1" x14ac:dyDescent="0.35"/>
    <row r="1007" ht="15.75" customHeight="1" x14ac:dyDescent="0.35"/>
    <row r="1008" ht="15.75" customHeight="1" x14ac:dyDescent="0.35"/>
    <row r="1009" ht="15.75" customHeight="1" x14ac:dyDescent="0.35"/>
    <row r="1010" ht="15.75" customHeight="1" x14ac:dyDescent="0.35"/>
    <row r="1011" ht="15.75" customHeight="1" x14ac:dyDescent="0.35"/>
  </sheetData>
  <sheetProtection algorithmName="SHA-512" hashValue="2LO9CqvEn9pqdc16QoTLBy1iFOsI5FZkMlx7aryxtBP4CX0/RvajdZ47vTpCS3FNVzXSVcu0GW7Q+2SOQ/HNOg==" saltValue="TIUqctDP89UlpNnZ3dmbmw==" spinCount="100000" sheet="1" objects="1" scenarios="1"/>
  <sortState xmlns:xlrd2="http://schemas.microsoft.com/office/spreadsheetml/2017/richdata2" ref="A37:AH48">
    <sortCondition ref="C37:C48"/>
  </sortState>
  <mergeCells count="1">
    <mergeCell ref="I33:L33"/>
  </mergeCells>
  <conditionalFormatting sqref="D32:AF32">
    <cfRule type="cellIs" dxfId="27" priority="6" operator="greaterThan">
      <formula>0</formula>
    </cfRule>
    <cfRule type="cellIs" dxfId="26" priority="7" operator="lessThan">
      <formula>0</formula>
    </cfRule>
    <cfRule type="cellIs" dxfId="25" priority="8" operator="equal">
      <formula>0</formula>
    </cfRule>
  </conditionalFormatting>
  <conditionalFormatting sqref="D37:AF46">
    <cfRule type="containsText" dxfId="24" priority="4" operator="containsText" text="25">
      <formula>NOT(ISERROR(SEARCH("25",D37)))</formula>
    </cfRule>
  </conditionalFormatting>
  <conditionalFormatting sqref="E47:AH47">
    <cfRule type="cellIs" dxfId="23" priority="3" operator="equal">
      <formula>0</formula>
    </cfRule>
  </conditionalFormatting>
  <conditionalFormatting sqref="AG2:AG28">
    <cfRule type="cellIs" dxfId="22" priority="18" operator="equal">
      <formula>22</formula>
    </cfRule>
  </conditionalFormatting>
  <conditionalFormatting sqref="AG37:AG46">
    <cfRule type="cellIs" dxfId="21" priority="1" operator="equal">
      <formula>22</formula>
    </cfRule>
  </conditionalFormatting>
  <conditionalFormatting sqref="AH37:AH46">
    <cfRule type="cellIs" dxfId="20" priority="5" operator="equal">
      <formula>25</formula>
    </cfRule>
  </conditionalFormatting>
  <pageMargins left="0.70866141732283472" right="0.70866141732283472" top="0.74803149606299213" bottom="0.74803149606299213" header="0" footer="0"/>
  <pageSetup paperSize="8" scale="66" fitToHeight="0" orientation="landscape" r:id="rId1"/>
  <headerFooter>
    <oddHeader>&amp;CISTITUTO COMPRENSIVO "Gino Strada", via Alfieri, 1 Monte Urano e-mail: apic838006@istruzione.it – sito web: https://icmonteurano.edu.it/</oddHeader>
    <oddFooter>&amp;LAssegnazioni a.s.2022-2023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998"/>
  <sheetViews>
    <sheetView zoomScale="90" zoomScaleNormal="90" workbookViewId="0">
      <pane xSplit="3" ySplit="2" topLeftCell="D26" activePane="bottomRight" state="frozen"/>
      <selection pane="topRight" activeCell="D1" sqref="D1"/>
      <selection pane="bottomLeft" activeCell="A3" sqref="A3"/>
      <selection pane="bottomRight"/>
    </sheetView>
  </sheetViews>
  <sheetFormatPr defaultColWidth="14.453125" defaultRowHeight="15" customHeight="1" x14ac:dyDescent="0.35"/>
  <cols>
    <col min="1" max="2" width="3.26953125" customWidth="1"/>
    <col min="3" max="3" width="12.7265625" customWidth="1"/>
    <col min="4" max="33" width="8.7265625" customWidth="1"/>
  </cols>
  <sheetData>
    <row r="1" spans="1:32" ht="15" customHeight="1" x14ac:dyDescent="0.35">
      <c r="E1" s="149" t="s">
        <v>144</v>
      </c>
      <c r="F1" s="149"/>
      <c r="G1" s="149"/>
      <c r="H1" s="149"/>
      <c r="I1" s="149"/>
      <c r="J1" s="149"/>
      <c r="K1" s="149"/>
      <c r="L1" s="149"/>
      <c r="M1" s="149" t="s">
        <v>146</v>
      </c>
      <c r="N1" s="149"/>
      <c r="O1" s="149"/>
      <c r="P1" s="149"/>
      <c r="Q1" s="149"/>
      <c r="R1" s="149"/>
      <c r="S1" s="149"/>
      <c r="T1" s="149"/>
      <c r="U1" s="149"/>
      <c r="V1" s="149"/>
      <c r="W1" s="91" t="s">
        <v>45</v>
      </c>
    </row>
    <row r="2" spans="1:32" ht="14.5" x14ac:dyDescent="0.35">
      <c r="A2" s="1"/>
      <c r="B2" s="2"/>
      <c r="C2" s="2" t="s">
        <v>0</v>
      </c>
      <c r="D2" s="92"/>
      <c r="E2" s="2">
        <v>1</v>
      </c>
      <c r="F2" s="2"/>
      <c r="G2" s="98">
        <v>2</v>
      </c>
      <c r="H2" s="98"/>
      <c r="I2" s="89">
        <v>3</v>
      </c>
      <c r="J2" s="2"/>
      <c r="K2" s="99" t="s">
        <v>145</v>
      </c>
      <c r="L2" s="3"/>
      <c r="M2" s="2">
        <v>1</v>
      </c>
      <c r="N2" s="2"/>
      <c r="O2" s="2">
        <v>2</v>
      </c>
      <c r="P2" s="2"/>
      <c r="Q2" s="2">
        <v>3</v>
      </c>
      <c r="R2" s="2"/>
      <c r="S2" s="2">
        <v>4</v>
      </c>
      <c r="T2" s="2"/>
      <c r="U2" s="2">
        <v>5</v>
      </c>
      <c r="V2" s="96"/>
      <c r="W2" s="24">
        <v>1</v>
      </c>
      <c r="X2" s="2"/>
      <c r="Y2" s="99" t="s">
        <v>147</v>
      </c>
      <c r="Z2" s="2"/>
      <c r="AA2" s="98" t="s">
        <v>145</v>
      </c>
      <c r="AB2" s="2"/>
      <c r="AC2" s="1" t="s">
        <v>1</v>
      </c>
      <c r="AD2" s="2"/>
      <c r="AE2" s="2" t="s">
        <v>2</v>
      </c>
      <c r="AF2" s="3"/>
    </row>
    <row r="3" spans="1:32" ht="14.5" x14ac:dyDescent="0.35">
      <c r="A3" s="2" t="s">
        <v>15</v>
      </c>
      <c r="B3" s="24"/>
      <c r="C3" s="24" t="s">
        <v>107</v>
      </c>
      <c r="D3" s="93"/>
      <c r="E3" s="24"/>
      <c r="F3" s="24"/>
      <c r="G3" s="24"/>
      <c r="H3" s="24"/>
      <c r="I3" s="24"/>
      <c r="J3" s="24"/>
      <c r="K3" s="24"/>
      <c r="L3" s="90"/>
      <c r="M3" s="24"/>
      <c r="N3" s="24"/>
      <c r="O3" s="24"/>
      <c r="P3" s="24"/>
      <c r="Q3" s="24"/>
      <c r="R3" s="24"/>
      <c r="S3" s="24"/>
      <c r="T3" s="24"/>
      <c r="U3" s="24"/>
      <c r="V3" s="96"/>
      <c r="W3" s="24">
        <v>14</v>
      </c>
      <c r="X3" s="24"/>
      <c r="Y3" s="24">
        <v>8</v>
      </c>
      <c r="Z3" s="24"/>
      <c r="AA3" s="24"/>
      <c r="AB3" s="24"/>
      <c r="AC3" s="88"/>
      <c r="AD3" s="24"/>
      <c r="AE3" s="2">
        <f t="shared" ref="AE3:AE22" si="0">SUM(I3,K3,M3,O3,Q3,S3,U3,W3,Y3,AA3,E3,G3,AC3)</f>
        <v>22</v>
      </c>
      <c r="AF3" s="90"/>
    </row>
    <row r="4" spans="1:32" ht="14.5" x14ac:dyDescent="0.35">
      <c r="A4" s="2" t="s">
        <v>15</v>
      </c>
      <c r="B4" s="24"/>
      <c r="C4" s="24" t="s">
        <v>110</v>
      </c>
      <c r="D4" s="93"/>
      <c r="E4" s="24"/>
      <c r="F4" s="24"/>
      <c r="G4" s="24"/>
      <c r="H4" s="24"/>
      <c r="I4" s="24"/>
      <c r="J4" s="24"/>
      <c r="K4" s="24"/>
      <c r="L4" s="90"/>
      <c r="M4" s="24"/>
      <c r="N4" s="24"/>
      <c r="O4" s="24"/>
      <c r="P4" s="24"/>
      <c r="Q4" s="24">
        <v>5</v>
      </c>
      <c r="R4" s="24"/>
      <c r="S4" s="24">
        <v>15</v>
      </c>
      <c r="T4" s="24"/>
      <c r="U4" s="24">
        <v>2</v>
      </c>
      <c r="V4" s="96"/>
      <c r="W4" s="24"/>
      <c r="X4" s="24"/>
      <c r="Y4" s="24"/>
      <c r="Z4" s="24"/>
      <c r="AA4" s="24"/>
      <c r="AB4" s="24"/>
      <c r="AC4" s="88"/>
      <c r="AD4" s="24"/>
      <c r="AE4" s="2">
        <f t="shared" si="0"/>
        <v>22</v>
      </c>
      <c r="AF4" s="90"/>
    </row>
    <row r="5" spans="1:32" ht="14.5" x14ac:dyDescent="0.35">
      <c r="A5" s="2" t="s">
        <v>15</v>
      </c>
      <c r="B5" s="24"/>
      <c r="C5" s="24" t="s">
        <v>111</v>
      </c>
      <c r="D5" s="94" t="s">
        <v>143</v>
      </c>
      <c r="E5" s="24"/>
      <c r="F5" s="24"/>
      <c r="G5" s="24"/>
      <c r="H5" s="24"/>
      <c r="I5" s="24"/>
      <c r="J5" s="24"/>
      <c r="K5" s="24"/>
      <c r="L5" s="90"/>
      <c r="M5" s="24"/>
      <c r="N5" s="24"/>
      <c r="O5" s="24"/>
      <c r="P5" s="24"/>
      <c r="Q5" s="24"/>
      <c r="R5" s="24"/>
      <c r="S5" s="24"/>
      <c r="T5" s="24"/>
      <c r="U5" s="24"/>
      <c r="V5" s="96"/>
      <c r="W5" s="24"/>
      <c r="X5" s="24"/>
      <c r="Y5" s="24">
        <v>8</v>
      </c>
      <c r="Z5" s="24"/>
      <c r="AA5" s="24">
        <v>14</v>
      </c>
      <c r="AB5" s="24"/>
      <c r="AC5" s="88"/>
      <c r="AD5" s="24"/>
      <c r="AE5" s="2">
        <f t="shared" si="0"/>
        <v>22</v>
      </c>
      <c r="AF5" s="90"/>
    </row>
    <row r="6" spans="1:32" ht="14.5" x14ac:dyDescent="0.35">
      <c r="A6" s="2" t="s">
        <v>15</v>
      </c>
      <c r="B6" s="24"/>
      <c r="C6" s="24" t="s">
        <v>112</v>
      </c>
      <c r="D6" s="93"/>
      <c r="E6" s="24"/>
      <c r="F6" s="24"/>
      <c r="G6" s="24"/>
      <c r="H6" s="24"/>
      <c r="I6" s="24"/>
      <c r="J6" s="24"/>
      <c r="K6" s="24"/>
      <c r="L6" s="90"/>
      <c r="M6" s="24">
        <v>8</v>
      </c>
      <c r="N6" s="24"/>
      <c r="O6" s="24"/>
      <c r="P6" s="24"/>
      <c r="Q6" s="24"/>
      <c r="R6" s="24"/>
      <c r="S6" s="24"/>
      <c r="T6" s="24"/>
      <c r="U6" s="24">
        <v>14</v>
      </c>
      <c r="V6" s="96"/>
      <c r="W6" s="24"/>
      <c r="X6" s="24"/>
      <c r="Y6" s="24"/>
      <c r="Z6" s="24"/>
      <c r="AA6" s="24"/>
      <c r="AB6" s="24"/>
      <c r="AC6" s="88"/>
      <c r="AD6" s="24"/>
      <c r="AE6" s="2">
        <f t="shared" si="0"/>
        <v>22</v>
      </c>
      <c r="AF6" s="90"/>
    </row>
    <row r="7" spans="1:32" ht="14.5" x14ac:dyDescent="0.35">
      <c r="A7" s="2" t="s">
        <v>15</v>
      </c>
      <c r="B7" s="24"/>
      <c r="C7" s="24" t="s">
        <v>114</v>
      </c>
      <c r="D7" s="94" t="s">
        <v>143</v>
      </c>
      <c r="E7" s="24"/>
      <c r="F7" s="24"/>
      <c r="G7" s="24"/>
      <c r="H7" s="24"/>
      <c r="I7" s="24"/>
      <c r="J7" s="24"/>
      <c r="K7" s="24"/>
      <c r="L7" s="90"/>
      <c r="M7" s="24"/>
      <c r="N7" s="24"/>
      <c r="O7" s="24">
        <v>5</v>
      </c>
      <c r="P7" s="24"/>
      <c r="Q7" s="24">
        <v>17</v>
      </c>
      <c r="R7" s="24"/>
      <c r="S7" s="24"/>
      <c r="T7" s="24"/>
      <c r="U7" s="24"/>
      <c r="V7" s="96"/>
      <c r="W7" s="24"/>
      <c r="X7" s="24"/>
      <c r="Y7" s="24"/>
      <c r="Z7" s="24"/>
      <c r="AA7" s="24"/>
      <c r="AB7" s="24"/>
      <c r="AC7" s="88"/>
      <c r="AD7" s="24"/>
      <c r="AE7" s="2">
        <f t="shared" si="0"/>
        <v>22</v>
      </c>
      <c r="AF7" s="90"/>
    </row>
    <row r="8" spans="1:32" ht="14.5" x14ac:dyDescent="0.35">
      <c r="A8" s="2" t="s">
        <v>15</v>
      </c>
      <c r="B8" s="24"/>
      <c r="C8" s="24" t="s">
        <v>115</v>
      </c>
      <c r="D8" s="94" t="s">
        <v>143</v>
      </c>
      <c r="E8" s="24"/>
      <c r="F8" s="24"/>
      <c r="G8" s="24">
        <v>12</v>
      </c>
      <c r="H8" s="24"/>
      <c r="I8" s="24"/>
      <c r="J8" s="24"/>
      <c r="K8" s="24"/>
      <c r="L8" s="90"/>
      <c r="M8" s="24"/>
      <c r="N8" s="24"/>
      <c r="O8" s="24"/>
      <c r="P8" s="24"/>
      <c r="Q8" s="24"/>
      <c r="R8" s="24"/>
      <c r="S8" s="24"/>
      <c r="T8" s="24"/>
      <c r="U8" s="24"/>
      <c r="V8" s="96"/>
      <c r="W8" s="24"/>
      <c r="X8" s="24"/>
      <c r="Y8" s="24"/>
      <c r="Z8" s="24"/>
      <c r="AA8" s="24"/>
      <c r="AB8" s="24"/>
      <c r="AC8" s="88">
        <v>10</v>
      </c>
      <c r="AD8" s="24"/>
      <c r="AE8" s="2">
        <f t="shared" si="0"/>
        <v>22</v>
      </c>
      <c r="AF8" s="90"/>
    </row>
    <row r="9" spans="1:32" ht="14.5" x14ac:dyDescent="0.35">
      <c r="A9" s="2" t="s">
        <v>15</v>
      </c>
      <c r="B9" s="24"/>
      <c r="C9" s="24" t="s">
        <v>117</v>
      </c>
      <c r="D9" s="94" t="s">
        <v>143</v>
      </c>
      <c r="E9" s="24"/>
      <c r="F9" s="24"/>
      <c r="G9" s="24">
        <v>8</v>
      </c>
      <c r="H9" s="24"/>
      <c r="I9" s="104"/>
      <c r="J9" s="24"/>
      <c r="K9" s="24">
        <v>14</v>
      </c>
      <c r="L9" s="90"/>
      <c r="M9" s="24"/>
      <c r="N9" s="24"/>
      <c r="O9" s="24"/>
      <c r="P9" s="24"/>
      <c r="Q9" s="24"/>
      <c r="R9" s="24"/>
      <c r="S9" s="24"/>
      <c r="T9" s="24"/>
      <c r="U9" s="24"/>
      <c r="V9" s="96"/>
      <c r="W9" s="24"/>
      <c r="X9" s="24"/>
      <c r="Y9" s="24"/>
      <c r="Z9" s="24"/>
      <c r="AA9" s="24"/>
      <c r="AB9" s="24"/>
      <c r="AC9" s="88"/>
      <c r="AD9" s="24"/>
      <c r="AE9" s="2">
        <f t="shared" si="0"/>
        <v>22</v>
      </c>
      <c r="AF9" s="90"/>
    </row>
    <row r="10" spans="1:32" ht="14.5" x14ac:dyDescent="0.35">
      <c r="A10" s="2" t="s">
        <v>15</v>
      </c>
      <c r="B10" s="24"/>
      <c r="C10" s="24" t="s">
        <v>119</v>
      </c>
      <c r="D10" s="94" t="s">
        <v>143</v>
      </c>
      <c r="E10" s="24"/>
      <c r="F10" s="24"/>
      <c r="G10" s="24">
        <v>14</v>
      </c>
      <c r="H10" s="24"/>
      <c r="I10" s="24">
        <v>8</v>
      </c>
      <c r="J10" s="24"/>
      <c r="K10" s="24"/>
      <c r="L10" s="90"/>
      <c r="M10" s="24"/>
      <c r="N10" s="24"/>
      <c r="O10" s="24"/>
      <c r="P10" s="24"/>
      <c r="Q10" s="24"/>
      <c r="R10" s="24"/>
      <c r="S10" s="24"/>
      <c r="T10" s="24"/>
      <c r="U10" s="24"/>
      <c r="V10" s="96"/>
      <c r="W10" s="24"/>
      <c r="X10" s="24"/>
      <c r="Y10" s="24"/>
      <c r="Z10" s="24"/>
      <c r="AA10" s="24"/>
      <c r="AB10" s="24"/>
      <c r="AC10" s="88"/>
      <c r="AD10" s="24"/>
      <c r="AE10" s="2">
        <f t="shared" si="0"/>
        <v>22</v>
      </c>
      <c r="AF10" s="90"/>
    </row>
    <row r="11" spans="1:32" ht="14.5" x14ac:dyDescent="0.35">
      <c r="A11" s="2" t="s">
        <v>15</v>
      </c>
      <c r="B11" s="24"/>
      <c r="C11" s="87" t="s">
        <v>120</v>
      </c>
      <c r="D11" s="93"/>
      <c r="E11" s="24">
        <v>14</v>
      </c>
      <c r="F11" s="24"/>
      <c r="G11" s="24">
        <v>8</v>
      </c>
      <c r="H11" s="24"/>
      <c r="I11" s="24"/>
      <c r="J11" s="24"/>
      <c r="K11" s="24"/>
      <c r="L11" s="90"/>
      <c r="M11" s="24"/>
      <c r="N11" s="24"/>
      <c r="O11" s="24"/>
      <c r="P11" s="24"/>
      <c r="Q11" s="24"/>
      <c r="R11" s="24"/>
      <c r="S11" s="24"/>
      <c r="T11" s="24"/>
      <c r="U11" s="24"/>
      <c r="V11" s="96"/>
      <c r="W11" s="24"/>
      <c r="X11" s="24"/>
      <c r="Y11" s="24"/>
      <c r="Z11" s="24"/>
      <c r="AA11" s="24"/>
      <c r="AB11" s="24"/>
      <c r="AC11" s="88"/>
      <c r="AD11" s="24"/>
      <c r="AE11" s="2">
        <f t="shared" si="0"/>
        <v>22</v>
      </c>
      <c r="AF11" s="90"/>
    </row>
    <row r="12" spans="1:32" ht="14.5" x14ac:dyDescent="0.35">
      <c r="A12" s="2" t="s">
        <v>15</v>
      </c>
      <c r="B12" s="24"/>
      <c r="C12" s="24" t="s">
        <v>122</v>
      </c>
      <c r="D12" s="94" t="s">
        <v>143</v>
      </c>
      <c r="E12" s="24"/>
      <c r="F12" s="24"/>
      <c r="G12" s="24"/>
      <c r="H12" s="24"/>
      <c r="I12" s="24">
        <v>9</v>
      </c>
      <c r="J12" s="24"/>
      <c r="K12" s="24">
        <v>13</v>
      </c>
      <c r="L12" s="90"/>
      <c r="M12" s="24"/>
      <c r="N12" s="24"/>
      <c r="O12" s="24"/>
      <c r="P12" s="24"/>
      <c r="Q12" s="24"/>
      <c r="R12" s="24"/>
      <c r="S12" s="24"/>
      <c r="T12" s="24"/>
      <c r="U12" s="24"/>
      <c r="V12" s="96"/>
      <c r="W12" s="24"/>
      <c r="X12" s="24"/>
      <c r="Y12" s="24"/>
      <c r="Z12" s="24"/>
      <c r="AA12" s="24"/>
      <c r="AB12" s="24"/>
      <c r="AC12" s="88"/>
      <c r="AD12" s="24"/>
      <c r="AE12" s="2">
        <f t="shared" si="0"/>
        <v>22</v>
      </c>
      <c r="AF12" s="90"/>
    </row>
    <row r="13" spans="1:32" ht="14.5" x14ac:dyDescent="0.35">
      <c r="A13" s="2" t="s">
        <v>15</v>
      </c>
      <c r="B13" s="24"/>
      <c r="C13" s="24" t="s">
        <v>127</v>
      </c>
      <c r="D13" s="94" t="s">
        <v>143</v>
      </c>
      <c r="E13" s="24"/>
      <c r="F13" s="24"/>
      <c r="G13" s="24"/>
      <c r="H13" s="24"/>
      <c r="I13" s="24"/>
      <c r="J13" s="24"/>
      <c r="K13" s="24"/>
      <c r="L13" s="90"/>
      <c r="M13" s="24">
        <v>1</v>
      </c>
      <c r="N13" s="24"/>
      <c r="O13" s="24"/>
      <c r="P13" s="24"/>
      <c r="Q13" s="24">
        <v>7</v>
      </c>
      <c r="R13" s="24"/>
      <c r="S13" s="24">
        <v>14</v>
      </c>
      <c r="T13" s="24"/>
      <c r="U13" s="24"/>
      <c r="V13" s="96"/>
      <c r="W13" s="24"/>
      <c r="X13" s="24"/>
      <c r="Y13" s="24"/>
      <c r="Z13" s="24"/>
      <c r="AA13" s="24"/>
      <c r="AB13" s="24"/>
      <c r="AC13" s="88"/>
      <c r="AD13" s="24"/>
      <c r="AE13" s="2">
        <f t="shared" si="0"/>
        <v>22</v>
      </c>
      <c r="AF13" s="90"/>
    </row>
    <row r="14" spans="1:32" ht="14.5" x14ac:dyDescent="0.35">
      <c r="A14" s="2" t="s">
        <v>15</v>
      </c>
      <c r="B14" s="24"/>
      <c r="C14" s="24" t="s">
        <v>129</v>
      </c>
      <c r="D14" s="93"/>
      <c r="E14" s="24"/>
      <c r="F14" s="24"/>
      <c r="G14" s="24"/>
      <c r="H14" s="24"/>
      <c r="I14" s="24"/>
      <c r="J14" s="24"/>
      <c r="K14" s="24"/>
      <c r="L14" s="90"/>
      <c r="M14" s="24">
        <v>14</v>
      </c>
      <c r="N14" s="24"/>
      <c r="O14" s="24">
        <v>8</v>
      </c>
      <c r="P14" s="24"/>
      <c r="Q14" s="24"/>
      <c r="R14" s="24"/>
      <c r="S14" s="24"/>
      <c r="T14" s="24"/>
      <c r="U14" s="24"/>
      <c r="V14" s="96"/>
      <c r="W14" s="24"/>
      <c r="X14" s="24"/>
      <c r="Y14" s="24"/>
      <c r="Z14" s="24"/>
      <c r="AA14" s="24"/>
      <c r="AB14" s="24"/>
      <c r="AC14" s="88"/>
      <c r="AD14" s="24"/>
      <c r="AE14" s="2">
        <f t="shared" si="0"/>
        <v>22</v>
      </c>
      <c r="AF14" s="90"/>
    </row>
    <row r="15" spans="1:32" ht="14.5" x14ac:dyDescent="0.35">
      <c r="A15" s="2" t="s">
        <v>15</v>
      </c>
      <c r="B15" s="24"/>
      <c r="C15" s="24" t="s">
        <v>92</v>
      </c>
      <c r="D15" s="94" t="s">
        <v>143</v>
      </c>
      <c r="E15" s="24"/>
      <c r="F15" s="24"/>
      <c r="G15" s="24"/>
      <c r="H15" s="24"/>
      <c r="I15" s="24"/>
      <c r="J15" s="24"/>
      <c r="K15" s="24"/>
      <c r="L15" s="90"/>
      <c r="M15" s="24"/>
      <c r="N15" s="24"/>
      <c r="O15" s="24"/>
      <c r="P15" s="24"/>
      <c r="Q15" s="24"/>
      <c r="R15" s="24"/>
      <c r="S15" s="24"/>
      <c r="T15" s="24"/>
      <c r="U15" s="24">
        <v>16</v>
      </c>
      <c r="V15" s="96"/>
      <c r="W15" s="24">
        <v>6</v>
      </c>
      <c r="X15" s="24"/>
      <c r="Y15" s="24"/>
      <c r="Z15" s="24"/>
      <c r="AA15" s="24"/>
      <c r="AB15" s="24"/>
      <c r="AC15" s="88"/>
      <c r="AD15" s="24"/>
      <c r="AE15" s="2">
        <f t="shared" si="0"/>
        <v>22</v>
      </c>
      <c r="AF15" s="90"/>
    </row>
    <row r="16" spans="1:32" ht="14.5" x14ac:dyDescent="0.35">
      <c r="A16" s="2" t="s">
        <v>15</v>
      </c>
      <c r="B16" s="24"/>
      <c r="C16" s="24" t="s">
        <v>131</v>
      </c>
      <c r="D16" s="93"/>
      <c r="E16" s="24"/>
      <c r="F16" s="24"/>
      <c r="G16" s="24"/>
      <c r="H16" s="24"/>
      <c r="I16" s="24"/>
      <c r="J16" s="24"/>
      <c r="K16" s="24"/>
      <c r="L16" s="90"/>
      <c r="M16" s="24"/>
      <c r="N16" s="24"/>
      <c r="O16" s="24"/>
      <c r="P16" s="24"/>
      <c r="Q16" s="24"/>
      <c r="R16" s="24"/>
      <c r="S16" s="24"/>
      <c r="T16" s="24"/>
      <c r="U16" s="24"/>
      <c r="V16" s="96"/>
      <c r="W16" s="24">
        <v>6</v>
      </c>
      <c r="X16" s="24"/>
      <c r="Y16" s="24">
        <v>6</v>
      </c>
      <c r="Z16" s="24"/>
      <c r="AA16" s="24">
        <v>10</v>
      </c>
      <c r="AB16" s="24"/>
      <c r="AC16" s="88"/>
      <c r="AD16" s="24"/>
      <c r="AE16" s="2">
        <f t="shared" si="0"/>
        <v>22</v>
      </c>
      <c r="AF16" s="90"/>
    </row>
    <row r="17" spans="1:32" ht="14.5" x14ac:dyDescent="0.35">
      <c r="A17" s="2" t="s">
        <v>15</v>
      </c>
      <c r="B17" s="24"/>
      <c r="C17" s="24" t="s">
        <v>132</v>
      </c>
      <c r="D17" s="94" t="s">
        <v>143</v>
      </c>
      <c r="E17" s="24"/>
      <c r="F17" s="24"/>
      <c r="G17" s="24"/>
      <c r="H17" s="24"/>
      <c r="I17" s="24"/>
      <c r="J17" s="24"/>
      <c r="K17" s="24"/>
      <c r="L17" s="90"/>
      <c r="M17" s="24"/>
      <c r="N17" s="24"/>
      <c r="O17" s="24"/>
      <c r="P17" s="24"/>
      <c r="Q17" s="24"/>
      <c r="R17" s="24"/>
      <c r="S17" s="24"/>
      <c r="T17" s="24"/>
      <c r="U17" s="24"/>
      <c r="V17" s="96"/>
      <c r="W17" s="24"/>
      <c r="X17" s="24"/>
      <c r="Y17" s="24">
        <v>14</v>
      </c>
      <c r="Z17" s="24"/>
      <c r="AA17" s="24">
        <v>8</v>
      </c>
      <c r="AB17" s="24"/>
      <c r="AC17" s="88"/>
      <c r="AD17" s="24"/>
      <c r="AE17" s="2">
        <f t="shared" si="0"/>
        <v>22</v>
      </c>
      <c r="AF17" s="90"/>
    </row>
    <row r="18" spans="1:32" ht="14.5" x14ac:dyDescent="0.35">
      <c r="A18" s="2" t="s">
        <v>15</v>
      </c>
      <c r="B18" s="24"/>
      <c r="C18" s="24" t="s">
        <v>137</v>
      </c>
      <c r="D18" s="94" t="s">
        <v>143</v>
      </c>
      <c r="E18" s="24">
        <v>8</v>
      </c>
      <c r="F18" s="24"/>
      <c r="G18" s="24"/>
      <c r="H18" s="24"/>
      <c r="I18" s="24">
        <v>14</v>
      </c>
      <c r="J18" s="24"/>
      <c r="K18" s="24"/>
      <c r="L18" s="90"/>
      <c r="M18" s="24"/>
      <c r="N18" s="24"/>
      <c r="O18" s="24"/>
      <c r="P18" s="24"/>
      <c r="Q18" s="24"/>
      <c r="R18" s="24"/>
      <c r="S18" s="24"/>
      <c r="T18" s="24"/>
      <c r="U18" s="24"/>
      <c r="V18" s="96"/>
      <c r="W18" s="24"/>
      <c r="X18" s="24"/>
      <c r="Y18" s="24"/>
      <c r="Z18" s="24"/>
      <c r="AA18" s="24"/>
      <c r="AB18" s="24"/>
      <c r="AC18" s="88"/>
      <c r="AD18" s="24"/>
      <c r="AE18" s="2">
        <f t="shared" si="0"/>
        <v>22</v>
      </c>
      <c r="AF18" s="90"/>
    </row>
    <row r="19" spans="1:32" ht="14.5" x14ac:dyDescent="0.35">
      <c r="A19" s="2" t="s">
        <v>15</v>
      </c>
      <c r="B19" s="24"/>
      <c r="C19" s="24" t="s">
        <v>139</v>
      </c>
      <c r="D19" s="93"/>
      <c r="E19" s="24">
        <v>8</v>
      </c>
      <c r="F19" s="24"/>
      <c r="G19" s="24"/>
      <c r="H19" s="24"/>
      <c r="I19" s="24"/>
      <c r="J19" s="24"/>
      <c r="K19" s="24">
        <v>14</v>
      </c>
      <c r="L19" s="90"/>
      <c r="M19" s="24"/>
      <c r="N19" s="24"/>
      <c r="O19" s="24"/>
      <c r="P19" s="24"/>
      <c r="Q19" s="24"/>
      <c r="R19" s="24"/>
      <c r="S19" s="24"/>
      <c r="T19" s="24"/>
      <c r="U19" s="24"/>
      <c r="V19" s="96"/>
      <c r="W19" s="24"/>
      <c r="X19" s="24"/>
      <c r="Y19" s="24"/>
      <c r="Z19" s="24"/>
      <c r="AA19" s="24"/>
      <c r="AB19" s="24"/>
      <c r="AC19" s="88"/>
      <c r="AD19" s="24"/>
      <c r="AE19" s="2">
        <f t="shared" si="0"/>
        <v>22</v>
      </c>
      <c r="AF19" s="90"/>
    </row>
    <row r="20" spans="1:32" ht="14.5" x14ac:dyDescent="0.35">
      <c r="A20" s="2" t="s">
        <v>15</v>
      </c>
      <c r="B20" s="24"/>
      <c r="C20" s="24" t="s">
        <v>141</v>
      </c>
      <c r="D20" s="93"/>
      <c r="E20" s="24"/>
      <c r="F20" s="24"/>
      <c r="G20" s="24"/>
      <c r="H20" s="24"/>
      <c r="I20" s="24"/>
      <c r="J20" s="24"/>
      <c r="K20" s="24"/>
      <c r="L20" s="90"/>
      <c r="M20" s="24">
        <v>6</v>
      </c>
      <c r="N20" s="24"/>
      <c r="O20" s="24">
        <v>16</v>
      </c>
      <c r="P20" s="24"/>
      <c r="Q20" s="24"/>
      <c r="R20" s="24"/>
      <c r="S20" s="24"/>
      <c r="T20" s="24"/>
      <c r="U20" s="24"/>
      <c r="V20" s="96"/>
      <c r="W20" s="24"/>
      <c r="X20" s="24"/>
      <c r="Y20" s="24"/>
      <c r="Z20" s="24"/>
      <c r="AA20" s="24"/>
      <c r="AB20" s="24"/>
      <c r="AC20" s="88"/>
      <c r="AD20" s="24"/>
      <c r="AE20" s="2">
        <f t="shared" si="0"/>
        <v>22</v>
      </c>
      <c r="AF20" s="90"/>
    </row>
    <row r="21" spans="1:32" ht="14.5" x14ac:dyDescent="0.35">
      <c r="A21" s="2" t="s">
        <v>15</v>
      </c>
      <c r="B21" s="24"/>
      <c r="C21" s="24" t="s">
        <v>214</v>
      </c>
      <c r="D21" s="93"/>
      <c r="E21" s="24">
        <v>14</v>
      </c>
      <c r="F21" s="24"/>
      <c r="G21" s="24"/>
      <c r="H21" s="24"/>
      <c r="I21" s="24"/>
      <c r="J21" s="24"/>
      <c r="K21" s="24"/>
      <c r="L21" s="90"/>
      <c r="M21" s="24"/>
      <c r="N21" s="24"/>
      <c r="O21" s="24"/>
      <c r="P21" s="24"/>
      <c r="Q21" s="24"/>
      <c r="R21" s="24"/>
      <c r="S21" s="24"/>
      <c r="T21" s="24"/>
      <c r="U21" s="24"/>
      <c r="V21" s="96"/>
      <c r="W21" s="24">
        <v>4</v>
      </c>
      <c r="X21" s="24"/>
      <c r="Y21" s="24">
        <v>4</v>
      </c>
      <c r="Z21" s="24"/>
      <c r="AA21" s="24"/>
      <c r="AB21" s="24"/>
      <c r="AC21" s="88"/>
      <c r="AD21" s="24"/>
      <c r="AE21" s="2">
        <f t="shared" si="0"/>
        <v>22</v>
      </c>
      <c r="AF21" s="90"/>
    </row>
    <row r="22" spans="1:32" ht="15.75" customHeight="1" x14ac:dyDescent="0.35">
      <c r="A22" s="2" t="s">
        <v>16</v>
      </c>
      <c r="B22" s="2"/>
      <c r="C22" t="s">
        <v>195</v>
      </c>
      <c r="D22" s="2"/>
      <c r="E22" s="2"/>
      <c r="F22" s="2"/>
      <c r="G22" s="2"/>
      <c r="H22" s="2"/>
      <c r="I22" s="24"/>
      <c r="J22" s="2"/>
      <c r="K22" s="2">
        <v>2</v>
      </c>
      <c r="L22" s="3"/>
      <c r="M22" s="2"/>
      <c r="N22" s="2"/>
      <c r="O22" s="2"/>
      <c r="P22" s="2"/>
      <c r="Q22" s="2"/>
      <c r="R22" s="2"/>
      <c r="S22" s="2">
        <v>2</v>
      </c>
      <c r="T22" s="2"/>
      <c r="U22" s="2">
        <v>2</v>
      </c>
      <c r="V22" s="96"/>
      <c r="W22" s="24"/>
      <c r="X22" s="2"/>
      <c r="Y22" s="2"/>
      <c r="Z22" s="2"/>
      <c r="AA22" s="2">
        <v>2</v>
      </c>
      <c r="AB22" s="2"/>
      <c r="AC22" s="1"/>
      <c r="AD22" s="2"/>
      <c r="AE22" s="2">
        <f t="shared" si="0"/>
        <v>8</v>
      </c>
      <c r="AF22" s="3">
        <f>SUM(E22:AB22)</f>
        <v>8</v>
      </c>
    </row>
    <row r="23" spans="1:32" ht="14.5" x14ac:dyDescent="0.35">
      <c r="A23" s="2" t="s">
        <v>3</v>
      </c>
      <c r="B23" s="24"/>
      <c r="C23" s="24" t="s">
        <v>166</v>
      </c>
      <c r="D23" s="93"/>
      <c r="E23" s="24"/>
      <c r="F23" s="24"/>
      <c r="G23" s="24"/>
      <c r="H23" s="24"/>
      <c r="I23" s="24"/>
      <c r="J23" s="24"/>
      <c r="K23" s="24"/>
      <c r="L23" s="90"/>
      <c r="M23" s="24"/>
      <c r="N23" s="24"/>
      <c r="O23" s="24"/>
      <c r="P23" s="24"/>
      <c r="Q23" s="24">
        <v>2</v>
      </c>
      <c r="R23" s="24"/>
      <c r="S23" s="24">
        <v>2</v>
      </c>
      <c r="T23" s="24"/>
      <c r="U23" s="24">
        <v>2</v>
      </c>
      <c r="V23" s="96"/>
      <c r="W23" s="24">
        <v>2</v>
      </c>
      <c r="X23" s="24"/>
      <c r="Y23" s="24">
        <v>2</v>
      </c>
      <c r="Z23" s="24"/>
      <c r="AA23" s="24">
        <v>2</v>
      </c>
      <c r="AB23" s="24"/>
      <c r="AC23" s="88"/>
      <c r="AD23" s="24"/>
      <c r="AE23" s="2">
        <v>12</v>
      </c>
      <c r="AF23" s="3">
        <f>SUM(E23:AB23)</f>
        <v>12</v>
      </c>
    </row>
    <row r="24" spans="1:32" ht="14.5" x14ac:dyDescent="0.35">
      <c r="A24" s="2" t="s">
        <v>3</v>
      </c>
      <c r="B24" s="24"/>
      <c r="C24" s="24" t="s">
        <v>167</v>
      </c>
      <c r="D24" s="93"/>
      <c r="E24" s="24">
        <v>2</v>
      </c>
      <c r="F24" s="24"/>
      <c r="G24" s="24">
        <v>2</v>
      </c>
      <c r="H24" s="24"/>
      <c r="I24" s="24">
        <v>2</v>
      </c>
      <c r="J24" s="24"/>
      <c r="K24" s="24">
        <v>2</v>
      </c>
      <c r="L24" s="90"/>
      <c r="M24" s="24">
        <v>2</v>
      </c>
      <c r="N24" s="24"/>
      <c r="O24" s="24">
        <v>2</v>
      </c>
      <c r="P24" s="24"/>
      <c r="Q24" s="24"/>
      <c r="R24" s="24"/>
      <c r="S24" s="24"/>
      <c r="T24" s="24"/>
      <c r="U24" s="24"/>
      <c r="V24" s="96"/>
      <c r="W24" s="24"/>
      <c r="X24" s="24"/>
      <c r="Y24" s="24"/>
      <c r="Z24" s="24"/>
      <c r="AA24" s="24"/>
      <c r="AB24" s="24"/>
      <c r="AC24" s="88"/>
      <c r="AD24" s="24"/>
      <c r="AE24" s="2"/>
      <c r="AF24" s="3">
        <f>SUM(E24:AB24)</f>
        <v>12</v>
      </c>
    </row>
    <row r="25" spans="1:32" ht="15.75" customHeight="1" x14ac:dyDescent="0.35"/>
    <row r="26" spans="1:32" ht="15.75" customHeight="1" x14ac:dyDescent="0.35">
      <c r="C26" s="4" t="s">
        <v>4</v>
      </c>
      <c r="D26" s="5"/>
      <c r="E26" s="4">
        <v>40</v>
      </c>
      <c r="F26" s="5"/>
      <c r="G26" s="4">
        <v>40</v>
      </c>
      <c r="H26" s="5"/>
      <c r="I26" s="4">
        <v>28</v>
      </c>
      <c r="K26" s="4">
        <v>30</v>
      </c>
      <c r="M26" s="4">
        <v>27</v>
      </c>
      <c r="O26" s="4">
        <v>27</v>
      </c>
      <c r="Q26" s="4">
        <v>27</v>
      </c>
      <c r="R26" s="4"/>
      <c r="S26" s="4">
        <v>29</v>
      </c>
      <c r="T26" s="91"/>
      <c r="U26" s="4">
        <v>29</v>
      </c>
      <c r="W26" s="4">
        <v>28</v>
      </c>
      <c r="Y26" s="4">
        <v>28</v>
      </c>
      <c r="AA26" s="4">
        <v>30</v>
      </c>
      <c r="AE26" s="4"/>
    </row>
    <row r="27" spans="1:32" ht="15.75" customHeight="1" x14ac:dyDescent="0.35">
      <c r="C27" s="7" t="s">
        <v>5</v>
      </c>
      <c r="D27" s="5"/>
      <c r="E27" s="4">
        <f>SUM(E3:E24)</f>
        <v>46</v>
      </c>
      <c r="F27" s="5"/>
      <c r="G27" s="4">
        <f>SUM(G3:G24)</f>
        <v>44</v>
      </c>
      <c r="H27" s="5"/>
      <c r="I27" s="4">
        <f>SUM(I3:I24)</f>
        <v>33</v>
      </c>
      <c r="K27" s="4">
        <f>SUM(K3:K24)</f>
        <v>45</v>
      </c>
      <c r="M27" s="4">
        <f>SUM(M3:M24)</f>
        <v>31</v>
      </c>
      <c r="O27" s="4">
        <f>SUM(O3:O24)</f>
        <v>31</v>
      </c>
      <c r="Q27" s="4">
        <f>SUM(Q3:Q24)</f>
        <v>31</v>
      </c>
      <c r="R27" s="4"/>
      <c r="S27" s="4">
        <f>SUM(S3:S24)</f>
        <v>33</v>
      </c>
      <c r="U27" s="4">
        <f>SUM(U3:U24)</f>
        <v>36</v>
      </c>
      <c r="W27" s="4">
        <f>SUM(W3:W24)</f>
        <v>32</v>
      </c>
      <c r="Y27" s="4">
        <f>SUM(Y3:Y24)</f>
        <v>42</v>
      </c>
      <c r="AA27" s="4">
        <f>SUM(AA3:AA24)</f>
        <v>36</v>
      </c>
      <c r="AC27" s="9">
        <f>SUM(AC22:AC24)</f>
        <v>0</v>
      </c>
      <c r="AE27" s="4"/>
    </row>
    <row r="28" spans="1:32" ht="15.75" customHeight="1" x14ac:dyDescent="0.35">
      <c r="C28" s="8" t="s">
        <v>6</v>
      </c>
      <c r="E28" s="4">
        <f>E26-E27</f>
        <v>-6</v>
      </c>
      <c r="F28" s="4"/>
      <c r="G28" s="4">
        <f>G26-G27</f>
        <v>-4</v>
      </c>
      <c r="H28" s="4"/>
      <c r="I28" s="4">
        <f>I26-I27</f>
        <v>-5</v>
      </c>
      <c r="J28" s="4"/>
      <c r="K28" s="4">
        <f>K26-K27</f>
        <v>-15</v>
      </c>
      <c r="L28" s="4"/>
      <c r="M28" s="4">
        <f>M26-M27</f>
        <v>-4</v>
      </c>
      <c r="N28" s="4"/>
      <c r="O28" s="4">
        <f>O26-O27</f>
        <v>-4</v>
      </c>
      <c r="P28" s="4"/>
      <c r="Q28" s="4">
        <f>Q26-Q27</f>
        <v>-4</v>
      </c>
      <c r="R28" s="4"/>
      <c r="S28" s="4">
        <f>S26-S27</f>
        <v>-4</v>
      </c>
      <c r="T28" s="4"/>
      <c r="U28" s="4">
        <f>U26-U27</f>
        <v>-7</v>
      </c>
      <c r="V28" s="4"/>
      <c r="W28" s="4">
        <f>W26-W27</f>
        <v>-4</v>
      </c>
      <c r="X28" s="4"/>
      <c r="Y28" s="4">
        <f>Y26-Y27</f>
        <v>-14</v>
      </c>
      <c r="Z28" s="4"/>
      <c r="AA28" s="4">
        <f>AA26-AA27</f>
        <v>-6</v>
      </c>
      <c r="AC28" s="4"/>
      <c r="AE28" s="10"/>
    </row>
    <row r="29" spans="1:32" ht="15.75" customHeight="1" x14ac:dyDescent="0.35">
      <c r="C29" s="8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C29" s="4"/>
      <c r="AE29" s="10"/>
    </row>
    <row r="30" spans="1:32" ht="15.75" customHeight="1" x14ac:dyDescent="0.35">
      <c r="C30" s="103" t="s">
        <v>152</v>
      </c>
      <c r="E30" s="107">
        <v>18</v>
      </c>
      <c r="F30" s="107"/>
      <c r="G30" s="107">
        <v>15</v>
      </c>
      <c r="H30" s="107"/>
      <c r="I30" s="107">
        <v>18</v>
      </c>
      <c r="J30" s="107"/>
      <c r="K30" s="107" t="s">
        <v>163</v>
      </c>
      <c r="L30" s="107"/>
      <c r="M30" s="107">
        <v>9</v>
      </c>
      <c r="N30" s="107"/>
      <c r="O30" s="107">
        <v>21</v>
      </c>
      <c r="P30" s="107"/>
      <c r="Q30" s="107">
        <v>17</v>
      </c>
      <c r="R30" s="107"/>
      <c r="S30" s="107">
        <v>18</v>
      </c>
      <c r="T30" s="107"/>
      <c r="U30" s="107">
        <v>26</v>
      </c>
      <c r="V30" s="107"/>
      <c r="W30" s="107">
        <v>12</v>
      </c>
      <c r="X30" s="107"/>
      <c r="Y30" s="107" t="s">
        <v>161</v>
      </c>
      <c r="Z30" s="107"/>
      <c r="AA30" s="107" t="s">
        <v>162</v>
      </c>
      <c r="AF30" s="4"/>
    </row>
    <row r="31" spans="1:32" ht="15.75" customHeight="1" x14ac:dyDescent="0.35">
      <c r="C31" t="s">
        <v>148</v>
      </c>
      <c r="D31" s="100" t="s">
        <v>149</v>
      </c>
      <c r="E31">
        <v>2</v>
      </c>
      <c r="F31" s="5"/>
      <c r="G31">
        <v>1</v>
      </c>
      <c r="H31" s="5"/>
      <c r="I31" s="102">
        <v>1</v>
      </c>
      <c r="K31">
        <v>0</v>
      </c>
      <c r="M31">
        <v>0</v>
      </c>
      <c r="O31">
        <v>1</v>
      </c>
      <c r="Q31">
        <v>1</v>
      </c>
      <c r="S31">
        <v>2</v>
      </c>
      <c r="U31">
        <v>0</v>
      </c>
      <c r="W31">
        <v>1</v>
      </c>
      <c r="Y31">
        <v>3</v>
      </c>
      <c r="AA31">
        <v>1</v>
      </c>
    </row>
    <row r="32" spans="1:32" ht="15.75" customHeight="1" x14ac:dyDescent="0.35">
      <c r="D32" t="s">
        <v>150</v>
      </c>
      <c r="E32">
        <f>11+22</f>
        <v>33</v>
      </c>
      <c r="G32">
        <v>14</v>
      </c>
      <c r="I32">
        <v>11</v>
      </c>
      <c r="O32">
        <v>11</v>
      </c>
      <c r="Q32">
        <v>11</v>
      </c>
      <c r="S32">
        <f>11+11</f>
        <v>22</v>
      </c>
      <c r="W32">
        <v>16</v>
      </c>
      <c r="Y32">
        <f>22+14+16</f>
        <v>52</v>
      </c>
      <c r="AA32">
        <v>14</v>
      </c>
    </row>
    <row r="33" spans="1:31" ht="14.5" x14ac:dyDescent="0.35">
      <c r="A33" s="1" t="s">
        <v>220</v>
      </c>
      <c r="B33" s="2"/>
      <c r="C33" s="24" t="s">
        <v>168</v>
      </c>
      <c r="D33" s="2"/>
      <c r="E33" s="2">
        <v>22</v>
      </c>
      <c r="F33" s="2"/>
      <c r="G33" s="2"/>
      <c r="H33" s="2"/>
      <c r="I33" s="2"/>
      <c r="J33" s="2"/>
      <c r="K33" s="2"/>
      <c r="L33" s="2"/>
      <c r="M33" s="2"/>
      <c r="N33" s="2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"/>
      <c r="AB33" s="3"/>
      <c r="AD33" t="s">
        <v>164</v>
      </c>
      <c r="AE33" s="2">
        <f t="shared" ref="AE33:AE42" si="1">SUM(I33,K33,M33,O33,Q33,S33,U33,W33,Y33,AA33,E33,G33)</f>
        <v>22</v>
      </c>
    </row>
    <row r="34" spans="1:31" ht="14.5" x14ac:dyDescent="0.35">
      <c r="A34" s="1" t="s">
        <v>220</v>
      </c>
      <c r="B34" s="2"/>
      <c r="C34" s="24" t="s">
        <v>169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4">
        <v>11</v>
      </c>
      <c r="P34" s="24"/>
      <c r="Q34" s="24">
        <v>11</v>
      </c>
      <c r="R34" s="24"/>
      <c r="S34" s="24"/>
      <c r="T34" s="24"/>
      <c r="U34" s="24"/>
      <c r="V34" s="24"/>
      <c r="W34" s="24"/>
      <c r="X34" s="24"/>
      <c r="Y34" s="24"/>
      <c r="Z34" s="24"/>
      <c r="AA34" s="2"/>
      <c r="AB34" s="3"/>
      <c r="AE34" s="2">
        <f t="shared" si="1"/>
        <v>22</v>
      </c>
    </row>
    <row r="35" spans="1:31" ht="14.5" x14ac:dyDescent="0.35">
      <c r="A35" s="1" t="s">
        <v>220</v>
      </c>
      <c r="B35" s="2"/>
      <c r="C35" s="24" t="s">
        <v>198</v>
      </c>
      <c r="D35" s="2"/>
      <c r="E35" s="2">
        <v>11</v>
      </c>
      <c r="F35" s="2"/>
      <c r="G35" s="2"/>
      <c r="H35" s="2"/>
      <c r="I35" s="2">
        <v>11</v>
      </c>
      <c r="J35" s="2"/>
      <c r="K35" s="2"/>
      <c r="L35" s="2"/>
      <c r="M35" s="2"/>
      <c r="N35" s="2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"/>
      <c r="AB35" s="3"/>
      <c r="AE35" s="2">
        <f t="shared" si="1"/>
        <v>22</v>
      </c>
    </row>
    <row r="36" spans="1:31" ht="14.5" x14ac:dyDescent="0.35">
      <c r="A36" s="1" t="s">
        <v>220</v>
      </c>
      <c r="B36" s="2"/>
      <c r="C36" s="24" t="s">
        <v>204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>
        <v>22</v>
      </c>
      <c r="Z36" s="24"/>
      <c r="AA36" s="2"/>
      <c r="AB36" s="3"/>
      <c r="AE36" s="2">
        <f t="shared" si="1"/>
        <v>22</v>
      </c>
    </row>
    <row r="37" spans="1:31" ht="14.5" x14ac:dyDescent="0.35">
      <c r="A37" s="1" t="s">
        <v>220</v>
      </c>
      <c r="B37" s="2"/>
      <c r="C37" s="24" t="s">
        <v>203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4"/>
      <c r="P37" s="24"/>
      <c r="Q37" s="24"/>
      <c r="R37" s="24"/>
      <c r="S37" s="24"/>
      <c r="T37" s="24"/>
      <c r="U37" s="24"/>
      <c r="V37" s="24"/>
      <c r="W37" s="24">
        <v>16</v>
      </c>
      <c r="X37" s="24"/>
      <c r="Y37" s="24"/>
      <c r="Z37" s="24"/>
      <c r="AA37" s="2">
        <v>6</v>
      </c>
      <c r="AB37" s="3"/>
      <c r="AE37" s="2">
        <f t="shared" si="1"/>
        <v>22</v>
      </c>
    </row>
    <row r="38" spans="1:31" ht="14.5" x14ac:dyDescent="0.35">
      <c r="A38" s="1" t="s">
        <v>220</v>
      </c>
      <c r="B38" s="2"/>
      <c r="C38" s="24" t="s">
        <v>200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>
        <v>14</v>
      </c>
      <c r="Z38" s="24"/>
      <c r="AA38" s="2">
        <v>8</v>
      </c>
      <c r="AB38" s="3"/>
      <c r="AE38" s="2">
        <f t="shared" si="1"/>
        <v>22</v>
      </c>
    </row>
    <row r="39" spans="1:31" ht="14.5" x14ac:dyDescent="0.35">
      <c r="A39" s="1" t="s">
        <v>220</v>
      </c>
      <c r="B39" s="24"/>
      <c r="C39" s="24" t="s">
        <v>210</v>
      </c>
      <c r="D39" s="24" t="s">
        <v>221</v>
      </c>
      <c r="E39" s="24"/>
      <c r="F39" s="24"/>
      <c r="G39" s="24">
        <v>14</v>
      </c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90"/>
      <c r="AE39" s="2">
        <f t="shared" si="1"/>
        <v>14</v>
      </c>
    </row>
    <row r="40" spans="1:31" ht="14.5" x14ac:dyDescent="0.35">
      <c r="A40" s="1" t="s">
        <v>220</v>
      </c>
      <c r="B40" s="2"/>
      <c r="C40" s="24" t="s">
        <v>202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4"/>
      <c r="P40" s="24"/>
      <c r="Q40" s="24"/>
      <c r="R40" s="24"/>
      <c r="S40" s="24">
        <v>22</v>
      </c>
      <c r="T40" s="24"/>
      <c r="U40" s="24"/>
      <c r="V40" s="24"/>
      <c r="W40" s="24"/>
      <c r="X40" s="24"/>
      <c r="Y40" s="24"/>
      <c r="Z40" s="24"/>
      <c r="AA40" s="2"/>
      <c r="AB40" s="3"/>
      <c r="AE40" s="2">
        <f t="shared" si="1"/>
        <v>22</v>
      </c>
    </row>
    <row r="41" spans="1:31" ht="14.5" x14ac:dyDescent="0.35">
      <c r="A41" s="1" t="s">
        <v>220</v>
      </c>
      <c r="B41" s="2"/>
      <c r="C41" s="24" t="s">
        <v>197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>
        <v>6</v>
      </c>
      <c r="Z41" s="24"/>
      <c r="AA41" s="2"/>
      <c r="AB41" s="3"/>
      <c r="AE41" s="2">
        <f t="shared" si="1"/>
        <v>6</v>
      </c>
    </row>
    <row r="42" spans="1:31" ht="14.5" x14ac:dyDescent="0.35">
      <c r="A42" s="1" t="s">
        <v>220</v>
      </c>
      <c r="B42" s="2"/>
      <c r="C42" s="24" t="s">
        <v>201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>
        <v>10</v>
      </c>
      <c r="Z42" s="24"/>
      <c r="AA42" s="2"/>
      <c r="AB42" s="3"/>
      <c r="AE42" s="2">
        <f t="shared" si="1"/>
        <v>10</v>
      </c>
    </row>
    <row r="43" spans="1:31" ht="15.75" customHeight="1" x14ac:dyDescent="0.35">
      <c r="D43" s="103" t="s">
        <v>156</v>
      </c>
      <c r="E43">
        <f>E32-SUM(E33:E42)</f>
        <v>0</v>
      </c>
      <c r="G43">
        <f t="shared" ref="G43:AA43" si="2">G32-SUM(G33:G42)</f>
        <v>0</v>
      </c>
      <c r="I43">
        <f t="shared" si="2"/>
        <v>0</v>
      </c>
      <c r="K43">
        <f t="shared" si="2"/>
        <v>0</v>
      </c>
      <c r="M43">
        <f t="shared" si="2"/>
        <v>0</v>
      </c>
      <c r="O43">
        <f t="shared" si="2"/>
        <v>0</v>
      </c>
      <c r="Q43">
        <f t="shared" si="2"/>
        <v>0</v>
      </c>
      <c r="S43">
        <f t="shared" si="2"/>
        <v>0</v>
      </c>
      <c r="U43">
        <f t="shared" si="2"/>
        <v>0</v>
      </c>
      <c r="W43">
        <f t="shared" si="2"/>
        <v>0</v>
      </c>
      <c r="Y43">
        <f t="shared" si="2"/>
        <v>0</v>
      </c>
      <c r="AA43">
        <f t="shared" si="2"/>
        <v>0</v>
      </c>
    </row>
    <row r="44" spans="1:31" ht="15.75" customHeight="1" x14ac:dyDescent="0.35">
      <c r="D44" s="103"/>
    </row>
    <row r="45" spans="1:31" ht="15.75" customHeight="1" x14ac:dyDescent="0.35">
      <c r="C45" s="103" t="s">
        <v>158</v>
      </c>
      <c r="E45">
        <f>COUNTA(E3:E24,E33:E42)</f>
        <v>7</v>
      </c>
      <c r="G45">
        <f>COUNTA(G3:G24,G33:G42)</f>
        <v>6</v>
      </c>
      <c r="I45">
        <f>COUNTA(I3:I24,I33:I42)</f>
        <v>5</v>
      </c>
      <c r="K45">
        <f>COUNTA(K3:K24,K33:K42)</f>
        <v>5</v>
      </c>
      <c r="M45">
        <f>COUNTA(M3:M24,M33:M42)</f>
        <v>5</v>
      </c>
      <c r="O45">
        <f>COUNTA(O3:O24,O33:O42)</f>
        <v>5</v>
      </c>
      <c r="Q45">
        <f>COUNTA(Q3:Q24,Q33:Q42)</f>
        <v>5</v>
      </c>
      <c r="S45">
        <f>COUNTA(S3:S24,S33:S42)</f>
        <v>5</v>
      </c>
      <c r="U45">
        <f>COUNTA(U3:U24,U33:U42)</f>
        <v>5</v>
      </c>
      <c r="W45">
        <f>COUNTA(W3:W24,W33:W42)</f>
        <v>6</v>
      </c>
      <c r="Y45">
        <f>COUNTA(Y3:Y24,Y33:Y42)</f>
        <v>10</v>
      </c>
      <c r="AA45">
        <f>COUNTA(AA3:AA24,AA33:AA42)</f>
        <v>7</v>
      </c>
    </row>
    <row r="46" spans="1:31" ht="15.75" customHeight="1" x14ac:dyDescent="0.35"/>
    <row r="47" spans="1:31" ht="15.75" customHeight="1" x14ac:dyDescent="0.35"/>
    <row r="48" spans="1:31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</sheetData>
  <sheetProtection algorithmName="SHA-512" hashValue="ckzr0Xf8nhqmhyped2ZiWPECp2Ah04+qF+cfMe63s+Zla/yFYeusdTKs/37YosEkUOu5j5j2Dc9R6J/0iKEG0Q==" saltValue="Nv2FvlEYwDukXF9fcJr1Qg==" spinCount="100000" sheet="1" objects="1" scenarios="1"/>
  <sortState xmlns:xlrd2="http://schemas.microsoft.com/office/spreadsheetml/2017/richdata2" ref="A33:AF42">
    <sortCondition ref="C33:C42"/>
  </sortState>
  <mergeCells count="2">
    <mergeCell ref="E1:L1"/>
    <mergeCell ref="M1:V1"/>
  </mergeCells>
  <conditionalFormatting sqref="D33:AA42">
    <cfRule type="containsText" dxfId="19" priority="3" operator="containsText" text="25">
      <formula>NOT(ISERROR(SEARCH("25",D33)))</formula>
    </cfRule>
  </conditionalFormatting>
  <conditionalFormatting sqref="D28:AB29">
    <cfRule type="cellIs" dxfId="18" priority="6" operator="greaterThan">
      <formula>0</formula>
    </cfRule>
    <cfRule type="cellIs" dxfId="17" priority="7" operator="lessThan">
      <formula>0</formula>
    </cfRule>
    <cfRule type="cellIs" dxfId="16" priority="8" operator="equal">
      <formula>0</formula>
    </cfRule>
  </conditionalFormatting>
  <conditionalFormatting sqref="E43:AB43">
    <cfRule type="cellIs" dxfId="15" priority="2" operator="equal">
      <formula>0</formula>
    </cfRule>
  </conditionalFormatting>
  <conditionalFormatting sqref="AB33:AB42">
    <cfRule type="cellIs" dxfId="14" priority="4" operator="equal">
      <formula>25</formula>
    </cfRule>
  </conditionalFormatting>
  <conditionalFormatting sqref="AD28:AD29">
    <cfRule type="cellIs" dxfId="13" priority="9" operator="greaterThan">
      <formula>0</formula>
    </cfRule>
    <cfRule type="cellIs" dxfId="12" priority="10" operator="lessThan">
      <formula>0</formula>
    </cfRule>
    <cfRule type="cellIs" dxfId="11" priority="11" operator="equal">
      <formula>0</formula>
    </cfRule>
  </conditionalFormatting>
  <conditionalFormatting sqref="AE3:AE24">
    <cfRule type="cellIs" dxfId="10" priority="5" operator="equal">
      <formula>22</formula>
    </cfRule>
  </conditionalFormatting>
  <conditionalFormatting sqref="AE33:AE42">
    <cfRule type="cellIs" dxfId="9" priority="1" operator="equal">
      <formula>22</formula>
    </cfRule>
  </conditionalFormatting>
  <pageMargins left="0.70866141732283472" right="0.70866141732283472" top="0.74803149606299213" bottom="0.74803149606299213" header="0" footer="0"/>
  <pageSetup paperSize="8" scale="73" fitToHeight="0" orientation="landscape" r:id="rId1"/>
  <headerFooter>
    <oddHeader>&amp;CISTITUTO COMPRENSIVO "Gino Strada", via Alfieri, 1 Monte Urano e-mail: apic838006@istruzione.it – sito web: https://icmonteurano.edu.it/</oddHeader>
    <oddFooter>&amp;LAssegnazioni a.s.2022-2023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Q75"/>
  <sheetViews>
    <sheetView zoomScale="90" zoomScaleNormal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/>
    </sheetView>
  </sheetViews>
  <sheetFormatPr defaultColWidth="14.453125" defaultRowHeight="15" customHeight="1" x14ac:dyDescent="0.35"/>
  <cols>
    <col min="1" max="1" width="13.1796875" customWidth="1"/>
    <col min="2" max="2" width="15.26953125" customWidth="1"/>
    <col min="3" max="3" width="7.7265625" customWidth="1"/>
    <col min="4" max="13" width="7.7265625" style="69" customWidth="1"/>
    <col min="14" max="21" width="7.7265625" style="42" customWidth="1"/>
    <col min="22" max="25" width="7.7265625" style="55" customWidth="1"/>
    <col min="26" max="26" width="7.7265625" customWidth="1"/>
    <col min="27" max="27" width="9.1796875" customWidth="1"/>
  </cols>
  <sheetData>
    <row r="1" spans="1:27" ht="15" customHeight="1" x14ac:dyDescent="0.35">
      <c r="D1" s="150" t="s">
        <v>43</v>
      </c>
      <c r="E1" s="150"/>
      <c r="F1" s="150"/>
      <c r="G1" s="150"/>
      <c r="H1" s="150"/>
      <c r="I1" s="150"/>
      <c r="J1" s="150"/>
      <c r="K1" s="150"/>
      <c r="L1" s="150"/>
      <c r="M1" s="150"/>
      <c r="N1" s="151" t="s">
        <v>44</v>
      </c>
      <c r="O1" s="151"/>
      <c r="P1" s="151"/>
      <c r="Q1" s="151"/>
      <c r="R1" s="151"/>
      <c r="S1" s="151"/>
      <c r="T1" s="151"/>
      <c r="U1" s="151"/>
      <c r="V1" s="152" t="s">
        <v>45</v>
      </c>
      <c r="W1" s="152"/>
      <c r="X1" s="152"/>
      <c r="Y1" s="152"/>
    </row>
    <row r="2" spans="1:27" ht="14.5" x14ac:dyDescent="0.35">
      <c r="A2" s="12"/>
      <c r="B2" s="13"/>
      <c r="C2" s="13"/>
      <c r="D2" s="70" t="s">
        <v>24</v>
      </c>
      <c r="E2" s="56" t="s">
        <v>7</v>
      </c>
      <c r="F2" s="56" t="s">
        <v>8</v>
      </c>
      <c r="G2" s="57" t="s">
        <v>17</v>
      </c>
      <c r="H2" s="58" t="s">
        <v>9</v>
      </c>
      <c r="I2" s="58" t="s">
        <v>18</v>
      </c>
      <c r="J2" s="57" t="s">
        <v>19</v>
      </c>
      <c r="K2" s="58" t="s">
        <v>10</v>
      </c>
      <c r="L2" s="56" t="s">
        <v>11</v>
      </c>
      <c r="M2" s="56" t="s">
        <v>20</v>
      </c>
      <c r="N2" s="25" t="s">
        <v>24</v>
      </c>
      <c r="O2" s="26" t="s">
        <v>7</v>
      </c>
      <c r="P2" s="27" t="s">
        <v>8</v>
      </c>
      <c r="Q2" s="28" t="s">
        <v>9</v>
      </c>
      <c r="R2" s="28" t="s">
        <v>18</v>
      </c>
      <c r="S2" s="28" t="s">
        <v>19</v>
      </c>
      <c r="T2" s="26" t="s">
        <v>10</v>
      </c>
      <c r="U2" s="28" t="s">
        <v>11</v>
      </c>
      <c r="V2" s="43" t="s">
        <v>24</v>
      </c>
      <c r="W2" s="119" t="s">
        <v>183</v>
      </c>
      <c r="X2" s="44" t="s">
        <v>9</v>
      </c>
      <c r="Y2" s="44" t="s">
        <v>10</v>
      </c>
      <c r="Z2" s="14"/>
      <c r="AA2" s="14"/>
    </row>
    <row r="3" spans="1:27" ht="14.5" x14ac:dyDescent="0.35">
      <c r="A3" s="3" t="s">
        <v>25</v>
      </c>
      <c r="B3" s="15" t="s">
        <v>48</v>
      </c>
      <c r="C3" s="15">
        <v>18</v>
      </c>
      <c r="D3" s="71">
        <v>7</v>
      </c>
      <c r="E3" s="59"/>
      <c r="F3" s="59"/>
      <c r="G3" s="60"/>
      <c r="H3" s="61"/>
      <c r="I3" s="61"/>
      <c r="J3" s="60"/>
      <c r="K3" s="61"/>
      <c r="L3" s="59"/>
      <c r="M3" s="59"/>
      <c r="N3" s="29">
        <v>3</v>
      </c>
      <c r="O3" s="30"/>
      <c r="P3" s="31"/>
      <c r="Q3" s="32"/>
      <c r="R3" s="32"/>
      <c r="S3" s="32">
        <v>2</v>
      </c>
      <c r="T3" s="30"/>
      <c r="U3" s="32"/>
      <c r="V3" s="45"/>
      <c r="W3" s="46">
        <v>2</v>
      </c>
      <c r="X3" s="47">
        <v>2</v>
      </c>
      <c r="Y3" s="47">
        <v>2</v>
      </c>
      <c r="Z3" s="2">
        <f>SUM(D3:Y3)</f>
        <v>18</v>
      </c>
      <c r="AA3" s="2"/>
    </row>
    <row r="4" spans="1:27" ht="14.5" x14ac:dyDescent="0.35">
      <c r="A4" s="3" t="s">
        <v>25</v>
      </c>
      <c r="B4" s="15" t="s">
        <v>47</v>
      </c>
      <c r="C4" s="15">
        <v>12</v>
      </c>
      <c r="D4" s="71"/>
      <c r="E4" s="59"/>
      <c r="F4" s="59"/>
      <c r="G4" s="60"/>
      <c r="H4" s="61"/>
      <c r="I4" s="61"/>
      <c r="J4" s="60"/>
      <c r="K4" s="61"/>
      <c r="L4" s="59"/>
      <c r="M4" s="59"/>
      <c r="N4" s="29"/>
      <c r="O4" s="30">
        <v>2</v>
      </c>
      <c r="P4" s="31">
        <v>2</v>
      </c>
      <c r="Q4" s="32">
        <v>2</v>
      </c>
      <c r="R4" s="32">
        <v>2</v>
      </c>
      <c r="S4" s="32"/>
      <c r="T4" s="30">
        <v>2</v>
      </c>
      <c r="U4" s="32">
        <v>2</v>
      </c>
      <c r="V4" s="45"/>
      <c r="W4" s="46"/>
      <c r="X4" s="47"/>
      <c r="Y4" s="47"/>
      <c r="Z4" s="2">
        <f>SUM(D4:Y4)</f>
        <v>12</v>
      </c>
      <c r="AA4" s="2"/>
    </row>
    <row r="5" spans="1:27" ht="14.5" x14ac:dyDescent="0.35">
      <c r="A5" s="3" t="s">
        <v>25</v>
      </c>
      <c r="B5" s="15" t="s">
        <v>46</v>
      </c>
      <c r="C5" s="15">
        <v>18</v>
      </c>
      <c r="D5" s="71"/>
      <c r="E5" s="59">
        <v>2</v>
      </c>
      <c r="F5" s="59">
        <v>2</v>
      </c>
      <c r="G5" s="60">
        <v>2</v>
      </c>
      <c r="H5" s="61">
        <v>2</v>
      </c>
      <c r="I5" s="61">
        <v>2</v>
      </c>
      <c r="J5" s="60">
        <v>2</v>
      </c>
      <c r="K5" s="61">
        <v>2</v>
      </c>
      <c r="L5" s="59">
        <v>2</v>
      </c>
      <c r="M5" s="59">
        <v>2</v>
      </c>
      <c r="N5" s="29"/>
      <c r="O5" s="30"/>
      <c r="P5" s="31"/>
      <c r="Q5" s="32"/>
      <c r="R5" s="32"/>
      <c r="S5" s="32"/>
      <c r="T5" s="30"/>
      <c r="U5" s="32"/>
      <c r="V5" s="45"/>
      <c r="W5" s="46"/>
      <c r="X5" s="47"/>
      <c r="Y5" s="47"/>
      <c r="Z5" s="2">
        <f>SUM(D5:Y5)</f>
        <v>18</v>
      </c>
      <c r="AA5" s="2"/>
    </row>
    <row r="6" spans="1:27" thickBot="1" x14ac:dyDescent="0.4">
      <c r="A6" s="16" t="s">
        <v>25</v>
      </c>
      <c r="B6" s="15" t="s">
        <v>194</v>
      </c>
      <c r="C6" s="17">
        <v>8</v>
      </c>
      <c r="D6" s="72">
        <v>4</v>
      </c>
      <c r="E6" s="62"/>
      <c r="F6" s="62"/>
      <c r="G6" s="63"/>
      <c r="H6" s="64"/>
      <c r="I6" s="64"/>
      <c r="J6" s="63"/>
      <c r="K6" s="64"/>
      <c r="L6" s="62"/>
      <c r="M6" s="62"/>
      <c r="N6" s="33">
        <v>2</v>
      </c>
      <c r="O6" s="34"/>
      <c r="P6" s="35"/>
      <c r="Q6" s="36"/>
      <c r="R6" s="36"/>
      <c r="S6" s="36"/>
      <c r="T6" s="34"/>
      <c r="U6" s="36"/>
      <c r="V6" s="48">
        <v>2</v>
      </c>
      <c r="W6" s="49"/>
      <c r="X6" s="50"/>
      <c r="Y6" s="50"/>
      <c r="Z6" s="2">
        <f t="shared" ref="Z6" si="0">SUM(D6:Y6)</f>
        <v>8</v>
      </c>
      <c r="AA6" s="2"/>
    </row>
    <row r="7" spans="1:27" ht="14.5" x14ac:dyDescent="0.35">
      <c r="A7" s="19" t="s">
        <v>26</v>
      </c>
      <c r="B7" s="20" t="s">
        <v>85</v>
      </c>
      <c r="C7" s="20">
        <v>18</v>
      </c>
      <c r="D7" s="73"/>
      <c r="E7" s="65"/>
      <c r="F7" s="65">
        <v>1</v>
      </c>
      <c r="G7" s="66">
        <v>1</v>
      </c>
      <c r="H7" s="67">
        <v>1</v>
      </c>
      <c r="I7" s="67">
        <v>1</v>
      </c>
      <c r="J7" s="66">
        <v>1</v>
      </c>
      <c r="K7" s="67">
        <v>1</v>
      </c>
      <c r="L7" s="65">
        <v>1</v>
      </c>
      <c r="M7" s="65">
        <v>1</v>
      </c>
      <c r="N7" s="37"/>
      <c r="O7" s="38">
        <v>1</v>
      </c>
      <c r="P7" s="39">
        <v>1</v>
      </c>
      <c r="Q7" s="40">
        <v>1</v>
      </c>
      <c r="R7" s="40">
        <v>1</v>
      </c>
      <c r="S7" s="40">
        <v>1</v>
      </c>
      <c r="T7" s="38">
        <v>1</v>
      </c>
      <c r="U7" s="40">
        <v>1</v>
      </c>
      <c r="V7" s="51"/>
      <c r="W7" s="52">
        <v>1</v>
      </c>
      <c r="X7" s="53">
        <v>1</v>
      </c>
      <c r="Y7" s="53">
        <v>1</v>
      </c>
      <c r="Z7" s="21">
        <f>SUM(D7:Y7)</f>
        <v>18</v>
      </c>
      <c r="AA7" s="2"/>
    </row>
    <row r="8" spans="1:27" thickBot="1" x14ac:dyDescent="0.4">
      <c r="A8" s="16" t="s">
        <v>26</v>
      </c>
      <c r="B8" s="17" t="s">
        <v>86</v>
      </c>
      <c r="C8" s="17">
        <v>1</v>
      </c>
      <c r="D8" s="72"/>
      <c r="E8" s="62">
        <v>1</v>
      </c>
      <c r="F8" s="62"/>
      <c r="G8" s="63"/>
      <c r="H8" s="64"/>
      <c r="I8" s="64"/>
      <c r="J8" s="63"/>
      <c r="K8" s="64"/>
      <c r="L8" s="62"/>
      <c r="M8" s="62"/>
      <c r="N8" s="33"/>
      <c r="O8" s="34"/>
      <c r="P8" s="35"/>
      <c r="Q8" s="36"/>
      <c r="R8" s="36"/>
      <c r="S8" s="36"/>
      <c r="T8" s="34"/>
      <c r="U8" s="36"/>
      <c r="V8" s="48"/>
      <c r="W8" s="49"/>
      <c r="X8" s="50"/>
      <c r="Y8" s="50"/>
      <c r="Z8" s="18">
        <f>SUM(D8:Y8)</f>
        <v>1</v>
      </c>
      <c r="AA8" s="2"/>
    </row>
    <row r="9" spans="1:27" ht="14.5" x14ac:dyDescent="0.35">
      <c r="A9" s="3" t="s">
        <v>27</v>
      </c>
      <c r="B9" s="74" t="s">
        <v>51</v>
      </c>
      <c r="C9" s="15">
        <v>18</v>
      </c>
      <c r="D9" s="71"/>
      <c r="E9" s="59">
        <v>3</v>
      </c>
      <c r="F9" s="59">
        <v>3</v>
      </c>
      <c r="G9" s="60">
        <v>3</v>
      </c>
      <c r="H9" s="61"/>
      <c r="I9" s="61"/>
      <c r="J9" s="60">
        <v>3</v>
      </c>
      <c r="K9" s="61"/>
      <c r="L9" s="59"/>
      <c r="M9" s="59"/>
      <c r="N9" s="29"/>
      <c r="O9" s="30">
        <v>3</v>
      </c>
      <c r="P9" s="31">
        <v>3</v>
      </c>
      <c r="Q9" s="32"/>
      <c r="R9" s="32"/>
      <c r="S9" s="32"/>
      <c r="T9" s="30"/>
      <c r="U9" s="32"/>
      <c r="V9" s="45"/>
      <c r="W9" s="46"/>
      <c r="X9" s="47"/>
      <c r="Y9" s="47"/>
      <c r="Z9" s="2">
        <f>SUM(D9:Y9)</f>
        <v>18</v>
      </c>
      <c r="AA9" s="2"/>
    </row>
    <row r="10" spans="1:27" ht="14.5" x14ac:dyDescent="0.35">
      <c r="A10" s="3" t="s">
        <v>27</v>
      </c>
      <c r="B10" s="15" t="s">
        <v>50</v>
      </c>
      <c r="C10" s="15">
        <v>12</v>
      </c>
      <c r="D10" s="71"/>
      <c r="E10" s="59"/>
      <c r="F10" s="59"/>
      <c r="G10" s="60"/>
      <c r="H10" s="61">
        <v>3</v>
      </c>
      <c r="I10" s="61">
        <v>3</v>
      </c>
      <c r="J10" s="60"/>
      <c r="K10" s="61"/>
      <c r="L10" s="59"/>
      <c r="M10" s="59"/>
      <c r="N10" s="29"/>
      <c r="O10" s="30"/>
      <c r="P10" s="31"/>
      <c r="Q10" s="32"/>
      <c r="R10" s="32"/>
      <c r="S10" s="32"/>
      <c r="T10" s="30"/>
      <c r="U10" s="32"/>
      <c r="V10" s="45"/>
      <c r="W10" s="46">
        <v>3</v>
      </c>
      <c r="X10" s="47">
        <v>3</v>
      </c>
      <c r="Y10" s="47"/>
      <c r="Z10" s="2">
        <f>SUM(D10:Y10)</f>
        <v>12</v>
      </c>
      <c r="AA10" s="2"/>
    </row>
    <row r="11" spans="1:27" ht="14.5" x14ac:dyDescent="0.35">
      <c r="A11" s="3" t="s">
        <v>27</v>
      </c>
      <c r="B11" s="15" t="s">
        <v>49</v>
      </c>
      <c r="C11" s="15">
        <v>18</v>
      </c>
      <c r="D11" s="71"/>
      <c r="E11" s="59"/>
      <c r="F11" s="59"/>
      <c r="G11" s="60"/>
      <c r="H11" s="61"/>
      <c r="I11" s="61"/>
      <c r="J11" s="60"/>
      <c r="K11" s="61"/>
      <c r="L11" s="59"/>
      <c r="M11" s="59"/>
      <c r="N11" s="29"/>
      <c r="O11" s="30"/>
      <c r="P11" s="31"/>
      <c r="Q11" s="32">
        <v>3</v>
      </c>
      <c r="R11" s="32">
        <v>3</v>
      </c>
      <c r="S11" s="32">
        <v>3</v>
      </c>
      <c r="T11" s="30">
        <v>3</v>
      </c>
      <c r="U11" s="32">
        <v>3</v>
      </c>
      <c r="V11" s="45"/>
      <c r="W11" s="46"/>
      <c r="X11" s="47"/>
      <c r="Y11" s="47">
        <v>3</v>
      </c>
      <c r="Z11" s="2">
        <f>SUM(D11:Y11)</f>
        <v>18</v>
      </c>
      <c r="AA11" s="24"/>
    </row>
    <row r="12" spans="1:27" thickBot="1" x14ac:dyDescent="0.4">
      <c r="A12" s="16" t="s">
        <v>27</v>
      </c>
      <c r="B12" s="144" t="s">
        <v>213</v>
      </c>
      <c r="C12" s="17">
        <v>9</v>
      </c>
      <c r="D12" s="72"/>
      <c r="E12" s="62"/>
      <c r="F12" s="62"/>
      <c r="G12" s="63"/>
      <c r="H12" s="64"/>
      <c r="I12" s="64"/>
      <c r="J12" s="63"/>
      <c r="K12" s="64">
        <v>3</v>
      </c>
      <c r="L12" s="62">
        <v>3</v>
      </c>
      <c r="M12" s="62">
        <v>3</v>
      </c>
      <c r="N12" s="33"/>
      <c r="O12" s="34"/>
      <c r="P12" s="35"/>
      <c r="Q12" s="36"/>
      <c r="R12" s="36"/>
      <c r="S12" s="36"/>
      <c r="T12" s="34"/>
      <c r="U12" s="36"/>
      <c r="V12" s="48"/>
      <c r="W12" s="49"/>
      <c r="X12" s="50"/>
      <c r="Y12" s="50"/>
      <c r="Z12" s="18">
        <f t="shared" ref="Z12:Z48" si="1">SUM(D12:Y12)</f>
        <v>9</v>
      </c>
      <c r="AA12" s="2"/>
    </row>
    <row r="13" spans="1:27" ht="14.5" x14ac:dyDescent="0.35">
      <c r="A13" s="3" t="s">
        <v>28</v>
      </c>
      <c r="B13" s="20" t="s">
        <v>53</v>
      </c>
      <c r="C13" s="20">
        <v>18</v>
      </c>
      <c r="D13" s="73"/>
      <c r="E13" s="65">
        <v>2</v>
      </c>
      <c r="F13" s="65">
        <v>2</v>
      </c>
      <c r="G13" s="66">
        <v>2</v>
      </c>
      <c r="H13" s="67">
        <v>2</v>
      </c>
      <c r="I13" s="67">
        <v>2</v>
      </c>
      <c r="J13" s="66">
        <v>2</v>
      </c>
      <c r="K13" s="67">
        <v>2</v>
      </c>
      <c r="L13" s="65">
        <v>2</v>
      </c>
      <c r="M13" s="65">
        <v>2</v>
      </c>
      <c r="N13" s="37"/>
      <c r="O13" s="38"/>
      <c r="P13" s="39"/>
      <c r="Q13" s="40"/>
      <c r="R13" s="40"/>
      <c r="S13" s="40"/>
      <c r="T13" s="38"/>
      <c r="U13" s="40"/>
      <c r="V13" s="51"/>
      <c r="W13" s="52"/>
      <c r="X13" s="53"/>
      <c r="Y13" s="53"/>
      <c r="Z13" s="21">
        <f t="shared" si="1"/>
        <v>18</v>
      </c>
      <c r="AA13" s="2"/>
    </row>
    <row r="14" spans="1:27" ht="14.5" x14ac:dyDescent="0.35">
      <c r="A14" s="3" t="s">
        <v>28</v>
      </c>
      <c r="B14" s="15" t="s">
        <v>52</v>
      </c>
      <c r="C14" s="15">
        <v>18</v>
      </c>
      <c r="D14" s="71"/>
      <c r="E14" s="59"/>
      <c r="F14" s="59"/>
      <c r="G14" s="60"/>
      <c r="H14" s="61"/>
      <c r="I14" s="61"/>
      <c r="J14" s="60"/>
      <c r="K14" s="61"/>
      <c r="L14" s="59"/>
      <c r="M14" s="59"/>
      <c r="N14" s="29"/>
      <c r="O14" s="30">
        <v>2</v>
      </c>
      <c r="P14" s="31">
        <v>2</v>
      </c>
      <c r="Q14" s="32">
        <v>2</v>
      </c>
      <c r="R14" s="32">
        <v>2</v>
      </c>
      <c r="S14" s="32"/>
      <c r="T14" s="30">
        <v>2</v>
      </c>
      <c r="U14" s="32">
        <v>2</v>
      </c>
      <c r="V14" s="45"/>
      <c r="W14" s="46">
        <v>2</v>
      </c>
      <c r="X14" s="47">
        <v>2</v>
      </c>
      <c r="Y14" s="47">
        <v>2</v>
      </c>
      <c r="Z14" s="2">
        <f t="shared" si="1"/>
        <v>18</v>
      </c>
      <c r="AA14" s="2"/>
    </row>
    <row r="15" spans="1:27" thickBot="1" x14ac:dyDescent="0.4">
      <c r="A15" s="3" t="s">
        <v>28</v>
      </c>
      <c r="B15" s="17" t="s">
        <v>54</v>
      </c>
      <c r="C15" s="17">
        <v>2</v>
      </c>
      <c r="D15" s="72"/>
      <c r="E15" s="62"/>
      <c r="F15" s="62"/>
      <c r="G15" s="63"/>
      <c r="H15" s="64"/>
      <c r="I15" s="64"/>
      <c r="J15" s="63"/>
      <c r="K15" s="64"/>
      <c r="L15" s="62"/>
      <c r="M15" s="62"/>
      <c r="N15" s="33"/>
      <c r="O15" s="34"/>
      <c r="P15" s="35"/>
      <c r="Q15" s="36"/>
      <c r="R15" s="36"/>
      <c r="S15" s="36">
        <v>2</v>
      </c>
      <c r="T15" s="34"/>
      <c r="U15" s="36"/>
      <c r="V15" s="48"/>
      <c r="W15" s="49"/>
      <c r="X15" s="50"/>
      <c r="Y15" s="50"/>
      <c r="Z15" s="18">
        <f t="shared" si="1"/>
        <v>2</v>
      </c>
      <c r="AA15" s="2" t="s">
        <v>55</v>
      </c>
    </row>
    <row r="16" spans="1:27" ht="14.5" x14ac:dyDescent="0.35">
      <c r="A16" s="19" t="s">
        <v>29</v>
      </c>
      <c r="B16" s="15" t="s">
        <v>56</v>
      </c>
      <c r="C16" s="20">
        <v>18</v>
      </c>
      <c r="D16" s="73">
        <v>6</v>
      </c>
      <c r="E16" s="65"/>
      <c r="F16" s="65"/>
      <c r="G16" s="66"/>
      <c r="H16" s="67"/>
      <c r="I16" s="67"/>
      <c r="J16" s="66"/>
      <c r="K16" s="145">
        <v>6</v>
      </c>
      <c r="L16" s="65"/>
      <c r="M16" s="65">
        <v>6</v>
      </c>
      <c r="N16" s="37"/>
      <c r="O16" s="38"/>
      <c r="P16" s="39"/>
      <c r="Q16" s="40"/>
      <c r="R16" s="40"/>
      <c r="S16" s="40"/>
      <c r="T16" s="38"/>
      <c r="U16" s="40"/>
      <c r="V16" s="51"/>
      <c r="W16" s="52"/>
      <c r="X16" s="53"/>
      <c r="Y16" s="53"/>
      <c r="Z16" s="2">
        <f t="shared" si="1"/>
        <v>18</v>
      </c>
      <c r="AA16" s="2"/>
    </row>
    <row r="17" spans="1:27" ht="14.5" x14ac:dyDescent="0.35">
      <c r="A17" s="3" t="s">
        <v>29</v>
      </c>
      <c r="B17" s="15" t="s">
        <v>65</v>
      </c>
      <c r="C17" s="15">
        <v>18</v>
      </c>
      <c r="D17" s="71"/>
      <c r="E17" s="59"/>
      <c r="F17" s="59"/>
      <c r="G17" s="60"/>
      <c r="H17" s="61"/>
      <c r="I17" s="61"/>
      <c r="J17" s="60"/>
      <c r="K17" s="61"/>
      <c r="L17" s="59"/>
      <c r="M17" s="59"/>
      <c r="N17" s="29"/>
      <c r="O17" s="30"/>
      <c r="P17" s="31"/>
      <c r="Q17" s="146">
        <v>8</v>
      </c>
      <c r="R17" s="32">
        <v>8</v>
      </c>
      <c r="S17" s="32">
        <v>2</v>
      </c>
      <c r="T17" s="30"/>
      <c r="U17" s="32"/>
      <c r="V17" s="45"/>
      <c r="W17" s="46"/>
      <c r="X17" s="47"/>
      <c r="Y17" s="47"/>
      <c r="Z17" s="2">
        <f t="shared" si="1"/>
        <v>18</v>
      </c>
      <c r="AA17" s="2"/>
    </row>
    <row r="18" spans="1:27" ht="14.5" x14ac:dyDescent="0.35">
      <c r="A18" s="3" t="s">
        <v>29</v>
      </c>
      <c r="B18" s="15" t="s">
        <v>64</v>
      </c>
      <c r="C18" s="15">
        <v>18</v>
      </c>
      <c r="D18" s="71"/>
      <c r="E18" s="59"/>
      <c r="F18" s="59">
        <v>8</v>
      </c>
      <c r="G18" s="60">
        <v>10</v>
      </c>
      <c r="H18" s="61"/>
      <c r="I18" s="61"/>
      <c r="J18" s="60"/>
      <c r="K18" s="61"/>
      <c r="L18" s="59"/>
      <c r="M18" s="59"/>
      <c r="N18" s="29"/>
      <c r="O18" s="30"/>
      <c r="P18" s="31"/>
      <c r="Q18" s="32"/>
      <c r="R18" s="32"/>
      <c r="S18" s="32"/>
      <c r="T18" s="30"/>
      <c r="U18" s="32"/>
      <c r="V18" s="45"/>
      <c r="W18" s="46"/>
      <c r="X18" s="47"/>
      <c r="Y18" s="47"/>
      <c r="Z18" s="2">
        <f t="shared" si="1"/>
        <v>18</v>
      </c>
      <c r="AA18" s="2"/>
    </row>
    <row r="19" spans="1:27" ht="14.5" x14ac:dyDescent="0.35">
      <c r="A19" s="3" t="s">
        <v>29</v>
      </c>
      <c r="B19" s="15" t="s">
        <v>57</v>
      </c>
      <c r="C19" s="15">
        <v>18</v>
      </c>
      <c r="D19" s="71"/>
      <c r="E19" s="59"/>
      <c r="F19" s="59"/>
      <c r="G19" s="60"/>
      <c r="H19" s="61">
        <v>10</v>
      </c>
      <c r="I19" s="61"/>
      <c r="J19" s="60"/>
      <c r="K19" s="61"/>
      <c r="L19" s="146">
        <v>8</v>
      </c>
      <c r="M19" s="59"/>
      <c r="N19" s="29"/>
      <c r="O19" s="30"/>
      <c r="P19" s="31"/>
      <c r="Q19" s="32"/>
      <c r="R19" s="32"/>
      <c r="S19" s="32"/>
      <c r="T19" s="30"/>
      <c r="U19" s="32"/>
      <c r="V19" s="45"/>
      <c r="W19" s="46"/>
      <c r="X19" s="47"/>
      <c r="Y19" s="47"/>
      <c r="Z19" s="2">
        <f t="shared" si="1"/>
        <v>18</v>
      </c>
      <c r="AA19" s="2"/>
    </row>
    <row r="20" spans="1:27" ht="14.5" x14ac:dyDescent="0.35">
      <c r="A20" s="3" t="s">
        <v>29</v>
      </c>
      <c r="B20" s="15" t="s">
        <v>58</v>
      </c>
      <c r="C20" s="15">
        <v>18</v>
      </c>
      <c r="D20" s="71"/>
      <c r="E20" s="59"/>
      <c r="F20" s="59"/>
      <c r="G20" s="60"/>
      <c r="H20" s="61"/>
      <c r="I20" s="61"/>
      <c r="J20" s="60"/>
      <c r="K20" s="61"/>
      <c r="L20" s="59"/>
      <c r="M20" s="59"/>
      <c r="N20" s="29"/>
      <c r="O20" s="30"/>
      <c r="P20" s="31"/>
      <c r="Q20" s="32"/>
      <c r="R20" s="32"/>
      <c r="S20" s="32"/>
      <c r="T20" s="30"/>
      <c r="U20" s="32"/>
      <c r="V20" s="45">
        <v>6</v>
      </c>
      <c r="W20" s="146">
        <v>6</v>
      </c>
      <c r="X20" s="47"/>
      <c r="Y20" s="47">
        <v>6</v>
      </c>
      <c r="Z20" s="2">
        <f t="shared" si="1"/>
        <v>18</v>
      </c>
      <c r="AA20" s="2"/>
    </row>
    <row r="21" spans="1:27" ht="15.75" customHeight="1" x14ac:dyDescent="0.35">
      <c r="A21" s="3" t="s">
        <v>29</v>
      </c>
      <c r="B21" s="15" t="s">
        <v>62</v>
      </c>
      <c r="C21" s="15">
        <v>18</v>
      </c>
      <c r="D21" s="71"/>
      <c r="E21" s="59"/>
      <c r="F21" s="59"/>
      <c r="G21" s="60"/>
      <c r="H21" s="61"/>
      <c r="I21" s="61"/>
      <c r="J21" s="60"/>
      <c r="K21" s="61"/>
      <c r="L21" s="59"/>
      <c r="M21" s="59"/>
      <c r="N21" s="29"/>
      <c r="O21" s="30"/>
      <c r="P21" s="31"/>
      <c r="Q21" s="32"/>
      <c r="R21" s="32"/>
      <c r="S21" s="32"/>
      <c r="T21" s="30"/>
      <c r="U21" s="32"/>
      <c r="V21" s="45"/>
      <c r="W21" s="46">
        <v>4</v>
      </c>
      <c r="X21" s="146">
        <v>10</v>
      </c>
      <c r="Y21" s="47">
        <v>4</v>
      </c>
      <c r="Z21" s="2">
        <f t="shared" si="1"/>
        <v>18</v>
      </c>
      <c r="AA21" s="2"/>
    </row>
    <row r="22" spans="1:27" ht="15.75" customHeight="1" x14ac:dyDescent="0.35">
      <c r="A22" s="3" t="s">
        <v>29</v>
      </c>
      <c r="B22" s="15" t="s">
        <v>66</v>
      </c>
      <c r="C22" s="15">
        <v>18</v>
      </c>
      <c r="D22" s="71"/>
      <c r="E22" s="59"/>
      <c r="F22" s="59">
        <v>2</v>
      </c>
      <c r="G22" s="60"/>
      <c r="H22" s="61"/>
      <c r="I22" s="61"/>
      <c r="J22" s="60"/>
      <c r="K22" s="61">
        <v>4</v>
      </c>
      <c r="L22" s="59"/>
      <c r="M22" s="146">
        <v>4</v>
      </c>
      <c r="N22" s="29">
        <v>2</v>
      </c>
      <c r="O22" s="30"/>
      <c r="P22" s="31"/>
      <c r="Q22" s="32">
        <v>2</v>
      </c>
      <c r="R22" s="32">
        <v>2</v>
      </c>
      <c r="S22" s="32"/>
      <c r="T22" s="30"/>
      <c r="U22" s="32">
        <v>2</v>
      </c>
      <c r="V22" s="45"/>
      <c r="W22" s="46"/>
      <c r="X22" s="47"/>
      <c r="Y22" s="47"/>
      <c r="Z22" s="2">
        <f t="shared" si="1"/>
        <v>18</v>
      </c>
      <c r="AA22" s="2"/>
    </row>
    <row r="23" spans="1:27" ht="15.75" customHeight="1" x14ac:dyDescent="0.35">
      <c r="A23" s="3" t="s">
        <v>29</v>
      </c>
      <c r="B23" s="15" t="s">
        <v>59</v>
      </c>
      <c r="C23" s="15">
        <v>18</v>
      </c>
      <c r="D23" s="71"/>
      <c r="E23" s="59"/>
      <c r="F23" s="59"/>
      <c r="G23" s="60"/>
      <c r="H23" s="61"/>
      <c r="I23" s="61"/>
      <c r="J23" s="60"/>
      <c r="K23" s="61"/>
      <c r="L23" s="59"/>
      <c r="M23" s="59"/>
      <c r="N23" s="29"/>
      <c r="O23" s="30">
        <v>4</v>
      </c>
      <c r="P23" s="31">
        <v>6</v>
      </c>
      <c r="Q23" s="106"/>
      <c r="R23" s="32"/>
      <c r="S23" s="146">
        <v>8</v>
      </c>
      <c r="T23" s="30"/>
      <c r="U23" s="32"/>
      <c r="V23" s="45"/>
      <c r="W23" s="46"/>
      <c r="X23" s="47"/>
      <c r="Y23" s="47"/>
      <c r="Z23" s="2">
        <f t="shared" si="1"/>
        <v>18</v>
      </c>
      <c r="AA23" s="2"/>
    </row>
    <row r="24" spans="1:27" ht="15.75" customHeight="1" x14ac:dyDescent="0.35">
      <c r="A24" s="3" t="s">
        <v>29</v>
      </c>
      <c r="B24" s="15" t="s">
        <v>60</v>
      </c>
      <c r="C24" s="15">
        <v>18</v>
      </c>
      <c r="D24" s="71"/>
      <c r="E24" s="59"/>
      <c r="F24" s="59"/>
      <c r="G24" s="60"/>
      <c r="H24" s="61"/>
      <c r="I24" s="61">
        <v>8</v>
      </c>
      <c r="J24" s="146">
        <v>10</v>
      </c>
      <c r="K24" s="61"/>
      <c r="L24" s="59"/>
      <c r="M24" s="59"/>
      <c r="N24" s="29"/>
      <c r="O24" s="30"/>
      <c r="P24" s="31"/>
      <c r="Q24" s="32"/>
      <c r="R24" s="32"/>
      <c r="S24" s="32"/>
      <c r="T24" s="30"/>
      <c r="U24" s="32"/>
      <c r="V24" s="45"/>
      <c r="W24" s="46"/>
      <c r="X24" s="47"/>
      <c r="Y24" s="47"/>
      <c r="Z24" s="2">
        <f t="shared" si="1"/>
        <v>18</v>
      </c>
      <c r="AA24" s="2"/>
    </row>
    <row r="25" spans="1:27" ht="15.75" customHeight="1" x14ac:dyDescent="0.35">
      <c r="A25" s="3" t="s">
        <v>29</v>
      </c>
      <c r="B25" s="15" t="s">
        <v>63</v>
      </c>
      <c r="C25" s="15">
        <v>18</v>
      </c>
      <c r="D25" s="71"/>
      <c r="E25" s="59"/>
      <c r="F25" s="59"/>
      <c r="G25" s="60"/>
      <c r="H25" s="61"/>
      <c r="I25" s="61"/>
      <c r="J25" s="60"/>
      <c r="K25" s="61"/>
      <c r="L25" s="59"/>
      <c r="M25" s="59"/>
      <c r="N25" s="29"/>
      <c r="O25" s="30"/>
      <c r="P25" s="31"/>
      <c r="Q25" s="32"/>
      <c r="R25" s="32"/>
      <c r="S25" s="32"/>
      <c r="T25" s="30">
        <v>10</v>
      </c>
      <c r="U25" s="146">
        <v>8</v>
      </c>
      <c r="V25" s="45"/>
      <c r="W25" s="46"/>
      <c r="X25" s="47"/>
      <c r="Y25" s="47"/>
      <c r="Z25" s="2">
        <f t="shared" si="1"/>
        <v>18</v>
      </c>
      <c r="AA25" s="2"/>
    </row>
    <row r="26" spans="1:27" ht="15.75" customHeight="1" x14ac:dyDescent="0.35">
      <c r="A26" s="3" t="s">
        <v>29</v>
      </c>
      <c r="B26" s="15" t="s">
        <v>67</v>
      </c>
      <c r="C26" s="15">
        <v>11</v>
      </c>
      <c r="D26" s="71"/>
      <c r="E26" s="59"/>
      <c r="F26" s="59"/>
      <c r="G26" s="60"/>
      <c r="H26" s="61"/>
      <c r="I26" s="61"/>
      <c r="J26" s="60"/>
      <c r="K26" s="61"/>
      <c r="L26" s="59"/>
      <c r="M26" s="59"/>
      <c r="N26" s="29">
        <v>1</v>
      </c>
      <c r="O26" s="146">
        <v>6</v>
      </c>
      <c r="P26" s="31">
        <v>4</v>
      </c>
      <c r="Q26" s="32"/>
      <c r="R26" s="32"/>
      <c r="S26" s="32"/>
      <c r="T26" s="30"/>
      <c r="U26" s="32"/>
      <c r="V26" s="45"/>
      <c r="W26" s="46"/>
      <c r="X26" s="47"/>
      <c r="Y26" s="47"/>
      <c r="Z26" s="2">
        <f t="shared" ref="Z26:Z27" si="2">SUM(D26:Y26)</f>
        <v>11</v>
      </c>
      <c r="AA26" s="2" t="s">
        <v>68</v>
      </c>
    </row>
    <row r="27" spans="1:27" ht="15.75" customHeight="1" x14ac:dyDescent="0.35">
      <c r="A27" s="3" t="s">
        <v>29</v>
      </c>
      <c r="B27" s="15" t="s">
        <v>61</v>
      </c>
      <c r="C27" s="15">
        <v>14</v>
      </c>
      <c r="D27" s="71"/>
      <c r="E27" s="146">
        <v>10</v>
      </c>
      <c r="F27" s="59"/>
      <c r="G27" s="60"/>
      <c r="H27" s="61"/>
      <c r="I27" s="61">
        <v>2</v>
      </c>
      <c r="J27" s="60"/>
      <c r="K27" s="61"/>
      <c r="L27" s="59">
        <v>2</v>
      </c>
      <c r="M27" s="59"/>
      <c r="N27" s="29"/>
      <c r="O27" s="30"/>
      <c r="P27" s="31"/>
      <c r="Q27" s="32"/>
      <c r="R27" s="32"/>
      <c r="S27" s="32"/>
      <c r="T27" s="30"/>
      <c r="U27" s="32"/>
      <c r="V27" s="45"/>
      <c r="W27" s="46"/>
      <c r="X27" s="47"/>
      <c r="Y27" s="47"/>
      <c r="Z27" s="2">
        <f t="shared" si="2"/>
        <v>14</v>
      </c>
      <c r="AA27" s="2"/>
    </row>
    <row r="28" spans="1:27" ht="15.75" customHeight="1" thickBot="1" x14ac:dyDescent="0.4">
      <c r="A28" s="3" t="s">
        <v>29</v>
      </c>
      <c r="B28" s="17" t="s">
        <v>216</v>
      </c>
      <c r="C28" s="15">
        <v>4</v>
      </c>
      <c r="D28" s="71">
        <v>4</v>
      </c>
      <c r="E28" s="59"/>
      <c r="F28" s="59"/>
      <c r="G28" s="60"/>
      <c r="H28" s="61"/>
      <c r="I28" s="61"/>
      <c r="J28" s="60"/>
      <c r="K28" s="61"/>
      <c r="L28" s="59"/>
      <c r="M28" s="59"/>
      <c r="N28" s="29"/>
      <c r="O28" s="30"/>
      <c r="P28" s="31"/>
      <c r="Q28" s="32"/>
      <c r="R28" s="32"/>
      <c r="S28" s="32"/>
      <c r="T28" s="30"/>
      <c r="U28" s="32"/>
      <c r="V28" s="45"/>
      <c r="W28" s="46"/>
      <c r="X28" s="47"/>
      <c r="Y28" s="47"/>
      <c r="Z28" s="2">
        <f t="shared" si="1"/>
        <v>4</v>
      </c>
      <c r="AA28" s="2"/>
    </row>
    <row r="29" spans="1:27" ht="15.75" customHeight="1" x14ac:dyDescent="0.35">
      <c r="A29" s="19" t="s">
        <v>30</v>
      </c>
      <c r="B29" s="20" t="s">
        <v>69</v>
      </c>
      <c r="C29" s="20">
        <v>18</v>
      </c>
      <c r="D29" s="73"/>
      <c r="E29" s="65"/>
      <c r="F29" s="65"/>
      <c r="G29" s="66"/>
      <c r="H29" s="67"/>
      <c r="I29" s="67"/>
      <c r="J29" s="66"/>
      <c r="K29" s="67"/>
      <c r="L29" s="65"/>
      <c r="M29" s="65"/>
      <c r="N29" s="37"/>
      <c r="O29" s="38"/>
      <c r="P29" s="145">
        <v>6</v>
      </c>
      <c r="Q29" s="40"/>
      <c r="R29" s="40"/>
      <c r="S29" s="40">
        <v>6</v>
      </c>
      <c r="T29" s="38"/>
      <c r="U29" s="40">
        <v>6</v>
      </c>
      <c r="V29" s="51"/>
      <c r="W29" s="52"/>
      <c r="X29" s="53"/>
      <c r="Y29" s="53"/>
      <c r="Z29" s="21">
        <f t="shared" si="1"/>
        <v>18</v>
      </c>
      <c r="AA29" s="2"/>
    </row>
    <row r="30" spans="1:27" ht="15.75" customHeight="1" x14ac:dyDescent="0.35">
      <c r="A30" s="3" t="s">
        <v>30</v>
      </c>
      <c r="B30" s="15" t="s">
        <v>71</v>
      </c>
      <c r="C30" s="15">
        <v>18</v>
      </c>
      <c r="D30" s="71"/>
      <c r="E30" s="59"/>
      <c r="F30" s="59"/>
      <c r="G30" s="60"/>
      <c r="H30" s="61"/>
      <c r="I30" s="61"/>
      <c r="J30" s="60"/>
      <c r="K30" s="61"/>
      <c r="L30" s="59"/>
      <c r="M30" s="59"/>
      <c r="N30" s="29"/>
      <c r="O30" s="30"/>
      <c r="P30" s="31"/>
      <c r="Q30" s="32"/>
      <c r="R30" s="32"/>
      <c r="S30" s="32"/>
      <c r="T30" s="30"/>
      <c r="U30" s="32"/>
      <c r="V30" s="45"/>
      <c r="W30" s="46">
        <v>6</v>
      </c>
      <c r="X30" s="47">
        <v>6</v>
      </c>
      <c r="Y30" s="47">
        <v>6</v>
      </c>
      <c r="Z30" s="2">
        <f t="shared" si="1"/>
        <v>18</v>
      </c>
      <c r="AA30" s="2"/>
    </row>
    <row r="31" spans="1:27" ht="15.75" customHeight="1" x14ac:dyDescent="0.35">
      <c r="A31" s="3" t="s">
        <v>30</v>
      </c>
      <c r="B31" s="15" t="s">
        <v>70</v>
      </c>
      <c r="C31" s="15">
        <v>18</v>
      </c>
      <c r="D31" s="71"/>
      <c r="E31" s="59">
        <v>6</v>
      </c>
      <c r="F31" s="59"/>
      <c r="G31" s="60"/>
      <c r="H31" s="146">
        <v>6</v>
      </c>
      <c r="I31" s="61"/>
      <c r="J31" s="60"/>
      <c r="K31" s="61">
        <v>6</v>
      </c>
      <c r="L31" s="59"/>
      <c r="M31" s="59"/>
      <c r="N31" s="29"/>
      <c r="O31" s="30"/>
      <c r="P31" s="31"/>
      <c r="Q31" s="32"/>
      <c r="R31" s="32"/>
      <c r="S31" s="32"/>
      <c r="T31" s="30"/>
      <c r="U31" s="32"/>
      <c r="V31" s="45"/>
      <c r="W31" s="46"/>
      <c r="X31" s="47"/>
      <c r="Y31" s="47"/>
      <c r="Z31" s="2">
        <f t="shared" si="1"/>
        <v>18</v>
      </c>
      <c r="AA31" s="2"/>
    </row>
    <row r="32" spans="1:27" ht="15.75" customHeight="1" x14ac:dyDescent="0.35">
      <c r="A32" s="3" t="s">
        <v>30</v>
      </c>
      <c r="B32" s="15" t="s">
        <v>73</v>
      </c>
      <c r="C32" s="15">
        <v>18</v>
      </c>
      <c r="D32" s="71"/>
      <c r="E32" s="59"/>
      <c r="F32" s="59"/>
      <c r="G32" s="146">
        <v>6</v>
      </c>
      <c r="H32" s="61"/>
      <c r="I32" s="61"/>
      <c r="J32" s="60">
        <v>6</v>
      </c>
      <c r="K32" s="61"/>
      <c r="L32" s="59"/>
      <c r="M32" s="59">
        <v>6</v>
      </c>
      <c r="N32" s="29"/>
      <c r="O32" s="30"/>
      <c r="P32" s="31"/>
      <c r="Q32" s="32"/>
      <c r="R32" s="32"/>
      <c r="S32" s="32"/>
      <c r="T32" s="30"/>
      <c r="U32" s="32"/>
      <c r="V32" s="45"/>
      <c r="W32" s="46"/>
      <c r="X32" s="47"/>
      <c r="Y32" s="47"/>
      <c r="Z32" s="2">
        <f t="shared" si="1"/>
        <v>18</v>
      </c>
      <c r="AA32" s="2"/>
    </row>
    <row r="33" spans="1:27" ht="15.75" customHeight="1" x14ac:dyDescent="0.35">
      <c r="A33" s="3" t="s">
        <v>30</v>
      </c>
      <c r="B33" s="15" t="s">
        <v>72</v>
      </c>
      <c r="C33" s="15">
        <v>18</v>
      </c>
      <c r="D33" s="71"/>
      <c r="E33" s="59"/>
      <c r="F33" s="59"/>
      <c r="G33" s="60"/>
      <c r="H33" s="61"/>
      <c r="I33" s="61"/>
      <c r="J33" s="60"/>
      <c r="K33" s="61"/>
      <c r="L33" s="59"/>
      <c r="M33" s="59"/>
      <c r="N33" s="29"/>
      <c r="O33" s="30"/>
      <c r="P33" s="31"/>
      <c r="Q33" s="32">
        <v>6</v>
      </c>
      <c r="R33" s="32">
        <v>6</v>
      </c>
      <c r="S33" s="32"/>
      <c r="T33" s="146">
        <v>6</v>
      </c>
      <c r="U33" s="32"/>
      <c r="V33" s="45"/>
      <c r="W33" s="46"/>
      <c r="X33" s="47"/>
      <c r="Y33" s="47"/>
      <c r="Z33" s="2">
        <f t="shared" si="1"/>
        <v>18</v>
      </c>
      <c r="AA33" s="2"/>
    </row>
    <row r="34" spans="1:27" ht="15.75" customHeight="1" x14ac:dyDescent="0.35">
      <c r="A34" s="3" t="s">
        <v>30</v>
      </c>
      <c r="B34" s="143" t="s">
        <v>211</v>
      </c>
      <c r="C34" s="15">
        <v>12</v>
      </c>
      <c r="D34" s="71"/>
      <c r="E34" s="59"/>
      <c r="F34" s="59">
        <v>6</v>
      </c>
      <c r="G34" s="60"/>
      <c r="H34" s="61"/>
      <c r="I34" s="61"/>
      <c r="J34" s="60"/>
      <c r="K34" s="61"/>
      <c r="L34" s="59"/>
      <c r="M34" s="59"/>
      <c r="N34" s="29"/>
      <c r="O34" s="30">
        <v>6</v>
      </c>
      <c r="P34" s="31"/>
      <c r="Q34" s="32"/>
      <c r="R34" s="32"/>
      <c r="S34" s="32"/>
      <c r="T34" s="30"/>
      <c r="U34" s="32"/>
      <c r="V34" s="45"/>
      <c r="W34" s="46"/>
      <c r="X34" s="47"/>
      <c r="Y34" s="47"/>
      <c r="Z34" s="2">
        <f t="shared" si="1"/>
        <v>12</v>
      </c>
      <c r="AA34" s="2" t="s">
        <v>74</v>
      </c>
    </row>
    <row r="35" spans="1:27" ht="15.75" customHeight="1" thickBot="1" x14ac:dyDescent="0.4">
      <c r="A35" s="16" t="s">
        <v>30</v>
      </c>
      <c r="B35" s="144" t="s">
        <v>212</v>
      </c>
      <c r="C35" s="17">
        <v>12</v>
      </c>
      <c r="D35" s="72"/>
      <c r="E35" s="62"/>
      <c r="F35" s="62"/>
      <c r="G35" s="63"/>
      <c r="H35" s="64"/>
      <c r="I35" s="147">
        <v>6</v>
      </c>
      <c r="J35" s="63"/>
      <c r="K35" s="64"/>
      <c r="L35" s="62">
        <v>6</v>
      </c>
      <c r="M35" s="62"/>
      <c r="N35" s="33"/>
      <c r="O35" s="34"/>
      <c r="P35" s="35"/>
      <c r="Q35" s="36"/>
      <c r="R35" s="36"/>
      <c r="S35" s="36"/>
      <c r="T35" s="34"/>
      <c r="U35" s="36"/>
      <c r="V35" s="48"/>
      <c r="W35" s="49"/>
      <c r="X35" s="50"/>
      <c r="Y35" s="50"/>
      <c r="Z35" s="18">
        <f t="shared" si="1"/>
        <v>12</v>
      </c>
      <c r="AA35" s="2"/>
    </row>
    <row r="36" spans="1:27" ht="15.75" customHeight="1" x14ac:dyDescent="0.35">
      <c r="A36" s="19" t="s">
        <v>31</v>
      </c>
      <c r="B36" s="20" t="s">
        <v>75</v>
      </c>
      <c r="C36" s="20">
        <v>18</v>
      </c>
      <c r="D36" s="73"/>
      <c r="E36" s="65">
        <v>2</v>
      </c>
      <c r="F36" s="65">
        <v>2</v>
      </c>
      <c r="G36" s="66">
        <v>2</v>
      </c>
      <c r="H36" s="67">
        <v>2</v>
      </c>
      <c r="I36" s="67">
        <v>2</v>
      </c>
      <c r="J36" s="66">
        <v>2</v>
      </c>
      <c r="K36" s="67">
        <v>2</v>
      </c>
      <c r="L36" s="65">
        <v>2</v>
      </c>
      <c r="M36" s="65">
        <v>2</v>
      </c>
      <c r="N36" s="37"/>
      <c r="O36" s="38"/>
      <c r="P36" s="39"/>
      <c r="Q36" s="40"/>
      <c r="R36" s="40"/>
      <c r="S36" s="40"/>
      <c r="T36" s="38"/>
      <c r="U36" s="40"/>
      <c r="V36" s="51"/>
      <c r="W36" s="52"/>
      <c r="X36" s="53"/>
      <c r="Y36" s="53"/>
      <c r="Z36" s="21">
        <f t="shared" si="1"/>
        <v>18</v>
      </c>
      <c r="AA36" s="2"/>
    </row>
    <row r="37" spans="1:27" ht="15.75" customHeight="1" x14ac:dyDescent="0.35">
      <c r="A37" s="3" t="s">
        <v>31</v>
      </c>
      <c r="B37" s="15" t="s">
        <v>76</v>
      </c>
      <c r="C37" s="15">
        <v>18</v>
      </c>
      <c r="D37" s="71"/>
      <c r="E37" s="59"/>
      <c r="F37" s="59"/>
      <c r="G37" s="60"/>
      <c r="H37" s="61"/>
      <c r="I37" s="61"/>
      <c r="J37" s="60"/>
      <c r="K37" s="61"/>
      <c r="L37" s="59"/>
      <c r="M37" s="59"/>
      <c r="N37" s="29"/>
      <c r="O37" s="30">
        <v>2</v>
      </c>
      <c r="P37" s="31"/>
      <c r="Q37" s="32">
        <v>2</v>
      </c>
      <c r="R37" s="32">
        <v>2</v>
      </c>
      <c r="S37" s="32">
        <v>2</v>
      </c>
      <c r="T37" s="30">
        <v>2</v>
      </c>
      <c r="U37" s="32">
        <v>2</v>
      </c>
      <c r="V37" s="45"/>
      <c r="W37" s="46">
        <v>2</v>
      </c>
      <c r="X37" s="47">
        <v>2</v>
      </c>
      <c r="Y37" s="47">
        <v>2</v>
      </c>
      <c r="Z37" s="2">
        <f t="shared" si="1"/>
        <v>18</v>
      </c>
      <c r="AA37" s="2"/>
    </row>
    <row r="38" spans="1:27" ht="15.75" customHeight="1" thickBot="1" x14ac:dyDescent="0.4">
      <c r="A38" s="16" t="s">
        <v>31</v>
      </c>
      <c r="B38" s="17" t="s">
        <v>217</v>
      </c>
      <c r="C38" s="17">
        <v>2</v>
      </c>
      <c r="D38" s="72"/>
      <c r="E38" s="62"/>
      <c r="F38" s="62"/>
      <c r="G38" s="63"/>
      <c r="H38" s="64"/>
      <c r="I38" s="64"/>
      <c r="J38" s="63"/>
      <c r="K38" s="64"/>
      <c r="L38" s="62"/>
      <c r="M38" s="62"/>
      <c r="N38" s="33"/>
      <c r="O38" s="34"/>
      <c r="P38" s="35">
        <v>2</v>
      </c>
      <c r="Q38" s="36"/>
      <c r="R38" s="36"/>
      <c r="S38" s="36"/>
      <c r="T38" s="34"/>
      <c r="U38" s="36"/>
      <c r="V38" s="48"/>
      <c r="W38" s="49"/>
      <c r="X38" s="50"/>
      <c r="Y38" s="50"/>
      <c r="Z38" s="18">
        <f t="shared" si="1"/>
        <v>2</v>
      </c>
      <c r="AA38" s="2"/>
    </row>
    <row r="39" spans="1:27" ht="15.75" customHeight="1" x14ac:dyDescent="0.35">
      <c r="A39" s="19" t="s">
        <v>32</v>
      </c>
      <c r="B39" s="20" t="s">
        <v>78</v>
      </c>
      <c r="C39" s="20">
        <v>18</v>
      </c>
      <c r="D39" s="73"/>
      <c r="E39" s="65">
        <v>2</v>
      </c>
      <c r="F39" s="65">
        <v>2</v>
      </c>
      <c r="G39" s="66">
        <v>2</v>
      </c>
      <c r="H39" s="67">
        <v>2</v>
      </c>
      <c r="I39" s="67">
        <v>2</v>
      </c>
      <c r="J39" s="66">
        <v>2</v>
      </c>
      <c r="K39" s="67">
        <v>2</v>
      </c>
      <c r="L39" s="65">
        <v>2</v>
      </c>
      <c r="M39" s="65">
        <v>2</v>
      </c>
      <c r="N39" s="37"/>
      <c r="O39" s="38"/>
      <c r="P39" s="39"/>
      <c r="Q39" s="40"/>
      <c r="R39" s="40"/>
      <c r="S39" s="40"/>
      <c r="T39" s="38"/>
      <c r="U39" s="40"/>
      <c r="V39" s="51"/>
      <c r="W39" s="52"/>
      <c r="X39" s="53"/>
      <c r="Y39" s="53"/>
      <c r="Z39" s="21">
        <f t="shared" si="1"/>
        <v>18</v>
      </c>
      <c r="AA39" s="2"/>
    </row>
    <row r="40" spans="1:27" ht="15.75" customHeight="1" x14ac:dyDescent="0.35">
      <c r="A40" s="3" t="s">
        <v>32</v>
      </c>
      <c r="B40" s="15" t="s">
        <v>77</v>
      </c>
      <c r="C40" s="15">
        <v>18</v>
      </c>
      <c r="D40" s="71"/>
      <c r="E40" s="59"/>
      <c r="F40" s="59"/>
      <c r="G40" s="60"/>
      <c r="H40" s="61"/>
      <c r="I40" s="61"/>
      <c r="J40" s="60"/>
      <c r="K40" s="61"/>
      <c r="L40" s="59"/>
      <c r="M40" s="59"/>
      <c r="N40" s="29"/>
      <c r="O40" s="30">
        <v>2</v>
      </c>
      <c r="P40" s="31"/>
      <c r="Q40" s="32">
        <v>2</v>
      </c>
      <c r="R40" s="32">
        <v>2</v>
      </c>
      <c r="S40" s="32">
        <v>2</v>
      </c>
      <c r="T40" s="30">
        <v>2</v>
      </c>
      <c r="U40" s="32">
        <v>2</v>
      </c>
      <c r="V40" s="45"/>
      <c r="W40" s="46">
        <v>2</v>
      </c>
      <c r="X40" s="47">
        <v>2</v>
      </c>
      <c r="Y40" s="47">
        <v>2</v>
      </c>
      <c r="Z40" s="2">
        <f t="shared" si="1"/>
        <v>18</v>
      </c>
      <c r="AA40" s="2"/>
    </row>
    <row r="41" spans="1:27" ht="15.75" customHeight="1" thickBot="1" x14ac:dyDescent="0.4">
      <c r="A41" s="16" t="s">
        <v>32</v>
      </c>
      <c r="B41" s="17" t="s">
        <v>218</v>
      </c>
      <c r="C41" s="17">
        <v>2</v>
      </c>
      <c r="D41" s="72"/>
      <c r="E41" s="62"/>
      <c r="F41" s="62"/>
      <c r="G41" s="63"/>
      <c r="H41" s="64"/>
      <c r="I41" s="64"/>
      <c r="J41" s="63"/>
      <c r="K41" s="64"/>
      <c r="L41" s="62"/>
      <c r="M41" s="62"/>
      <c r="N41" s="33"/>
      <c r="O41" s="34"/>
      <c r="P41" s="35">
        <v>2</v>
      </c>
      <c r="Q41" s="36"/>
      <c r="R41" s="36"/>
      <c r="S41" s="36"/>
      <c r="T41" s="34"/>
      <c r="U41" s="36"/>
      <c r="V41" s="48"/>
      <c r="W41" s="49"/>
      <c r="X41" s="50"/>
      <c r="Y41" s="50"/>
      <c r="Z41" s="18">
        <f t="shared" si="1"/>
        <v>2</v>
      </c>
      <c r="AA41" s="2"/>
    </row>
    <row r="42" spans="1:27" ht="15.75" customHeight="1" x14ac:dyDescent="0.35">
      <c r="A42" s="19" t="s">
        <v>33</v>
      </c>
      <c r="B42" s="20" t="s">
        <v>79</v>
      </c>
      <c r="C42" s="20">
        <v>18</v>
      </c>
      <c r="D42" s="73"/>
      <c r="E42" s="65">
        <v>2</v>
      </c>
      <c r="F42" s="65">
        <v>2</v>
      </c>
      <c r="G42" s="66">
        <v>2</v>
      </c>
      <c r="H42" s="67">
        <v>2</v>
      </c>
      <c r="I42" s="67">
        <v>2</v>
      </c>
      <c r="J42" s="66">
        <v>2</v>
      </c>
      <c r="K42" s="67">
        <v>2</v>
      </c>
      <c r="L42" s="65">
        <v>2</v>
      </c>
      <c r="M42" s="65">
        <v>2</v>
      </c>
      <c r="N42" s="37"/>
      <c r="O42" s="38"/>
      <c r="P42" s="39"/>
      <c r="Q42" s="40"/>
      <c r="R42" s="40"/>
      <c r="S42" s="40"/>
      <c r="T42" s="38"/>
      <c r="U42" s="40"/>
      <c r="V42" s="51"/>
      <c r="W42" s="52"/>
      <c r="X42" s="53"/>
      <c r="Y42" s="53"/>
      <c r="Z42" s="21">
        <f t="shared" si="1"/>
        <v>18</v>
      </c>
      <c r="AA42" s="2"/>
    </row>
    <row r="43" spans="1:27" ht="15.65" customHeight="1" x14ac:dyDescent="0.35">
      <c r="A43" s="3" t="s">
        <v>33</v>
      </c>
      <c r="B43" s="15" t="s">
        <v>80</v>
      </c>
      <c r="C43" s="15">
        <v>18</v>
      </c>
      <c r="D43" s="71"/>
      <c r="E43" s="59"/>
      <c r="F43" s="59"/>
      <c r="G43" s="60"/>
      <c r="H43" s="61"/>
      <c r="I43" s="61"/>
      <c r="J43" s="60"/>
      <c r="K43" s="61"/>
      <c r="L43" s="59"/>
      <c r="M43" s="59"/>
      <c r="N43" s="29"/>
      <c r="O43" s="30"/>
      <c r="P43" s="31">
        <v>2</v>
      </c>
      <c r="Q43" s="32">
        <v>2</v>
      </c>
      <c r="R43" s="32">
        <v>2</v>
      </c>
      <c r="S43" s="32">
        <v>2</v>
      </c>
      <c r="T43" s="30">
        <v>2</v>
      </c>
      <c r="U43" s="32">
        <v>2</v>
      </c>
      <c r="V43" s="45"/>
      <c r="W43" s="46">
        <v>2</v>
      </c>
      <c r="X43" s="47">
        <v>2</v>
      </c>
      <c r="Y43" s="47">
        <v>2</v>
      </c>
      <c r="Z43" s="2">
        <f t="shared" si="1"/>
        <v>18</v>
      </c>
      <c r="AA43" s="2"/>
    </row>
    <row r="44" spans="1:27" ht="15.65" customHeight="1" thickBot="1" x14ac:dyDescent="0.4">
      <c r="A44" s="16" t="s">
        <v>33</v>
      </c>
      <c r="B44" s="17" t="s">
        <v>219</v>
      </c>
      <c r="C44" s="17">
        <v>2</v>
      </c>
      <c r="D44" s="72"/>
      <c r="E44" s="62"/>
      <c r="F44" s="62"/>
      <c r="G44" s="63"/>
      <c r="H44" s="64"/>
      <c r="I44" s="64"/>
      <c r="J44" s="63"/>
      <c r="K44" s="64"/>
      <c r="L44" s="62"/>
      <c r="M44" s="62"/>
      <c r="N44" s="33"/>
      <c r="O44" s="34">
        <v>2</v>
      </c>
      <c r="P44" s="35"/>
      <c r="Q44" s="36"/>
      <c r="R44" s="36"/>
      <c r="S44" s="36"/>
      <c r="T44" s="34"/>
      <c r="U44" s="36"/>
      <c r="V44" s="48"/>
      <c r="W44" s="49"/>
      <c r="X44" s="50"/>
      <c r="Y44" s="50"/>
      <c r="Z44" s="2">
        <f t="shared" si="1"/>
        <v>2</v>
      </c>
      <c r="AA44" s="2"/>
    </row>
    <row r="45" spans="1:27" ht="15.65" customHeight="1" x14ac:dyDescent="0.35">
      <c r="A45" s="75" t="s">
        <v>190</v>
      </c>
      <c r="B45" s="74" t="s">
        <v>82</v>
      </c>
      <c r="C45" s="74">
        <v>18</v>
      </c>
      <c r="D45" s="76"/>
      <c r="E45" s="77" t="s">
        <v>185</v>
      </c>
      <c r="F45" s="77"/>
      <c r="G45" s="78" t="s">
        <v>185</v>
      </c>
      <c r="H45" s="79"/>
      <c r="I45" s="133" t="s">
        <v>185</v>
      </c>
      <c r="J45" s="134" t="s">
        <v>185</v>
      </c>
      <c r="K45" s="133" t="s">
        <v>185</v>
      </c>
      <c r="L45" s="129" t="s">
        <v>185</v>
      </c>
      <c r="M45" s="129" t="s">
        <v>185</v>
      </c>
      <c r="N45" s="80"/>
      <c r="O45" s="81"/>
      <c r="P45" s="82"/>
      <c r="Q45" s="124" t="s">
        <v>185</v>
      </c>
      <c r="R45" s="124"/>
      <c r="S45" s="83"/>
      <c r="T45" s="81"/>
      <c r="U45" s="83"/>
      <c r="V45" s="84"/>
      <c r="W45" s="85" t="s">
        <v>185</v>
      </c>
      <c r="X45" s="85"/>
      <c r="Y45" s="121" t="s">
        <v>185</v>
      </c>
      <c r="Z45" s="2">
        <f>SUM(D45:Y45)</f>
        <v>0</v>
      </c>
      <c r="AA45" s="24"/>
    </row>
    <row r="46" spans="1:27" ht="15.65" customHeight="1" x14ac:dyDescent="0.35">
      <c r="A46" s="3" t="s">
        <v>191</v>
      </c>
      <c r="B46" s="15" t="s">
        <v>81</v>
      </c>
      <c r="C46" s="15">
        <v>18</v>
      </c>
      <c r="D46" s="71"/>
      <c r="E46" s="59" t="s">
        <v>185</v>
      </c>
      <c r="F46" s="59"/>
      <c r="G46" s="60" t="s">
        <v>185</v>
      </c>
      <c r="H46" s="127" t="s">
        <v>185</v>
      </c>
      <c r="I46" s="127" t="s">
        <v>185</v>
      </c>
      <c r="J46" s="128" t="s">
        <v>185</v>
      </c>
      <c r="K46" s="127" t="s">
        <v>185</v>
      </c>
      <c r="L46" s="130" t="s">
        <v>185</v>
      </c>
      <c r="M46" s="59"/>
      <c r="N46" s="29"/>
      <c r="O46" s="30"/>
      <c r="P46" s="31"/>
      <c r="Q46" s="135"/>
      <c r="R46" s="135"/>
      <c r="S46" s="32"/>
      <c r="T46" s="126" t="s">
        <v>185</v>
      </c>
      <c r="U46" s="32"/>
      <c r="V46" s="45"/>
      <c r="W46" s="46" t="s">
        <v>185</v>
      </c>
      <c r="X46" s="46"/>
      <c r="Y46" s="122"/>
      <c r="Z46" s="2">
        <f>SUM(D46:Y46)</f>
        <v>0</v>
      </c>
      <c r="AA46" s="2"/>
    </row>
    <row r="47" spans="1:27" ht="15.65" customHeight="1" x14ac:dyDescent="0.35">
      <c r="A47" s="3" t="s">
        <v>192</v>
      </c>
      <c r="B47" s="15" t="s">
        <v>83</v>
      </c>
      <c r="C47" s="15">
        <v>18</v>
      </c>
      <c r="D47" s="71"/>
      <c r="E47" s="59" t="s">
        <v>185</v>
      </c>
      <c r="F47" s="59"/>
      <c r="G47" s="60" t="s">
        <v>185</v>
      </c>
      <c r="H47" s="127" t="s">
        <v>185</v>
      </c>
      <c r="I47" s="61"/>
      <c r="J47" s="128" t="s">
        <v>185</v>
      </c>
      <c r="K47" s="61"/>
      <c r="L47" s="130" t="s">
        <v>185</v>
      </c>
      <c r="M47" s="130" t="s">
        <v>185</v>
      </c>
      <c r="N47" s="29"/>
      <c r="O47" s="30"/>
      <c r="P47" s="31"/>
      <c r="Q47" s="32"/>
      <c r="R47" s="32"/>
      <c r="S47" s="32"/>
      <c r="T47" s="30"/>
      <c r="U47" s="32"/>
      <c r="V47" s="45"/>
      <c r="W47" s="46"/>
      <c r="X47" s="47"/>
      <c r="Y47" s="47"/>
      <c r="Z47" s="2">
        <f t="shared" si="1"/>
        <v>0</v>
      </c>
      <c r="AA47" s="2"/>
    </row>
    <row r="48" spans="1:27" ht="15.65" customHeight="1" thickBot="1" x14ac:dyDescent="0.4">
      <c r="A48" s="16" t="s">
        <v>193</v>
      </c>
      <c r="B48" s="17" t="s">
        <v>84</v>
      </c>
      <c r="C48" s="17">
        <v>18</v>
      </c>
      <c r="D48" s="72"/>
      <c r="E48" s="62" t="s">
        <v>185</v>
      </c>
      <c r="F48" s="62"/>
      <c r="G48" s="63" t="s">
        <v>185</v>
      </c>
      <c r="H48" s="132" t="s">
        <v>185</v>
      </c>
      <c r="I48" s="64"/>
      <c r="J48" s="63"/>
      <c r="K48" s="132" t="s">
        <v>185</v>
      </c>
      <c r="L48" s="131"/>
      <c r="M48" s="131" t="s">
        <v>185</v>
      </c>
      <c r="N48" s="33"/>
      <c r="O48" s="34"/>
      <c r="P48" s="35"/>
      <c r="Q48" s="125" t="s">
        <v>185</v>
      </c>
      <c r="R48" s="36"/>
      <c r="S48" s="125"/>
      <c r="T48" s="34"/>
      <c r="U48" s="36"/>
      <c r="V48" s="48"/>
      <c r="W48" s="49"/>
      <c r="X48" s="50"/>
      <c r="Y48" s="123" t="s">
        <v>185</v>
      </c>
      <c r="Z48" s="2">
        <f t="shared" si="1"/>
        <v>0</v>
      </c>
      <c r="AA48" s="2"/>
    </row>
    <row r="49" spans="1:69" s="3" customFormat="1" ht="15.65" customHeight="1" x14ac:dyDescent="0.35">
      <c r="Z49" s="2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</row>
    <row r="50" spans="1:69" ht="15.65" customHeight="1" x14ac:dyDescent="0.35">
      <c r="A50" s="22"/>
      <c r="B50" s="23"/>
      <c r="C50" s="23" t="s">
        <v>4</v>
      </c>
      <c r="D50" s="68">
        <f>SUM(D3:D44)-6</f>
        <v>15</v>
      </c>
      <c r="E50" s="68">
        <f t="shared" ref="E50:Y50" si="3">SUM(E3:E44)</f>
        <v>30</v>
      </c>
      <c r="F50" s="68">
        <f t="shared" si="3"/>
        <v>30</v>
      </c>
      <c r="G50" s="68">
        <f t="shared" si="3"/>
        <v>30</v>
      </c>
      <c r="H50" s="68">
        <f t="shared" si="3"/>
        <v>30</v>
      </c>
      <c r="I50" s="68">
        <f t="shared" si="3"/>
        <v>30</v>
      </c>
      <c r="J50" s="68">
        <f t="shared" si="3"/>
        <v>30</v>
      </c>
      <c r="K50" s="68">
        <f t="shared" si="3"/>
        <v>30</v>
      </c>
      <c r="L50" s="68">
        <f t="shared" si="3"/>
        <v>30</v>
      </c>
      <c r="M50" s="68">
        <f t="shared" si="3"/>
        <v>30</v>
      </c>
      <c r="N50" s="68">
        <f t="shared" si="3"/>
        <v>8</v>
      </c>
      <c r="O50" s="41">
        <f t="shared" si="3"/>
        <v>30</v>
      </c>
      <c r="P50" s="41">
        <f t="shared" si="3"/>
        <v>30</v>
      </c>
      <c r="Q50" s="41">
        <f t="shared" si="3"/>
        <v>30</v>
      </c>
      <c r="R50" s="41">
        <f t="shared" si="3"/>
        <v>30</v>
      </c>
      <c r="S50" s="41">
        <f t="shared" si="3"/>
        <v>30</v>
      </c>
      <c r="T50" s="41">
        <f t="shared" si="3"/>
        <v>30</v>
      </c>
      <c r="U50" s="41">
        <f t="shared" si="3"/>
        <v>30</v>
      </c>
      <c r="V50" s="41">
        <f t="shared" si="3"/>
        <v>8</v>
      </c>
      <c r="W50" s="54">
        <f t="shared" si="3"/>
        <v>30</v>
      </c>
      <c r="X50" s="54">
        <f t="shared" si="3"/>
        <v>30</v>
      </c>
      <c r="Y50" s="54">
        <f t="shared" si="3"/>
        <v>30</v>
      </c>
      <c r="Z50" s="2"/>
      <c r="AA50" s="11"/>
    </row>
    <row r="51" spans="1:69" ht="15.65" customHeight="1" x14ac:dyDescent="0.35">
      <c r="A51" s="3"/>
      <c r="B51" s="15"/>
      <c r="C51" s="23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41"/>
      <c r="O51" s="41"/>
      <c r="P51" s="41"/>
      <c r="Q51" s="41"/>
      <c r="R51" s="41"/>
      <c r="S51" s="41"/>
      <c r="T51" s="41"/>
      <c r="U51" s="41"/>
      <c r="V51" s="54"/>
      <c r="W51" s="54"/>
      <c r="X51" s="54"/>
      <c r="Y51" s="54"/>
      <c r="Z51" s="2"/>
      <c r="AA51" s="2"/>
    </row>
    <row r="52" spans="1:69" ht="15.65" customHeight="1" x14ac:dyDescent="0.35">
      <c r="A52" s="90"/>
      <c r="B52" s="87"/>
      <c r="C52" s="113"/>
      <c r="D52" s="139"/>
      <c r="E52" s="114"/>
      <c r="F52" s="114"/>
      <c r="G52" s="114"/>
      <c r="H52" s="114"/>
      <c r="I52" s="114"/>
      <c r="J52" s="114"/>
      <c r="K52" s="114"/>
      <c r="L52" s="114"/>
      <c r="M52" s="114"/>
      <c r="N52" s="115"/>
      <c r="O52" s="115"/>
      <c r="P52" s="115"/>
      <c r="Q52" s="115"/>
      <c r="R52" s="115"/>
      <c r="S52" s="115"/>
      <c r="T52" s="115"/>
      <c r="U52" s="115"/>
      <c r="V52" s="116"/>
      <c r="W52" s="116"/>
      <c r="X52" s="116"/>
      <c r="Y52" s="116"/>
      <c r="Z52" s="24"/>
      <c r="AA52" s="24"/>
    </row>
    <row r="53" spans="1:69" s="3" customFormat="1" ht="15.75" customHeight="1" x14ac:dyDescent="0.35">
      <c r="B53" s="108" t="s">
        <v>152</v>
      </c>
      <c r="C53" s="109"/>
      <c r="D53" s="140"/>
      <c r="E53" s="112">
        <v>21</v>
      </c>
      <c r="F53" s="3">
        <v>21</v>
      </c>
      <c r="G53" s="3">
        <v>22</v>
      </c>
      <c r="H53" s="3">
        <v>17</v>
      </c>
      <c r="I53" s="3">
        <v>16</v>
      </c>
      <c r="J53" s="3">
        <v>17</v>
      </c>
      <c r="K53" s="3">
        <v>17</v>
      </c>
      <c r="L53" s="3">
        <v>16</v>
      </c>
      <c r="M53" s="3">
        <v>15</v>
      </c>
      <c r="O53" s="3">
        <v>16</v>
      </c>
      <c r="P53" s="3">
        <v>17</v>
      </c>
      <c r="Q53" s="3">
        <v>18</v>
      </c>
      <c r="R53" s="3">
        <v>17</v>
      </c>
      <c r="S53" s="3">
        <v>17</v>
      </c>
      <c r="T53" s="3">
        <v>19</v>
      </c>
      <c r="U53" s="3">
        <v>19</v>
      </c>
      <c r="W53" s="3">
        <v>16</v>
      </c>
      <c r="X53" s="3">
        <v>16</v>
      </c>
      <c r="Y53" s="3">
        <v>16</v>
      </c>
      <c r="Z53" s="24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</row>
    <row r="54" spans="1:69" s="3" customFormat="1" ht="15.75" customHeight="1" x14ac:dyDescent="0.35">
      <c r="B54" s="3" t="s">
        <v>148</v>
      </c>
      <c r="C54" s="3" t="s">
        <v>149</v>
      </c>
      <c r="D54" s="12"/>
      <c r="E54" s="3">
        <v>0</v>
      </c>
      <c r="F54" s="3">
        <v>1</v>
      </c>
      <c r="G54" s="3">
        <v>1</v>
      </c>
      <c r="H54" s="3">
        <v>0</v>
      </c>
      <c r="I54" s="3">
        <v>1</v>
      </c>
      <c r="J54" s="3">
        <v>0</v>
      </c>
      <c r="K54" s="3">
        <v>1</v>
      </c>
      <c r="L54" s="3">
        <v>1</v>
      </c>
      <c r="M54" s="3">
        <v>1</v>
      </c>
      <c r="O54" s="3">
        <v>2</v>
      </c>
      <c r="P54" s="3">
        <v>1</v>
      </c>
      <c r="Q54" s="3">
        <v>1</v>
      </c>
      <c r="R54" s="3">
        <v>1</v>
      </c>
      <c r="S54" s="3">
        <v>1</v>
      </c>
      <c r="T54" s="3">
        <v>1</v>
      </c>
      <c r="U54" s="3">
        <v>0</v>
      </c>
      <c r="W54" s="120" t="s">
        <v>184</v>
      </c>
      <c r="X54" s="3">
        <v>1</v>
      </c>
      <c r="Y54" s="3">
        <v>3</v>
      </c>
      <c r="Z54" s="2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</row>
    <row r="55" spans="1:69" s="3" customFormat="1" ht="15.75" customHeight="1" x14ac:dyDescent="0.35">
      <c r="C55" s="3" t="s">
        <v>150</v>
      </c>
      <c r="F55" s="3">
        <v>18</v>
      </c>
      <c r="G55" s="3">
        <v>18</v>
      </c>
      <c r="I55" s="3">
        <v>14</v>
      </c>
      <c r="K55" s="3">
        <v>18</v>
      </c>
      <c r="L55" s="3">
        <v>9</v>
      </c>
      <c r="M55" s="3">
        <v>12</v>
      </c>
      <c r="O55" s="3">
        <v>18</v>
      </c>
      <c r="P55" s="3">
        <v>9</v>
      </c>
      <c r="Q55" s="3">
        <v>9</v>
      </c>
      <c r="R55" s="3">
        <v>12</v>
      </c>
      <c r="S55" s="3">
        <v>12</v>
      </c>
      <c r="T55" s="3">
        <v>9</v>
      </c>
      <c r="W55" s="3">
        <v>18</v>
      </c>
      <c r="X55" s="3">
        <v>18</v>
      </c>
      <c r="Y55" s="3">
        <v>45</v>
      </c>
      <c r="Z55" s="24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</row>
    <row r="56" spans="1:69" s="90" customFormat="1" ht="15.75" customHeight="1" x14ac:dyDescent="0.35">
      <c r="B56" s="90" t="s">
        <v>171</v>
      </c>
      <c r="C56" s="90">
        <v>18</v>
      </c>
      <c r="O56" s="90">
        <v>9</v>
      </c>
      <c r="P56" s="90">
        <v>9</v>
      </c>
      <c r="Z56" s="90">
        <f>SUM(D56:Y56)</f>
        <v>18</v>
      </c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</row>
    <row r="57" spans="1:69" s="90" customFormat="1" ht="15.75" customHeight="1" x14ac:dyDescent="0.35">
      <c r="B57" s="90" t="s">
        <v>175</v>
      </c>
      <c r="C57" s="90">
        <v>9</v>
      </c>
      <c r="Y57" s="90">
        <v>9</v>
      </c>
      <c r="Z57" s="90">
        <f t="shared" ref="Z57:Z70" si="4">SUM(D57:Y57)</f>
        <v>9</v>
      </c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</row>
    <row r="58" spans="1:69" s="90" customFormat="1" ht="15.75" customHeight="1" x14ac:dyDescent="0.35">
      <c r="B58" s="90" t="s">
        <v>176</v>
      </c>
      <c r="C58" s="90">
        <v>18</v>
      </c>
      <c r="W58" s="90">
        <v>9</v>
      </c>
      <c r="X58" s="90">
        <v>9</v>
      </c>
      <c r="Z58" s="90">
        <f t="shared" si="4"/>
        <v>18</v>
      </c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</row>
    <row r="59" spans="1:69" s="90" customFormat="1" ht="15.75" customHeight="1" x14ac:dyDescent="0.35">
      <c r="B59" s="90" t="s">
        <v>179</v>
      </c>
      <c r="C59" s="90">
        <v>18</v>
      </c>
      <c r="I59" s="90">
        <v>5</v>
      </c>
      <c r="R59" s="90">
        <v>3</v>
      </c>
      <c r="S59" s="90">
        <v>10</v>
      </c>
      <c r="Z59" s="90">
        <f t="shared" si="4"/>
        <v>18</v>
      </c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</row>
    <row r="60" spans="1:69" s="90" customFormat="1" ht="15.75" customHeight="1" x14ac:dyDescent="0.35">
      <c r="B60" s="90" t="s">
        <v>182</v>
      </c>
      <c r="C60" s="90">
        <v>18</v>
      </c>
      <c r="W60" s="90">
        <v>9</v>
      </c>
      <c r="X60" s="90">
        <v>9</v>
      </c>
      <c r="Z60" s="90">
        <f t="shared" si="4"/>
        <v>18</v>
      </c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</row>
    <row r="61" spans="1:69" s="90" customFormat="1" ht="15.75" customHeight="1" x14ac:dyDescent="0.35">
      <c r="B61" s="90" t="s">
        <v>89</v>
      </c>
      <c r="C61" s="90">
        <v>18</v>
      </c>
      <c r="K61" s="90">
        <v>9</v>
      </c>
      <c r="O61" s="90">
        <v>9</v>
      </c>
      <c r="Z61" s="90">
        <f t="shared" si="4"/>
        <v>18</v>
      </c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</row>
    <row r="62" spans="1:69" s="90" customFormat="1" ht="15.75" customHeight="1" x14ac:dyDescent="0.35">
      <c r="B62" s="90" t="s">
        <v>178</v>
      </c>
      <c r="C62" s="90">
        <v>18</v>
      </c>
      <c r="K62" s="90">
        <v>9</v>
      </c>
      <c r="M62" s="90">
        <v>9</v>
      </c>
      <c r="Z62" s="90">
        <f t="shared" si="4"/>
        <v>18</v>
      </c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</row>
    <row r="63" spans="1:69" s="90" customFormat="1" ht="15.75" customHeight="1" x14ac:dyDescent="0.35">
      <c r="B63" s="90" t="s">
        <v>172</v>
      </c>
      <c r="C63" s="90">
        <v>18</v>
      </c>
      <c r="F63" s="146">
        <v>9</v>
      </c>
      <c r="I63" s="90">
        <v>9</v>
      </c>
      <c r="Z63" s="90">
        <f t="shared" si="4"/>
        <v>18</v>
      </c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</row>
    <row r="64" spans="1:69" s="90" customFormat="1" ht="15.75" customHeight="1" x14ac:dyDescent="0.35">
      <c r="B64" s="90" t="s">
        <v>180</v>
      </c>
      <c r="C64" s="90">
        <v>12</v>
      </c>
      <c r="G64" s="90">
        <v>9</v>
      </c>
      <c r="M64" s="90">
        <v>3</v>
      </c>
      <c r="Z64" s="90">
        <f t="shared" si="4"/>
        <v>12</v>
      </c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</row>
    <row r="65" spans="1:69" s="90" customFormat="1" ht="15.75" customHeight="1" x14ac:dyDescent="0.35">
      <c r="B65" s="90" t="s">
        <v>174</v>
      </c>
      <c r="C65" s="90">
        <v>18</v>
      </c>
      <c r="Q65" s="90">
        <v>9</v>
      </c>
      <c r="T65" s="90">
        <v>9</v>
      </c>
      <c r="Z65" s="90">
        <f t="shared" si="4"/>
        <v>18</v>
      </c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</row>
    <row r="66" spans="1:69" s="90" customFormat="1" ht="15.75" customHeight="1" x14ac:dyDescent="0.35">
      <c r="B66" s="90" t="s">
        <v>177</v>
      </c>
      <c r="C66" s="90">
        <v>18</v>
      </c>
      <c r="L66" s="90">
        <v>9</v>
      </c>
      <c r="R66" s="146">
        <v>9</v>
      </c>
      <c r="Z66" s="90">
        <f t="shared" si="4"/>
        <v>18</v>
      </c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</row>
    <row r="67" spans="1:69" s="90" customFormat="1" ht="15.75" customHeight="1" x14ac:dyDescent="0.35">
      <c r="B67" s="90" t="s">
        <v>173</v>
      </c>
      <c r="C67" s="90">
        <v>18</v>
      </c>
      <c r="F67" s="90">
        <v>9</v>
      </c>
      <c r="G67" s="90">
        <v>9</v>
      </c>
      <c r="Z67" s="90">
        <f t="shared" si="4"/>
        <v>18</v>
      </c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</row>
    <row r="68" spans="1:69" s="90" customFormat="1" ht="15.75" customHeight="1" x14ac:dyDescent="0.35">
      <c r="B68" s="90" t="s">
        <v>131</v>
      </c>
      <c r="C68" s="90">
        <v>18</v>
      </c>
      <c r="Y68" s="90">
        <v>18</v>
      </c>
      <c r="Z68" s="90">
        <f t="shared" si="4"/>
        <v>18</v>
      </c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</row>
    <row r="69" spans="1:69" s="90" customFormat="1" ht="15.75" customHeight="1" x14ac:dyDescent="0.35">
      <c r="B69" s="90" t="s">
        <v>181</v>
      </c>
      <c r="C69" s="90">
        <v>18</v>
      </c>
      <c r="Y69" s="146">
        <v>18</v>
      </c>
      <c r="Z69" s="90">
        <f t="shared" si="4"/>
        <v>18</v>
      </c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</row>
    <row r="70" spans="1:69" s="90" customFormat="1" ht="15.75" customHeight="1" x14ac:dyDescent="0.35">
      <c r="A70" s="117"/>
      <c r="B70" s="118"/>
      <c r="C70" s="90">
        <v>2</v>
      </c>
      <c r="S70" s="90">
        <v>2</v>
      </c>
      <c r="Z70" s="90">
        <f t="shared" si="4"/>
        <v>2</v>
      </c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</row>
    <row r="71" spans="1:69" s="90" customFormat="1" ht="15.75" customHeight="1" x14ac:dyDescent="0.35">
      <c r="B71" s="11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</row>
    <row r="72" spans="1:69" s="90" customFormat="1" ht="15.75" customHeight="1" x14ac:dyDescent="0.35">
      <c r="B72" s="103" t="s">
        <v>156</v>
      </c>
      <c r="C72" s="103"/>
      <c r="D72"/>
      <c r="E72">
        <f>E55-SUM(E56:E70)</f>
        <v>0</v>
      </c>
      <c r="F72">
        <f t="shared" ref="F72:Y72" si="5">F55-SUM(F56:F70)</f>
        <v>0</v>
      </c>
      <c r="G72">
        <f t="shared" si="5"/>
        <v>0</v>
      </c>
      <c r="H72">
        <f t="shared" si="5"/>
        <v>0</v>
      </c>
      <c r="I72">
        <f t="shared" si="5"/>
        <v>0</v>
      </c>
      <c r="J72">
        <f t="shared" si="5"/>
        <v>0</v>
      </c>
      <c r="K72">
        <f t="shared" si="5"/>
        <v>0</v>
      </c>
      <c r="L72">
        <f t="shared" si="5"/>
        <v>0</v>
      </c>
      <c r="M72">
        <f t="shared" si="5"/>
        <v>0</v>
      </c>
      <c r="N72">
        <f t="shared" si="5"/>
        <v>0</v>
      </c>
      <c r="O72">
        <f t="shared" si="5"/>
        <v>0</v>
      </c>
      <c r="P72">
        <f t="shared" si="5"/>
        <v>0</v>
      </c>
      <c r="Q72">
        <f t="shared" si="5"/>
        <v>0</v>
      </c>
      <c r="R72">
        <f t="shared" si="5"/>
        <v>0</v>
      </c>
      <c r="S72">
        <f t="shared" si="5"/>
        <v>0</v>
      </c>
      <c r="T72">
        <f t="shared" si="5"/>
        <v>0</v>
      </c>
      <c r="U72">
        <f t="shared" si="5"/>
        <v>0</v>
      </c>
      <c r="V72">
        <f t="shared" si="5"/>
        <v>0</v>
      </c>
      <c r="W72">
        <f t="shared" si="5"/>
        <v>0</v>
      </c>
      <c r="X72">
        <f t="shared" si="5"/>
        <v>0</v>
      </c>
      <c r="Y72">
        <f t="shared" si="5"/>
        <v>0</v>
      </c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</row>
    <row r="73" spans="1:69" s="3" customFormat="1" ht="15.75" customHeight="1" x14ac:dyDescent="0.35">
      <c r="B73" s="98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</row>
    <row r="74" spans="1:69" s="3" customFormat="1" ht="15.75" customHeight="1" x14ac:dyDescent="0.35">
      <c r="B74" s="120" t="s">
        <v>215</v>
      </c>
      <c r="C74" s="146" t="s">
        <v>214</v>
      </c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</row>
    <row r="75" spans="1:69" s="3" customFormat="1" ht="15.75" customHeight="1" x14ac:dyDescent="0.35">
      <c r="B75" s="98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</row>
  </sheetData>
  <sheetProtection algorithmName="SHA-512" hashValue="m9NkKV/CkXElSfX0gI01JmzITRB7lzeL62gZzfljSKe9/qArY2n17Tj6ROvqpiXPlByzS5mAeWDxbh5txLrwug==" saltValue="ar8+a7WOxRWe0z59jyzQYg==" spinCount="100000" sheet="1" objects="1" scenarios="1"/>
  <mergeCells count="3">
    <mergeCell ref="D1:M1"/>
    <mergeCell ref="N1:U1"/>
    <mergeCell ref="V1:Y1"/>
  </mergeCells>
  <conditionalFormatting sqref="D50:Y50">
    <cfRule type="cellIs" dxfId="8" priority="13" operator="equal">
      <formula>30</formula>
    </cfRule>
  </conditionalFormatting>
  <conditionalFormatting sqref="D72:Y72">
    <cfRule type="cellIs" dxfId="7" priority="10" operator="equal">
      <formula>0</formula>
    </cfRule>
  </conditionalFormatting>
  <conditionalFormatting sqref="Z3:Z48">
    <cfRule type="cellIs" dxfId="6" priority="14" operator="equal">
      <formula>C3</formula>
    </cfRule>
    <cfRule type="expression" dxfId="5" priority="15">
      <formula>$Z$3=$C$3</formula>
    </cfRule>
  </conditionalFormatting>
  <conditionalFormatting sqref="Z56:Z71">
    <cfRule type="cellIs" dxfId="4" priority="5" operator="equal">
      <formula>$C$56</formula>
    </cfRule>
  </conditionalFormatting>
  <conditionalFormatting sqref="Z57">
    <cfRule type="cellIs" dxfId="3" priority="4" operator="equal">
      <formula>$C$57</formula>
    </cfRule>
  </conditionalFormatting>
  <conditionalFormatting sqref="Z59">
    <cfRule type="cellIs" dxfId="2" priority="2" operator="equal">
      <formula>$C$59</formula>
    </cfRule>
  </conditionalFormatting>
  <conditionalFormatting sqref="Z64">
    <cfRule type="cellIs" dxfId="1" priority="3" operator="equal">
      <formula>$C$64</formula>
    </cfRule>
  </conditionalFormatting>
  <conditionalFormatting sqref="Z70">
    <cfRule type="cellIs" dxfId="0" priority="1" operator="equal">
      <formula>$C$70</formula>
    </cfRule>
  </conditionalFormatting>
  <pageMargins left="0.7" right="0.7" top="0.75" bottom="0.75" header="0" footer="0"/>
  <pageSetup paperSize="8" scale="86" fitToHeight="0" orientation="landscape" r:id="rId1"/>
  <headerFooter>
    <oddHeader>&amp;CISTITUTO COMPRENSIVO "Gino Strada", via Alfieri, 1 Monte Urano e-mail: apic838006@istruzione.it – sito web: https://icmonteurano.edu.it/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3</vt:i4>
      </vt:variant>
    </vt:vector>
  </HeadingPairs>
  <TitlesOfParts>
    <vt:vector size="7" baseType="lpstr">
      <vt:lpstr>Infanzia</vt:lpstr>
      <vt:lpstr>Primaria Monte Urano</vt:lpstr>
      <vt:lpstr>Primaria  </vt:lpstr>
      <vt:lpstr>Secondaria</vt:lpstr>
      <vt:lpstr>'Primaria  '!Area_stampa</vt:lpstr>
      <vt:lpstr>'Primaria Monte Urano'!Area_stampa</vt:lpstr>
      <vt:lpstr>Secondaria!Area_stampa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Alessia Quadrini</dc:creator>
  <cp:lastModifiedBy>20433</cp:lastModifiedBy>
  <cp:lastPrinted>2025-09-02T12:15:54Z</cp:lastPrinted>
  <dcterms:created xsi:type="dcterms:W3CDTF">2022-07-26T08:28:58Z</dcterms:created>
  <dcterms:modified xsi:type="dcterms:W3CDTF">2025-09-06T06:43:19Z</dcterms:modified>
</cp:coreProperties>
</file>