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ITP_2025\file elaborati itp\"/>
    </mc:Choice>
  </mc:AlternateContent>
  <xr:revisionPtr revIDLastSave="0" documentId="13_ncr:1_{178AE1C6-F23D-4629-8EA8-A74ADCD27D2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2" l="1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H30" i="2"/>
  <c r="G29" i="2"/>
  <c r="H29" i="2" s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G10" i="2"/>
  <c r="H10" i="2" s="1"/>
  <c r="H9" i="2"/>
  <c r="H8" i="2"/>
  <c r="H7" i="2"/>
  <c r="H6" i="2"/>
  <c r="H5" i="2"/>
  <c r="H4" i="2"/>
  <c r="G22" i="3" l="1"/>
  <c r="H22" i="3" s="1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1" i="3" s="1"/>
  <c r="H7" i="3"/>
  <c r="H6" i="3"/>
  <c r="H5" i="3"/>
  <c r="H4" i="3"/>
  <c r="H203" i="5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H12" i="4"/>
  <c r="H11" i="4"/>
  <c r="H10" i="4"/>
  <c r="H9" i="4"/>
  <c r="H8" i="4"/>
  <c r="H7" i="4"/>
  <c r="H6" i="4"/>
  <c r="H5" i="4"/>
  <c r="G5" i="4"/>
  <c r="H4" i="4"/>
  <c r="G4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1" i="2"/>
  <c r="C1" i="2"/>
  <c r="B13" i="1" s="1"/>
  <c r="B1" i="2"/>
  <c r="D16" i="1"/>
  <c r="C16" i="1"/>
  <c r="B16" i="1"/>
  <c r="C15" i="1"/>
  <c r="B15" i="1"/>
  <c r="C14" i="1"/>
  <c r="B14" i="1"/>
  <c r="H1" i="4" l="1"/>
  <c r="G1" i="4" s="1"/>
  <c r="D15" i="1" s="1"/>
  <c r="G1" i="2"/>
  <c r="D13" i="1" s="1"/>
  <c r="C13" i="1"/>
  <c r="C9" i="1" s="1"/>
  <c r="A9" i="1"/>
  <c r="G1" i="3"/>
  <c r="D14" i="1" s="1"/>
  <c r="E9" i="1" l="1"/>
</calcChain>
</file>

<file path=xl/sharedStrings.xml><?xml version="1.0" encoding="utf-8"?>
<sst xmlns="http://schemas.openxmlformats.org/spreadsheetml/2006/main" count="103" uniqueCount="79">
  <si>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</si>
  <si>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</si>
  <si>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</si>
  <si>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</si>
  <si>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</si>
  <si>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</si>
  <si>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</si>
  <si>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</si>
  <si>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</si>
  <si>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</si>
  <si>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</si>
  <si>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</si>
  <si>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</si>
  <si>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</si>
  <si>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</si>
  <si>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</si>
  <si>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</si>
  <si>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</si>
  <si>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</si>
  <si>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</si>
  <si>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M. D'AZEGLIO - G. NITTIS</t>
  </si>
  <si>
    <t>76121 BARLETTA (BT) - VIA LIBERTA - C.F. 90101480722 C.M. BTIC89200G</t>
  </si>
  <si>
    <t>2025</t>
  </si>
  <si>
    <t>U1230000020333 del 14/01/2025</t>
  </si>
  <si>
    <t>U1230000020335 del 14/01/2025</t>
  </si>
  <si>
    <t>U1230000020334 del 14/01/2025</t>
  </si>
  <si>
    <t>3 del 03/01/2025</t>
  </si>
  <si>
    <t>3 / B del 14/01/2025</t>
  </si>
  <si>
    <t>49PA del 24/01/2025</t>
  </si>
  <si>
    <t>000040/25 del 27/01/2025</t>
  </si>
  <si>
    <t>0/108 del 23/01/2025</t>
  </si>
  <si>
    <t>FPA 32/25 del 29/01/2025</t>
  </si>
  <si>
    <t>FATT/2025/00359 del 31/01/2025</t>
  </si>
  <si>
    <t>20 del 03/01/2025</t>
  </si>
  <si>
    <t>1010937592 del 22/01/2025</t>
  </si>
  <si>
    <t>00095/25 del 22/01/2025</t>
  </si>
  <si>
    <t>777/FVISE del 23/01/2025</t>
  </si>
  <si>
    <t>AB-FT-250000668 del 31/01/2025</t>
  </si>
  <si>
    <t>1025032554 del 06/02/2025</t>
  </si>
  <si>
    <t>38/PA del 31/01/2025</t>
  </si>
  <si>
    <t>28/PA del 31/01/2025</t>
  </si>
  <si>
    <t>11/PA del 30/01/2025</t>
  </si>
  <si>
    <t>9/E del 09/02/2025</t>
  </si>
  <si>
    <t>1025058318 del 05/03/2025</t>
  </si>
  <si>
    <t>V3-5676 del 27/02/2025</t>
  </si>
  <si>
    <t>V3-6880 del 11/03/2025</t>
  </si>
  <si>
    <t>20PA del 10/03/2025</t>
  </si>
  <si>
    <t>1010947360 del 18/03/2025</t>
  </si>
  <si>
    <t>0000002100/PA del 21/03/2025</t>
  </si>
  <si>
    <t>1010948255 del 24/03/2025</t>
  </si>
  <si>
    <t>0085/B/2025 del 26/03/2025</t>
  </si>
  <si>
    <t>109/PA del 31/03/2025</t>
  </si>
  <si>
    <t>FPA 3/25 del 11/04/2025</t>
  </si>
  <si>
    <t>18/ PA del 11/04/2025</t>
  </si>
  <si>
    <t>1010952209 del 24/04/2025</t>
  </si>
  <si>
    <t>263 del 16/04/2025</t>
  </si>
  <si>
    <t>147/PA del 30/04/2025</t>
  </si>
  <si>
    <t>19 del 06/05/2025</t>
  </si>
  <si>
    <t>18 del 06/05/2025</t>
  </si>
  <si>
    <t>316 del 07/05/2025</t>
  </si>
  <si>
    <t>22 del 08/05/2025</t>
  </si>
  <si>
    <t>29 del 13/05/2025</t>
  </si>
  <si>
    <t>10S del 14/05/2025</t>
  </si>
  <si>
    <t>366 del 22/05/2025</t>
  </si>
  <si>
    <t>2/01 del 13/05/2025</t>
  </si>
  <si>
    <t>FPA 26/25 del 23/05/2025</t>
  </si>
  <si>
    <t>1 del 27/05/2025</t>
  </si>
  <si>
    <t>0000002259/PA del 29/05/2025</t>
  </si>
  <si>
    <t>1010962976 del 30/06/2025</t>
  </si>
  <si>
    <t>1010962975 del 30/06/2025</t>
  </si>
  <si>
    <t>111 del 02/07/2025</t>
  </si>
  <si>
    <t>105/E del 01/08/2025</t>
  </si>
  <si>
    <t>0000003694/PA del 08/09/2025</t>
  </si>
  <si>
    <t>0000003689/PA del 08/09/2025</t>
  </si>
  <si>
    <t>1010972353 del 16/09/2025</t>
  </si>
  <si>
    <t>1010972352 del 16/09/2025</t>
  </si>
  <si>
    <t>256/PA del 15/09/2025</t>
  </si>
  <si>
    <t>325/PA del 22/09/2025</t>
  </si>
  <si>
    <t>Fatt.Rizzitelli Giovanni n.19PA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</si>
</sst>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0" fillId="5" borderId="1" xfId="0" applyNumberFormat="1" applyFill="1" applyBorder="1"/>
    <xf numFmtId="4" fontId="0" fillId="5" borderId="1" xfId="0" applyNumberFormat="1" applyFill="1" applyBorder="1"/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I14" sqref="I14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7" t="s">
        <v>1</v>
      </c>
      <c r="B7" s="38"/>
      <c r="C7" s="38"/>
      <c r="D7" s="38"/>
      <c r="E7" s="38"/>
      <c r="F7" s="39"/>
    </row>
    <row r="8" spans="1:9" ht="30.75" customHeight="1" x14ac:dyDescent="0.25">
      <c r="A8" s="46" t="s">
        <v>0</v>
      </c>
      <c r="B8" s="47"/>
      <c r="C8" s="48" t="s">
        <v>5</v>
      </c>
      <c r="D8" s="47"/>
      <c r="E8" s="49" t="s">
        <v>11</v>
      </c>
      <c r="F8" s="50"/>
    </row>
    <row r="9" spans="1:9" ht="29.25" customHeight="1" thickBot="1" x14ac:dyDescent="0.3">
      <c r="A9" s="40">
        <f>SUM(B13:B16)</f>
        <v>56</v>
      </c>
      <c r="B9" s="36"/>
      <c r="C9" s="35">
        <f>SUM(C13:C16)</f>
        <v>45566.55</v>
      </c>
      <c r="D9" s="36"/>
      <c r="E9" s="41">
        <f>('Trimestre 1'!H1+'Trimestre 2'!H1+'Trimestre 3'!H1+'Trimestre 4'!H1)/C9</f>
        <v>-24.678385570116678</v>
      </c>
      <c r="F9" s="42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3" t="s">
        <v>2</v>
      </c>
      <c r="B11" s="44"/>
      <c r="C11" s="44"/>
      <c r="D11" s="44"/>
      <c r="E11" s="44"/>
      <c r="F11" s="45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27</v>
      </c>
      <c r="C13" s="26">
        <f>'Trimestre 1'!B1</f>
        <v>13403.589999999998</v>
      </c>
      <c r="D13" s="26">
        <f>'Trimestre 1'!G1</f>
        <v>-24.582075399202754</v>
      </c>
      <c r="E13" s="26">
        <v>4054.61</v>
      </c>
      <c r="F13" s="30">
        <v>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19</v>
      </c>
      <c r="C14" s="26">
        <f>'Trimestre 2'!B1</f>
        <v>26737.8</v>
      </c>
      <c r="D14" s="26">
        <f>'Trimestre 2'!G1</f>
        <v>-24.063841826926673</v>
      </c>
      <c r="E14" s="26">
        <v>0</v>
      </c>
      <c r="F14" s="30">
        <v>0</v>
      </c>
    </row>
    <row r="15" spans="1:9" ht="22.5" customHeight="1" x14ac:dyDescent="0.25">
      <c r="A15" s="25" t="s">
        <v>15</v>
      </c>
      <c r="B15" s="14">
        <f>'Trimestre 3'!C1</f>
        <v>10</v>
      </c>
      <c r="C15" s="26">
        <f>'Trimestre 3'!B1</f>
        <v>5425.16</v>
      </c>
      <c r="D15" s="26">
        <f>'Trimestre 3'!G1</f>
        <v>-27.945100236675049</v>
      </c>
      <c r="E15" s="26">
        <v>0</v>
      </c>
      <c r="F15" s="30">
        <v>0</v>
      </c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opLeftCell="A13" workbookViewId="0">
      <selection activeCell="P32" sqref="P32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13403.589999999998</v>
      </c>
      <c r="C1">
        <f>COUNTA(A4:A203)</f>
        <v>27</v>
      </c>
      <c r="G1" s="13">
        <f>IF(B1&lt;&gt;0,H1/B1,0)</f>
        <v>-24.582075399202754</v>
      </c>
      <c r="H1" s="12">
        <f>SUM(H4:H195)</f>
        <v>-329488.06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16" t="s">
        <v>23</v>
      </c>
      <c r="B4" s="32">
        <v>12</v>
      </c>
      <c r="C4" s="33">
        <v>45703</v>
      </c>
      <c r="D4" s="33">
        <v>45673</v>
      </c>
      <c r="E4" s="33"/>
      <c r="F4" s="33"/>
      <c r="G4" s="34">
        <v>-29</v>
      </c>
      <c r="H4" s="32">
        <f>B4*G4</f>
        <v>-348</v>
      </c>
    </row>
    <row r="5" spans="1:8" x14ac:dyDescent="0.25">
      <c r="A5" s="16" t="s">
        <v>24</v>
      </c>
      <c r="B5" s="32">
        <v>643.5</v>
      </c>
      <c r="C5" s="33">
        <v>45703</v>
      </c>
      <c r="D5" s="33">
        <v>45673</v>
      </c>
      <c r="E5" s="33"/>
      <c r="F5" s="33"/>
      <c r="G5" s="34">
        <v>-29</v>
      </c>
      <c r="H5" s="32">
        <f t="shared" ref="H5:H38" si="0">B5*G5</f>
        <v>-18661.5</v>
      </c>
    </row>
    <row r="6" spans="1:8" x14ac:dyDescent="0.25">
      <c r="A6" s="16" t="s">
        <v>25</v>
      </c>
      <c r="B6" s="32">
        <v>4538</v>
      </c>
      <c r="C6" s="33">
        <v>45703</v>
      </c>
      <c r="D6" s="33">
        <v>45673</v>
      </c>
      <c r="E6" s="33"/>
      <c r="F6" s="33"/>
      <c r="G6" s="34">
        <v>-29</v>
      </c>
      <c r="H6" s="32">
        <f t="shared" si="0"/>
        <v>-131602</v>
      </c>
    </row>
    <row r="7" spans="1:8" x14ac:dyDescent="0.25">
      <c r="A7" s="16" t="s">
        <v>26</v>
      </c>
      <c r="B7" s="32">
        <v>1600</v>
      </c>
      <c r="C7" s="33">
        <v>45694</v>
      </c>
      <c r="D7" s="33">
        <v>45673</v>
      </c>
      <c r="E7" s="33"/>
      <c r="F7" s="33"/>
      <c r="G7" s="34">
        <v>-17</v>
      </c>
      <c r="H7" s="32">
        <f t="shared" si="0"/>
        <v>-27200</v>
      </c>
    </row>
    <row r="8" spans="1:8" x14ac:dyDescent="0.25">
      <c r="A8" s="16" t="s">
        <v>27</v>
      </c>
      <c r="B8" s="32">
        <v>480</v>
      </c>
      <c r="C8" s="33">
        <v>45707</v>
      </c>
      <c r="D8" s="33">
        <v>45677</v>
      </c>
      <c r="E8" s="33"/>
      <c r="F8" s="33"/>
      <c r="G8" s="34">
        <v>-23</v>
      </c>
      <c r="H8" s="32">
        <f t="shared" si="0"/>
        <v>-11040</v>
      </c>
    </row>
    <row r="9" spans="1:8" x14ac:dyDescent="0.25">
      <c r="A9" s="16" t="s">
        <v>28</v>
      </c>
      <c r="B9" s="32">
        <v>48</v>
      </c>
      <c r="C9" s="33">
        <v>45715</v>
      </c>
      <c r="D9" s="33">
        <v>45686</v>
      </c>
      <c r="E9" s="33"/>
      <c r="F9" s="33"/>
      <c r="G9" s="34">
        <v>-26</v>
      </c>
      <c r="H9" s="32">
        <f t="shared" si="0"/>
        <v>-1248</v>
      </c>
    </row>
    <row r="10" spans="1:8" x14ac:dyDescent="0.25">
      <c r="A10" s="16" t="s">
        <v>29</v>
      </c>
      <c r="B10" s="32">
        <v>149</v>
      </c>
      <c r="C10" s="33">
        <v>45715</v>
      </c>
      <c r="D10" s="33">
        <v>45686</v>
      </c>
      <c r="E10" s="33"/>
      <c r="F10" s="33"/>
      <c r="G10" s="34">
        <f t="shared" ref="G10:G38" si="1">D10-C10-(F10-E10)</f>
        <v>-29</v>
      </c>
      <c r="H10" s="32">
        <f t="shared" si="0"/>
        <v>-4321</v>
      </c>
    </row>
    <row r="11" spans="1:8" x14ac:dyDescent="0.25">
      <c r="A11" s="16" t="s">
        <v>30</v>
      </c>
      <c r="B11" s="32">
        <v>102.5</v>
      </c>
      <c r="C11" s="33">
        <v>45715</v>
      </c>
      <c r="D11" s="33">
        <v>45686</v>
      </c>
      <c r="E11" s="33"/>
      <c r="F11" s="33"/>
      <c r="G11" s="34">
        <v>-25</v>
      </c>
      <c r="H11" s="32">
        <f t="shared" si="0"/>
        <v>-2562.5</v>
      </c>
    </row>
    <row r="12" spans="1:8" x14ac:dyDescent="0.25">
      <c r="A12" s="16" t="s">
        <v>31</v>
      </c>
      <c r="B12" s="32">
        <v>150</v>
      </c>
      <c r="C12" s="33">
        <v>45717</v>
      </c>
      <c r="D12" s="33">
        <v>45687</v>
      </c>
      <c r="E12" s="33"/>
      <c r="F12" s="33"/>
      <c r="G12" s="34">
        <v>-17</v>
      </c>
      <c r="H12" s="32">
        <f t="shared" si="0"/>
        <v>-2550</v>
      </c>
    </row>
    <row r="13" spans="1:8" x14ac:dyDescent="0.25">
      <c r="A13" s="16" t="s">
        <v>32</v>
      </c>
      <c r="B13" s="32">
        <v>110</v>
      </c>
      <c r="C13" s="33">
        <v>45719</v>
      </c>
      <c r="D13" s="33">
        <v>45689</v>
      </c>
      <c r="E13" s="33"/>
      <c r="F13" s="33"/>
      <c r="G13" s="34">
        <v>-29</v>
      </c>
      <c r="H13" s="32">
        <f t="shared" si="0"/>
        <v>-3190</v>
      </c>
    </row>
    <row r="14" spans="1:8" x14ac:dyDescent="0.25">
      <c r="A14" s="16" t="s">
        <v>33</v>
      </c>
      <c r="B14" s="32">
        <v>84</v>
      </c>
      <c r="C14" s="33">
        <v>45694</v>
      </c>
      <c r="D14" s="33">
        <v>45692</v>
      </c>
      <c r="E14" s="33"/>
      <c r="F14" s="33"/>
      <c r="G14" s="34">
        <v>-24</v>
      </c>
      <c r="H14" s="32">
        <f t="shared" si="0"/>
        <v>-2016</v>
      </c>
    </row>
    <row r="15" spans="1:8" x14ac:dyDescent="0.25">
      <c r="A15" s="16" t="s">
        <v>34</v>
      </c>
      <c r="B15" s="32">
        <v>322.13</v>
      </c>
      <c r="C15" s="33">
        <v>45711</v>
      </c>
      <c r="D15" s="33">
        <v>45692</v>
      </c>
      <c r="E15" s="33"/>
      <c r="F15" s="33"/>
      <c r="G15" s="34">
        <v>-24</v>
      </c>
      <c r="H15" s="32">
        <f t="shared" si="0"/>
        <v>-7731.12</v>
      </c>
    </row>
    <row r="16" spans="1:8" x14ac:dyDescent="0.25">
      <c r="A16" s="16" t="s">
        <v>35</v>
      </c>
      <c r="B16" s="32">
        <v>150</v>
      </c>
      <c r="C16" s="33">
        <v>45711</v>
      </c>
      <c r="D16" s="33">
        <v>45692</v>
      </c>
      <c r="E16" s="33"/>
      <c r="F16" s="33"/>
      <c r="G16" s="34">
        <v>1</v>
      </c>
      <c r="H16" s="32">
        <f t="shared" si="0"/>
        <v>150</v>
      </c>
    </row>
    <row r="17" spans="1:8" x14ac:dyDescent="0.25">
      <c r="A17" s="16" t="s">
        <v>36</v>
      </c>
      <c r="B17" s="32">
        <v>425.5</v>
      </c>
      <c r="C17" s="33">
        <v>45715</v>
      </c>
      <c r="D17" s="33">
        <v>45692</v>
      </c>
      <c r="E17" s="33"/>
      <c r="F17" s="33"/>
      <c r="G17" s="34">
        <v>-19</v>
      </c>
      <c r="H17" s="32">
        <f t="shared" si="0"/>
        <v>-8084.5</v>
      </c>
    </row>
    <row r="18" spans="1:8" x14ac:dyDescent="0.25">
      <c r="A18" s="16" t="s">
        <v>37</v>
      </c>
      <c r="B18" s="32">
        <v>251.39</v>
      </c>
      <c r="C18" s="33">
        <v>45723</v>
      </c>
      <c r="D18" s="33">
        <v>45693</v>
      </c>
      <c r="E18" s="33"/>
      <c r="F18" s="33"/>
      <c r="G18" s="34">
        <v>-54</v>
      </c>
      <c r="H18" s="32">
        <f t="shared" si="0"/>
        <v>-13575.06</v>
      </c>
    </row>
    <row r="19" spans="1:8" x14ac:dyDescent="0.25">
      <c r="A19" s="16" t="s">
        <v>38</v>
      </c>
      <c r="B19" s="32">
        <v>16.61</v>
      </c>
      <c r="C19" s="33">
        <v>45725</v>
      </c>
      <c r="D19" s="33">
        <v>45699</v>
      </c>
      <c r="E19" s="33"/>
      <c r="F19" s="33"/>
      <c r="G19" s="34">
        <v>-25</v>
      </c>
      <c r="H19" s="32">
        <f t="shared" si="0"/>
        <v>-415.25</v>
      </c>
    </row>
    <row r="20" spans="1:8" x14ac:dyDescent="0.25">
      <c r="A20" s="16" t="s">
        <v>39</v>
      </c>
      <c r="B20" s="32">
        <v>150</v>
      </c>
      <c r="C20" s="33">
        <v>45725</v>
      </c>
      <c r="D20" s="33">
        <v>45699</v>
      </c>
      <c r="E20" s="33"/>
      <c r="F20" s="33"/>
      <c r="G20" s="34">
        <v>-17</v>
      </c>
      <c r="H20" s="32">
        <f t="shared" si="0"/>
        <v>-2550</v>
      </c>
    </row>
    <row r="21" spans="1:8" x14ac:dyDescent="0.25">
      <c r="A21" s="16" t="s">
        <v>40</v>
      </c>
      <c r="B21" s="32">
        <v>990</v>
      </c>
      <c r="C21" s="33">
        <v>45725</v>
      </c>
      <c r="D21" s="33">
        <v>45699</v>
      </c>
      <c r="E21" s="33"/>
      <c r="F21" s="33"/>
      <c r="G21" s="34">
        <v>-17</v>
      </c>
      <c r="H21" s="32">
        <f t="shared" si="0"/>
        <v>-16830</v>
      </c>
    </row>
    <row r="22" spans="1:8" x14ac:dyDescent="0.25">
      <c r="A22" s="16" t="s">
        <v>41</v>
      </c>
      <c r="B22" s="32">
        <v>850</v>
      </c>
      <c r="C22" s="33">
        <v>45725</v>
      </c>
      <c r="D22" s="33">
        <v>45699</v>
      </c>
      <c r="E22" s="33"/>
      <c r="F22" s="33"/>
      <c r="G22" s="34">
        <v>-17</v>
      </c>
      <c r="H22" s="32">
        <f t="shared" si="0"/>
        <v>-14450</v>
      </c>
    </row>
    <row r="23" spans="1:8" x14ac:dyDescent="0.25">
      <c r="A23" s="16" t="s">
        <v>42</v>
      </c>
      <c r="B23" s="32">
        <v>750</v>
      </c>
      <c r="C23" s="33">
        <v>45728</v>
      </c>
      <c r="D23" s="33">
        <v>45699</v>
      </c>
      <c r="E23" s="33"/>
      <c r="F23" s="33"/>
      <c r="G23" s="34">
        <v>-28</v>
      </c>
      <c r="H23" s="32">
        <f t="shared" si="0"/>
        <v>-21000</v>
      </c>
    </row>
    <row r="24" spans="1:8" x14ac:dyDescent="0.25">
      <c r="A24" s="16" t="s">
        <v>43</v>
      </c>
      <c r="B24" s="32">
        <v>49.91</v>
      </c>
      <c r="C24" s="33">
        <v>45752</v>
      </c>
      <c r="D24" s="33">
        <v>45728</v>
      </c>
      <c r="E24" s="33"/>
      <c r="F24" s="33"/>
      <c r="G24" s="34">
        <v>-23</v>
      </c>
      <c r="H24" s="32">
        <f t="shared" si="0"/>
        <v>-1147.9299999999998</v>
      </c>
    </row>
    <row r="25" spans="1:8" x14ac:dyDescent="0.25">
      <c r="A25" s="16" t="s">
        <v>44</v>
      </c>
      <c r="B25" s="32">
        <v>422.6</v>
      </c>
      <c r="C25" s="33">
        <v>45752</v>
      </c>
      <c r="D25" s="33">
        <v>45728</v>
      </c>
      <c r="E25" s="33"/>
      <c r="F25" s="33"/>
      <c r="G25" s="34">
        <v>-23</v>
      </c>
      <c r="H25" s="32">
        <f t="shared" si="0"/>
        <v>-9719.8000000000011</v>
      </c>
    </row>
    <row r="26" spans="1:8" x14ac:dyDescent="0.25">
      <c r="A26" s="31" t="s">
        <v>45</v>
      </c>
      <c r="B26" s="32">
        <v>121.99</v>
      </c>
      <c r="C26" s="33">
        <v>45758</v>
      </c>
      <c r="D26" s="33">
        <v>45733</v>
      </c>
      <c r="E26" s="33"/>
      <c r="F26" s="33"/>
      <c r="G26" s="34">
        <v>-24</v>
      </c>
      <c r="H26" s="32">
        <f t="shared" si="0"/>
        <v>-2927.7599999999998</v>
      </c>
    </row>
    <row r="27" spans="1:8" x14ac:dyDescent="0.25">
      <c r="A27" s="31" t="s">
        <v>46</v>
      </c>
      <c r="B27" s="32">
        <v>630</v>
      </c>
      <c r="C27" s="33">
        <v>45758</v>
      </c>
      <c r="D27" s="33">
        <v>45733</v>
      </c>
      <c r="E27" s="33"/>
      <c r="F27" s="33"/>
      <c r="G27" s="34">
        <v>-23</v>
      </c>
      <c r="H27" s="32">
        <f t="shared" si="0"/>
        <v>-14490</v>
      </c>
    </row>
    <row r="28" spans="1:8" x14ac:dyDescent="0.25">
      <c r="A28" s="31" t="s">
        <v>47</v>
      </c>
      <c r="B28" s="32">
        <v>44</v>
      </c>
      <c r="C28" s="33">
        <v>45765</v>
      </c>
      <c r="D28" s="33">
        <v>45736</v>
      </c>
      <c r="E28" s="33"/>
      <c r="F28" s="33"/>
      <c r="G28" s="34">
        <v>-41</v>
      </c>
      <c r="H28" s="32">
        <f t="shared" si="0"/>
        <v>-1804</v>
      </c>
    </row>
    <row r="29" spans="1:8" x14ac:dyDescent="0.25">
      <c r="A29" s="31" t="s">
        <v>48</v>
      </c>
      <c r="B29" s="32">
        <v>50</v>
      </c>
      <c r="C29" s="33">
        <v>45768</v>
      </c>
      <c r="D29" s="33">
        <v>45743</v>
      </c>
      <c r="E29" s="33"/>
      <c r="F29" s="33"/>
      <c r="G29" s="34">
        <f t="shared" si="1"/>
        <v>-25</v>
      </c>
      <c r="H29" s="32">
        <f t="shared" si="0"/>
        <v>-1250</v>
      </c>
    </row>
    <row r="30" spans="1:8" x14ac:dyDescent="0.25">
      <c r="A30" s="31" t="s">
        <v>49</v>
      </c>
      <c r="B30" s="32">
        <v>262.45999999999998</v>
      </c>
      <c r="C30" s="33">
        <v>45772</v>
      </c>
      <c r="D30" s="33">
        <v>45743</v>
      </c>
      <c r="E30" s="33"/>
      <c r="F30" s="33"/>
      <c r="G30" s="34">
        <v>-34</v>
      </c>
      <c r="H30" s="32">
        <f t="shared" si="0"/>
        <v>-8923.64</v>
      </c>
    </row>
    <row r="31" spans="1:8" x14ac:dyDescent="0.25">
      <c r="A31" s="31"/>
      <c r="B31" s="32"/>
      <c r="C31" s="33"/>
      <c r="D31" s="33"/>
      <c r="E31" s="33"/>
      <c r="F31" s="33"/>
      <c r="G31" s="34">
        <f t="shared" si="1"/>
        <v>0</v>
      </c>
      <c r="H31" s="32">
        <f t="shared" si="0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1"/>
        <v>0</v>
      </c>
      <c r="H32" s="9">
        <f t="shared" si="0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1"/>
        <v>0</v>
      </c>
      <c r="H33" s="9">
        <f t="shared" si="0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1"/>
        <v>0</v>
      </c>
      <c r="H34" s="9">
        <f t="shared" si="0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1"/>
        <v>0</v>
      </c>
      <c r="H35" s="9">
        <f t="shared" si="0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1"/>
        <v>0</v>
      </c>
      <c r="H36" s="9">
        <f t="shared" si="0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1"/>
        <v>0</v>
      </c>
      <c r="H37" s="9">
        <f t="shared" si="0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1"/>
        <v>0</v>
      </c>
      <c r="H38" s="9">
        <f t="shared" si="0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ref="G39:G68" si="2">D39-C39-(F39-E39)</f>
        <v>0</v>
      </c>
      <c r="H39" s="9">
        <f t="shared" ref="H39:H68" si="3">B39*G39</f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2"/>
        <v>0</v>
      </c>
      <c r="H40" s="9">
        <f t="shared" si="3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2"/>
        <v>0</v>
      </c>
      <c r="H41" s="9">
        <f t="shared" si="3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2"/>
        <v>0</v>
      </c>
      <c r="H42" s="9">
        <f t="shared" si="3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2"/>
        <v>0</v>
      </c>
      <c r="H43" s="9">
        <f t="shared" si="3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2"/>
        <v>0</v>
      </c>
      <c r="H44" s="9">
        <f t="shared" si="3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2"/>
        <v>0</v>
      </c>
      <c r="H45" s="9">
        <f t="shared" si="3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2"/>
        <v>0</v>
      </c>
      <c r="H46" s="9">
        <f t="shared" si="3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2"/>
        <v>0</v>
      </c>
      <c r="H47" s="9">
        <f t="shared" si="3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2"/>
        <v>0</v>
      </c>
      <c r="H48" s="9">
        <f t="shared" si="3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2"/>
        <v>0</v>
      </c>
      <c r="H49" s="9">
        <f t="shared" si="3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2"/>
        <v>0</v>
      </c>
      <c r="H50" s="9">
        <f t="shared" si="3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2"/>
        <v>0</v>
      </c>
      <c r="H51" s="9">
        <f t="shared" si="3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2"/>
        <v>0</v>
      </c>
      <c r="H52" s="9">
        <f t="shared" si="3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2"/>
        <v>0</v>
      </c>
      <c r="H53" s="9">
        <f t="shared" si="3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2"/>
        <v>0</v>
      </c>
      <c r="H54" s="9">
        <f t="shared" si="3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2"/>
        <v>0</v>
      </c>
      <c r="H55" s="9">
        <f t="shared" si="3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2"/>
        <v>0</v>
      </c>
      <c r="H56" s="9">
        <f t="shared" si="3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2"/>
        <v>0</v>
      </c>
      <c r="H57" s="9">
        <f t="shared" si="3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2"/>
        <v>0</v>
      </c>
      <c r="H58" s="9">
        <f t="shared" si="3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2"/>
        <v>0</v>
      </c>
      <c r="H59" s="9">
        <f t="shared" si="3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2"/>
        <v>0</v>
      </c>
      <c r="H60" s="9">
        <f t="shared" si="3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2"/>
        <v>0</v>
      </c>
      <c r="H61" s="9">
        <f t="shared" si="3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2"/>
        <v>0</v>
      </c>
      <c r="H62" s="9">
        <f t="shared" si="3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2"/>
        <v>0</v>
      </c>
      <c r="H63" s="9">
        <f t="shared" si="3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3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3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3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3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3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4">D69-C69-(F69-E69)</f>
        <v>0</v>
      </c>
      <c r="H69" s="9">
        <f t="shared" ref="H69:H132" si="5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4"/>
        <v>0</v>
      </c>
      <c r="H70" s="9">
        <f t="shared" si="5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4"/>
        <v>0</v>
      </c>
      <c r="H71" s="9">
        <f t="shared" si="5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4"/>
        <v>0</v>
      </c>
      <c r="H72" s="9">
        <f t="shared" si="5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4"/>
        <v>0</v>
      </c>
      <c r="H73" s="9">
        <f t="shared" si="5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4"/>
        <v>0</v>
      </c>
      <c r="H74" s="9">
        <f t="shared" si="5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4"/>
        <v>0</v>
      </c>
      <c r="H75" s="9">
        <f t="shared" si="5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4"/>
        <v>0</v>
      </c>
      <c r="H76" s="9">
        <f t="shared" si="5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4"/>
        <v>0</v>
      </c>
      <c r="H77" s="9">
        <f t="shared" si="5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4"/>
        <v>0</v>
      </c>
      <c r="H78" s="9">
        <f t="shared" si="5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4"/>
        <v>0</v>
      </c>
      <c r="H79" s="9">
        <f t="shared" si="5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4"/>
        <v>0</v>
      </c>
      <c r="H80" s="9">
        <f t="shared" si="5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4"/>
        <v>0</v>
      </c>
      <c r="H81" s="9">
        <f t="shared" si="5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4"/>
        <v>0</v>
      </c>
      <c r="H82" s="9">
        <f t="shared" si="5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4"/>
        <v>0</v>
      </c>
      <c r="H83" s="9">
        <f t="shared" si="5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4"/>
        <v>0</v>
      </c>
      <c r="H84" s="9">
        <f t="shared" si="5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4"/>
        <v>0</v>
      </c>
      <c r="H85" s="9">
        <f t="shared" si="5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4"/>
        <v>0</v>
      </c>
      <c r="H86" s="9">
        <f t="shared" si="5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4"/>
        <v>0</v>
      </c>
      <c r="H87" s="9">
        <f t="shared" si="5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4"/>
        <v>0</v>
      </c>
      <c r="H88" s="9">
        <f t="shared" si="5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4"/>
        <v>0</v>
      </c>
      <c r="H89" s="9">
        <f t="shared" si="5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4"/>
        <v>0</v>
      </c>
      <c r="H90" s="9">
        <f t="shared" si="5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4"/>
        <v>0</v>
      </c>
      <c r="H91" s="9">
        <f t="shared" si="5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4"/>
        <v>0</v>
      </c>
      <c r="H92" s="9">
        <f t="shared" si="5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4"/>
        <v>0</v>
      </c>
      <c r="H93" s="9">
        <f t="shared" si="5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4"/>
        <v>0</v>
      </c>
      <c r="H94" s="9">
        <f t="shared" si="5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4"/>
        <v>0</v>
      </c>
      <c r="H95" s="9">
        <f t="shared" si="5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4"/>
        <v>0</v>
      </c>
      <c r="H96" s="9">
        <f t="shared" si="5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4"/>
        <v>0</v>
      </c>
      <c r="H97" s="9">
        <f t="shared" si="5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4"/>
        <v>0</v>
      </c>
      <c r="H98" s="9">
        <f t="shared" si="5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4"/>
        <v>0</v>
      </c>
      <c r="H99" s="9">
        <f t="shared" si="5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4"/>
        <v>0</v>
      </c>
      <c r="H100" s="9">
        <f t="shared" si="5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4"/>
        <v>0</v>
      </c>
      <c r="H101" s="9">
        <f t="shared" si="5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4"/>
        <v>0</v>
      </c>
      <c r="H102" s="9">
        <f t="shared" si="5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4"/>
        <v>0</v>
      </c>
      <c r="H103" s="9">
        <f t="shared" si="5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4"/>
        <v>0</v>
      </c>
      <c r="H104" s="9">
        <f t="shared" si="5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4"/>
        <v>0</v>
      </c>
      <c r="H105" s="9">
        <f t="shared" si="5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4"/>
        <v>0</v>
      </c>
      <c r="H106" s="9">
        <f t="shared" si="5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4"/>
        <v>0</v>
      </c>
      <c r="H107" s="9">
        <f t="shared" si="5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4"/>
        <v>0</v>
      </c>
      <c r="H108" s="9">
        <f t="shared" si="5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4"/>
        <v>0</v>
      </c>
      <c r="H109" s="9">
        <f t="shared" si="5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4"/>
        <v>0</v>
      </c>
      <c r="H110" s="9">
        <f t="shared" si="5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4"/>
        <v>0</v>
      </c>
      <c r="H111" s="9">
        <f t="shared" si="5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4"/>
        <v>0</v>
      </c>
      <c r="H112" s="9">
        <f t="shared" si="5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4"/>
        <v>0</v>
      </c>
      <c r="H113" s="9">
        <f t="shared" si="5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4"/>
        <v>0</v>
      </c>
      <c r="H114" s="9">
        <f t="shared" si="5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4"/>
        <v>0</v>
      </c>
      <c r="H115" s="9">
        <f t="shared" si="5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4"/>
        <v>0</v>
      </c>
      <c r="H116" s="9">
        <f t="shared" si="5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4"/>
        <v>0</v>
      </c>
      <c r="H117" s="9">
        <f t="shared" si="5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4"/>
        <v>0</v>
      </c>
      <c r="H118" s="9">
        <f t="shared" si="5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4"/>
        <v>0</v>
      </c>
      <c r="H119" s="9">
        <f t="shared" si="5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4"/>
        <v>0</v>
      </c>
      <c r="H120" s="9">
        <f t="shared" si="5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4"/>
        <v>0</v>
      </c>
      <c r="H121" s="9">
        <f t="shared" si="5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4"/>
        <v>0</v>
      </c>
      <c r="H122" s="9">
        <f t="shared" si="5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4"/>
        <v>0</v>
      </c>
      <c r="H123" s="9">
        <f t="shared" si="5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4"/>
        <v>0</v>
      </c>
      <c r="H124" s="9">
        <f t="shared" si="5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4"/>
        <v>0</v>
      </c>
      <c r="H125" s="9">
        <f t="shared" si="5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4"/>
        <v>0</v>
      </c>
      <c r="H126" s="9">
        <f t="shared" si="5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4"/>
        <v>0</v>
      </c>
      <c r="H127" s="9">
        <f t="shared" si="5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6">D133-C133-(F133-E133)</f>
        <v>0</v>
      </c>
      <c r="H133" s="9">
        <f t="shared" ref="H133:H196" si="7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6"/>
        <v>0</v>
      </c>
      <c r="H134" s="9">
        <f t="shared" si="7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6"/>
        <v>0</v>
      </c>
      <c r="H135" s="9">
        <f t="shared" si="7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6"/>
        <v>0</v>
      </c>
      <c r="H136" s="9">
        <f t="shared" si="7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6"/>
        <v>0</v>
      </c>
      <c r="H137" s="9">
        <f t="shared" si="7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6"/>
        <v>0</v>
      </c>
      <c r="H138" s="9">
        <f t="shared" si="7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6"/>
        <v>0</v>
      </c>
      <c r="H139" s="9">
        <f t="shared" si="7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6"/>
        <v>0</v>
      </c>
      <c r="H140" s="9">
        <f t="shared" si="7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6"/>
        <v>0</v>
      </c>
      <c r="H141" s="9">
        <f t="shared" si="7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6"/>
        <v>0</v>
      </c>
      <c r="H142" s="9">
        <f t="shared" si="7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6"/>
        <v>0</v>
      </c>
      <c r="H143" s="9">
        <f t="shared" si="7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6"/>
        <v>0</v>
      </c>
      <c r="H144" s="9">
        <f t="shared" si="7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6"/>
        <v>0</v>
      </c>
      <c r="H145" s="9">
        <f t="shared" si="7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6"/>
        <v>0</v>
      </c>
      <c r="H146" s="9">
        <f t="shared" si="7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6"/>
        <v>0</v>
      </c>
      <c r="H147" s="9">
        <f t="shared" si="7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6"/>
        <v>0</v>
      </c>
      <c r="H148" s="9">
        <f t="shared" si="7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6"/>
        <v>0</v>
      </c>
      <c r="H149" s="9">
        <f t="shared" si="7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6"/>
        <v>0</v>
      </c>
      <c r="H150" s="9">
        <f t="shared" si="7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6"/>
        <v>0</v>
      </c>
      <c r="H151" s="9">
        <f t="shared" si="7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6"/>
        <v>0</v>
      </c>
      <c r="H152" s="9">
        <f t="shared" si="7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6"/>
        <v>0</v>
      </c>
      <c r="H153" s="9">
        <f t="shared" si="7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6"/>
        <v>0</v>
      </c>
      <c r="H154" s="9">
        <f t="shared" si="7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6"/>
        <v>0</v>
      </c>
      <c r="H155" s="9">
        <f t="shared" si="7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6"/>
        <v>0</v>
      </c>
      <c r="H156" s="9">
        <f t="shared" si="7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6"/>
        <v>0</v>
      </c>
      <c r="H157" s="9">
        <f t="shared" si="7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6"/>
        <v>0</v>
      </c>
      <c r="H158" s="9">
        <f t="shared" si="7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6"/>
        <v>0</v>
      </c>
      <c r="H159" s="9">
        <f t="shared" si="7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6"/>
        <v>0</v>
      </c>
      <c r="H160" s="9">
        <f t="shared" si="7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6"/>
        <v>0</v>
      </c>
      <c r="H161" s="9">
        <f t="shared" si="7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6"/>
        <v>0</v>
      </c>
      <c r="H162" s="9">
        <f t="shared" si="7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6"/>
        <v>0</v>
      </c>
      <c r="H163" s="9">
        <f t="shared" si="7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6"/>
        <v>0</v>
      </c>
      <c r="H164" s="9">
        <f t="shared" si="7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6"/>
        <v>0</v>
      </c>
      <c r="H165" s="9">
        <f t="shared" si="7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6"/>
        <v>0</v>
      </c>
      <c r="H166" s="9">
        <f t="shared" si="7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6"/>
        <v>0</v>
      </c>
      <c r="H167" s="9">
        <f t="shared" si="7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6"/>
        <v>0</v>
      </c>
      <c r="H168" s="9">
        <f t="shared" si="7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6"/>
        <v>0</v>
      </c>
      <c r="H169" s="9">
        <f t="shared" si="7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6"/>
        <v>0</v>
      </c>
      <c r="H170" s="9">
        <f t="shared" si="7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6"/>
        <v>0</v>
      </c>
      <c r="H171" s="9">
        <f t="shared" si="7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6"/>
        <v>0</v>
      </c>
      <c r="H172" s="9">
        <f t="shared" si="7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6"/>
        <v>0</v>
      </c>
      <c r="H173" s="9">
        <f t="shared" si="7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6"/>
        <v>0</v>
      </c>
      <c r="H174" s="9">
        <f t="shared" si="7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6"/>
        <v>0</v>
      </c>
      <c r="H175" s="9">
        <f t="shared" si="7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6"/>
        <v>0</v>
      </c>
      <c r="H176" s="9">
        <f t="shared" si="7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6"/>
        <v>0</v>
      </c>
      <c r="H177" s="9">
        <f t="shared" si="7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6"/>
        <v>0</v>
      </c>
      <c r="H178" s="9">
        <f t="shared" si="7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6"/>
        <v>0</v>
      </c>
      <c r="H179" s="9">
        <f t="shared" si="7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6"/>
        <v>0</v>
      </c>
      <c r="H180" s="9">
        <f t="shared" si="7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6"/>
        <v>0</v>
      </c>
      <c r="H181" s="9">
        <f t="shared" si="7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6"/>
        <v>0</v>
      </c>
      <c r="H182" s="9">
        <f t="shared" si="7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6"/>
        <v>0</v>
      </c>
      <c r="H183" s="9">
        <f t="shared" si="7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6"/>
        <v>0</v>
      </c>
      <c r="H184" s="9">
        <f t="shared" si="7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6"/>
        <v>0</v>
      </c>
      <c r="H185" s="9">
        <f t="shared" si="7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6"/>
        <v>0</v>
      </c>
      <c r="H186" s="9">
        <f t="shared" si="7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6"/>
        <v>0</v>
      </c>
      <c r="H187" s="9">
        <f t="shared" si="7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6"/>
        <v>0</v>
      </c>
      <c r="H188" s="9">
        <f t="shared" si="7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6"/>
        <v>0</v>
      </c>
      <c r="H189" s="9">
        <f t="shared" si="7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6"/>
        <v>0</v>
      </c>
      <c r="H190" s="9">
        <f t="shared" si="7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6"/>
        <v>0</v>
      </c>
      <c r="H191" s="9">
        <f t="shared" si="7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8">D197-C197-(F197-E197)</f>
        <v>0</v>
      </c>
      <c r="H197" s="9">
        <f t="shared" ref="H197:H203" si="9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8"/>
        <v>0</v>
      </c>
      <c r="H198" s="9">
        <f t="shared" si="9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8"/>
        <v>0</v>
      </c>
      <c r="H199" s="9">
        <f t="shared" si="9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8"/>
        <v>0</v>
      </c>
      <c r="H200" s="9">
        <f t="shared" si="9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8"/>
        <v>0</v>
      </c>
      <c r="H201" s="9">
        <f t="shared" si="9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8"/>
        <v>0</v>
      </c>
      <c r="H202" s="9">
        <f t="shared" si="9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8"/>
        <v>0</v>
      </c>
      <c r="H203" s="9">
        <f t="shared" si="9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>
      <selection activeCell="N23" sqref="N23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26737.8</v>
      </c>
      <c r="C1">
        <f>COUNTA(A4:A203)</f>
        <v>19</v>
      </c>
      <c r="G1" s="13">
        <f>IF(B1&lt;&gt;0,H1/B1,0)</f>
        <v>-24.063841826926673</v>
      </c>
      <c r="H1" s="12">
        <f>SUM(H4:H195)</f>
        <v>-643414.18999999994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31" t="s">
        <v>50</v>
      </c>
      <c r="B4" s="32">
        <v>3340.07</v>
      </c>
      <c r="C4" s="33">
        <v>45775</v>
      </c>
      <c r="D4" s="33">
        <v>45755</v>
      </c>
      <c r="E4" s="33"/>
      <c r="F4" s="33"/>
      <c r="G4" s="34">
        <v>-18</v>
      </c>
      <c r="H4" s="32">
        <f>B4*G4</f>
        <v>-60121.26</v>
      </c>
    </row>
    <row r="5" spans="1:8" x14ac:dyDescent="0.25">
      <c r="A5" s="31" t="s">
        <v>51</v>
      </c>
      <c r="B5" s="32">
        <v>800</v>
      </c>
      <c r="C5" s="33">
        <v>45787</v>
      </c>
      <c r="D5" s="33">
        <v>45758</v>
      </c>
      <c r="E5" s="33"/>
      <c r="F5" s="33"/>
      <c r="G5" s="34">
        <v>-19</v>
      </c>
      <c r="H5" s="32">
        <f t="shared" ref="H5:H22" si="0">B5*G5</f>
        <v>-15200</v>
      </c>
    </row>
    <row r="6" spans="1:8" x14ac:dyDescent="0.25">
      <c r="A6" s="31" t="s">
        <v>52</v>
      </c>
      <c r="B6" s="32">
        <v>760</v>
      </c>
      <c r="C6" s="33">
        <v>45791</v>
      </c>
      <c r="D6" s="33">
        <v>45762</v>
      </c>
      <c r="E6" s="33"/>
      <c r="F6" s="33"/>
      <c r="G6" s="34">
        <v>-26</v>
      </c>
      <c r="H6" s="32">
        <f t="shared" si="0"/>
        <v>-19760</v>
      </c>
    </row>
    <row r="7" spans="1:8" x14ac:dyDescent="0.25">
      <c r="A7" s="31" t="s">
        <v>53</v>
      </c>
      <c r="B7" s="32">
        <v>1665</v>
      </c>
      <c r="C7" s="33">
        <v>45792</v>
      </c>
      <c r="D7" s="33">
        <v>45762</v>
      </c>
      <c r="E7" s="33"/>
      <c r="F7" s="33"/>
      <c r="G7" s="34">
        <v>-29</v>
      </c>
      <c r="H7" s="32">
        <f t="shared" si="0"/>
        <v>-48285</v>
      </c>
    </row>
    <row r="8" spans="1:8" x14ac:dyDescent="0.25">
      <c r="A8" s="31" t="s">
        <v>54</v>
      </c>
      <c r="B8" s="32">
        <v>59</v>
      </c>
      <c r="C8" s="33">
        <v>45805</v>
      </c>
      <c r="D8" s="33">
        <v>45776</v>
      </c>
      <c r="E8" s="33"/>
      <c r="F8" s="33"/>
      <c r="G8" s="34">
        <v>-32</v>
      </c>
      <c r="H8" s="32">
        <f t="shared" si="0"/>
        <v>-1888</v>
      </c>
    </row>
    <row r="9" spans="1:8" x14ac:dyDescent="0.25">
      <c r="A9" s="31" t="s">
        <v>55</v>
      </c>
      <c r="B9" s="32">
        <v>363.64</v>
      </c>
      <c r="C9" s="33">
        <v>45805</v>
      </c>
      <c r="D9" s="33">
        <v>45776</v>
      </c>
      <c r="E9" s="33"/>
      <c r="F9" s="33"/>
      <c r="G9" s="34">
        <v>-17</v>
      </c>
      <c r="H9" s="32">
        <f t="shared" si="0"/>
        <v>-6181.88</v>
      </c>
    </row>
    <row r="10" spans="1:8" x14ac:dyDescent="0.25">
      <c r="A10" s="31" t="s">
        <v>56</v>
      </c>
      <c r="B10" s="32">
        <v>50</v>
      </c>
      <c r="C10" s="33">
        <v>45812</v>
      </c>
      <c r="D10" s="33">
        <v>45785</v>
      </c>
      <c r="E10" s="33"/>
      <c r="F10" s="33"/>
      <c r="G10" s="34">
        <v>-23</v>
      </c>
      <c r="H10" s="32">
        <f t="shared" si="0"/>
        <v>-1150</v>
      </c>
    </row>
    <row r="11" spans="1:8" x14ac:dyDescent="0.25">
      <c r="A11" s="31" t="s">
        <v>57</v>
      </c>
      <c r="B11" s="32">
        <v>2562.27</v>
      </c>
      <c r="C11" s="33">
        <v>45814</v>
      </c>
      <c r="D11" s="33">
        <v>45785</v>
      </c>
      <c r="E11" s="33"/>
      <c r="F11" s="33"/>
      <c r="G11" s="34">
        <v>-28</v>
      </c>
      <c r="H11" s="32">
        <f t="shared" si="0"/>
        <v>-71743.56</v>
      </c>
    </row>
    <row r="12" spans="1:8" x14ac:dyDescent="0.25">
      <c r="A12" s="31" t="s">
        <v>58</v>
      </c>
      <c r="B12" s="32">
        <v>3483.45</v>
      </c>
      <c r="C12" s="33">
        <v>45814</v>
      </c>
      <c r="D12" s="33">
        <v>45785</v>
      </c>
      <c r="E12" s="33"/>
      <c r="F12" s="33"/>
      <c r="G12" s="34">
        <v>-28</v>
      </c>
      <c r="H12" s="32">
        <f t="shared" si="0"/>
        <v>-97536.599999999991</v>
      </c>
    </row>
    <row r="13" spans="1:8" x14ac:dyDescent="0.25">
      <c r="A13" s="31" t="s">
        <v>59</v>
      </c>
      <c r="B13" s="32">
        <v>4681.82</v>
      </c>
      <c r="C13" s="33">
        <v>45815</v>
      </c>
      <c r="D13" s="33">
        <v>45785</v>
      </c>
      <c r="E13" s="33"/>
      <c r="F13" s="33"/>
      <c r="G13" s="34">
        <v>-29</v>
      </c>
      <c r="H13" s="32">
        <f t="shared" si="0"/>
        <v>-135772.78</v>
      </c>
    </row>
    <row r="14" spans="1:8" x14ac:dyDescent="0.25">
      <c r="A14" s="31" t="s">
        <v>60</v>
      </c>
      <c r="B14" s="32">
        <v>1996</v>
      </c>
      <c r="C14" s="33">
        <v>45816</v>
      </c>
      <c r="D14" s="33">
        <v>45786</v>
      </c>
      <c r="E14" s="33"/>
      <c r="F14" s="33"/>
      <c r="G14" s="34">
        <v>-29</v>
      </c>
      <c r="H14" s="32">
        <f t="shared" si="0"/>
        <v>-57884</v>
      </c>
    </row>
    <row r="15" spans="1:8" x14ac:dyDescent="0.25">
      <c r="A15" s="31" t="s">
        <v>61</v>
      </c>
      <c r="B15" s="32">
        <v>1363</v>
      </c>
      <c r="C15" s="33">
        <v>45821</v>
      </c>
      <c r="D15" s="33">
        <v>45792</v>
      </c>
      <c r="E15" s="33"/>
      <c r="F15" s="33"/>
      <c r="G15" s="34">
        <v>-28</v>
      </c>
      <c r="H15" s="32">
        <f t="shared" si="0"/>
        <v>-38164</v>
      </c>
    </row>
    <row r="16" spans="1:8" x14ac:dyDescent="0.25">
      <c r="A16" s="31" t="s">
        <v>62</v>
      </c>
      <c r="B16" s="32">
        <v>1552</v>
      </c>
      <c r="C16" s="33">
        <v>45826</v>
      </c>
      <c r="D16" s="33">
        <v>45796</v>
      </c>
      <c r="E16" s="33"/>
      <c r="F16" s="33"/>
      <c r="G16" s="34">
        <v>-26</v>
      </c>
      <c r="H16" s="32">
        <f t="shared" si="0"/>
        <v>-40352</v>
      </c>
    </row>
    <row r="17" spans="1:8" x14ac:dyDescent="0.25">
      <c r="A17" s="31" t="s">
        <v>78</v>
      </c>
      <c r="B17" s="32">
        <v>300</v>
      </c>
      <c r="C17" s="33">
        <v>45829</v>
      </c>
      <c r="D17" s="33">
        <v>45800</v>
      </c>
      <c r="E17" s="33"/>
      <c r="F17" s="33"/>
      <c r="G17" s="34">
        <v>-29</v>
      </c>
      <c r="H17" s="32">
        <f t="shared" si="0"/>
        <v>-8700</v>
      </c>
    </row>
    <row r="18" spans="1:8" x14ac:dyDescent="0.25">
      <c r="A18" s="31" t="s">
        <v>63</v>
      </c>
      <c r="B18" s="32">
        <v>590.91</v>
      </c>
      <c r="C18" s="33">
        <v>45830</v>
      </c>
      <c r="D18" s="33">
        <v>45800</v>
      </c>
      <c r="E18" s="33"/>
      <c r="F18" s="33"/>
      <c r="G18" s="34">
        <v>-29</v>
      </c>
      <c r="H18" s="32">
        <f t="shared" si="0"/>
        <v>-17136.39</v>
      </c>
    </row>
    <row r="19" spans="1:8" x14ac:dyDescent="0.25">
      <c r="A19" s="31" t="s">
        <v>64</v>
      </c>
      <c r="B19" s="32">
        <v>390.16</v>
      </c>
      <c r="C19" s="33">
        <v>45830</v>
      </c>
      <c r="D19" s="33">
        <v>45800</v>
      </c>
      <c r="E19" s="33"/>
      <c r="F19" s="33"/>
      <c r="G19" s="34">
        <v>-21</v>
      </c>
      <c r="H19" s="32">
        <f t="shared" si="0"/>
        <v>-8193.36</v>
      </c>
    </row>
    <row r="20" spans="1:8" x14ac:dyDescent="0.25">
      <c r="A20" s="31" t="s">
        <v>65</v>
      </c>
      <c r="B20" s="32">
        <v>2210</v>
      </c>
      <c r="C20" s="33">
        <v>45831</v>
      </c>
      <c r="D20" s="33">
        <v>45801</v>
      </c>
      <c r="E20" s="33"/>
      <c r="F20" s="33"/>
      <c r="G20" s="34">
        <v>1</v>
      </c>
      <c r="H20" s="32">
        <f t="shared" si="0"/>
        <v>2210</v>
      </c>
    </row>
    <row r="21" spans="1:8" x14ac:dyDescent="0.25">
      <c r="A21" s="31" t="s">
        <v>66</v>
      </c>
      <c r="B21" s="32">
        <v>470.48</v>
      </c>
      <c r="C21" s="33">
        <v>45836</v>
      </c>
      <c r="D21" s="33">
        <v>45806</v>
      </c>
      <c r="E21" s="33"/>
      <c r="F21" s="33"/>
      <c r="G21" s="34">
        <v>-32</v>
      </c>
      <c r="H21" s="32">
        <f t="shared" si="0"/>
        <v>-15055.36</v>
      </c>
    </row>
    <row r="22" spans="1:8" x14ac:dyDescent="0.25">
      <c r="A22" s="31" t="s">
        <v>67</v>
      </c>
      <c r="B22" s="32">
        <v>100</v>
      </c>
      <c r="C22" s="33">
        <v>45837</v>
      </c>
      <c r="D22" s="33">
        <v>45812</v>
      </c>
      <c r="E22" s="33"/>
      <c r="F22" s="33"/>
      <c r="G22" s="34">
        <f t="shared" ref="G22" si="1">D22-C22-(F22-E22)</f>
        <v>-25</v>
      </c>
      <c r="H22" s="32">
        <f t="shared" si="0"/>
        <v>-2500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ref="G23:G68" si="2">D23-C23-(F23-E23)</f>
        <v>0</v>
      </c>
      <c r="H23" s="9">
        <f t="shared" ref="H23:H68" si="3">B23*G23</f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2"/>
        <v>0</v>
      </c>
      <c r="H24" s="9">
        <f t="shared" si="3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2"/>
        <v>0</v>
      </c>
      <c r="H25" s="9">
        <f t="shared" si="3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2"/>
        <v>0</v>
      </c>
      <c r="H26" s="9">
        <f t="shared" si="3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2"/>
        <v>0</v>
      </c>
      <c r="H27" s="9">
        <f t="shared" si="3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2"/>
        <v>0</v>
      </c>
      <c r="H28" s="9">
        <f t="shared" si="3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2"/>
        <v>0</v>
      </c>
      <c r="H29" s="9">
        <f t="shared" si="3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2"/>
        <v>0</v>
      </c>
      <c r="H30" s="9">
        <f t="shared" si="3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2"/>
        <v>0</v>
      </c>
      <c r="H31" s="9">
        <f t="shared" si="3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2"/>
        <v>0</v>
      </c>
      <c r="H32" s="9">
        <f t="shared" si="3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2"/>
        <v>0</v>
      </c>
      <c r="H33" s="9">
        <f t="shared" si="3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2"/>
        <v>0</v>
      </c>
      <c r="H34" s="9">
        <f t="shared" si="3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2"/>
        <v>0</v>
      </c>
      <c r="H35" s="9">
        <f t="shared" si="3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2"/>
        <v>0</v>
      </c>
      <c r="H36" s="9">
        <f t="shared" si="3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2"/>
        <v>0</v>
      </c>
      <c r="H37" s="9">
        <f t="shared" si="3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2"/>
        <v>0</v>
      </c>
      <c r="H38" s="9">
        <f t="shared" si="3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2"/>
        <v>0</v>
      </c>
      <c r="H39" s="9">
        <f t="shared" si="3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2"/>
        <v>0</v>
      </c>
      <c r="H40" s="9">
        <f t="shared" si="3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2"/>
        <v>0</v>
      </c>
      <c r="H41" s="9">
        <f t="shared" si="3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2"/>
        <v>0</v>
      </c>
      <c r="H42" s="9">
        <f t="shared" si="3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2"/>
        <v>0</v>
      </c>
      <c r="H43" s="9">
        <f t="shared" si="3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2"/>
        <v>0</v>
      </c>
      <c r="H44" s="9">
        <f t="shared" si="3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2"/>
        <v>0</v>
      </c>
      <c r="H45" s="9">
        <f t="shared" si="3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2"/>
        <v>0</v>
      </c>
      <c r="H46" s="9">
        <f t="shared" si="3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2"/>
        <v>0</v>
      </c>
      <c r="H47" s="9">
        <f t="shared" si="3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2"/>
        <v>0</v>
      </c>
      <c r="H48" s="9">
        <f t="shared" si="3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2"/>
        <v>0</v>
      </c>
      <c r="H49" s="9">
        <f t="shared" si="3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2"/>
        <v>0</v>
      </c>
      <c r="H50" s="9">
        <f t="shared" si="3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2"/>
        <v>0</v>
      </c>
      <c r="H51" s="9">
        <f t="shared" si="3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2"/>
        <v>0</v>
      </c>
      <c r="H52" s="9">
        <f t="shared" si="3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2"/>
        <v>0</v>
      </c>
      <c r="H53" s="9">
        <f t="shared" si="3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2"/>
        <v>0</v>
      </c>
      <c r="H54" s="9">
        <f t="shared" si="3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2"/>
        <v>0</v>
      </c>
      <c r="H55" s="9">
        <f t="shared" si="3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2"/>
        <v>0</v>
      </c>
      <c r="H56" s="9">
        <f t="shared" si="3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2"/>
        <v>0</v>
      </c>
      <c r="H57" s="9">
        <f t="shared" si="3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2"/>
        <v>0</v>
      </c>
      <c r="H58" s="9">
        <f t="shared" si="3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2"/>
        <v>0</v>
      </c>
      <c r="H59" s="9">
        <f t="shared" si="3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2"/>
        <v>0</v>
      </c>
      <c r="H60" s="9">
        <f t="shared" si="3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2"/>
        <v>0</v>
      </c>
      <c r="H61" s="9">
        <f t="shared" si="3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2"/>
        <v>0</v>
      </c>
      <c r="H62" s="9">
        <f t="shared" si="3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2"/>
        <v>0</v>
      </c>
      <c r="H63" s="9">
        <f t="shared" si="3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3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3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3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3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3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4">D69-C69-(F69-E69)</f>
        <v>0</v>
      </c>
      <c r="H69" s="9">
        <f t="shared" ref="H69:H132" si="5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4"/>
        <v>0</v>
      </c>
      <c r="H70" s="9">
        <f t="shared" si="5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4"/>
        <v>0</v>
      </c>
      <c r="H71" s="9">
        <f t="shared" si="5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4"/>
        <v>0</v>
      </c>
      <c r="H72" s="9">
        <f t="shared" si="5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4"/>
        <v>0</v>
      </c>
      <c r="H73" s="9">
        <f t="shared" si="5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4"/>
        <v>0</v>
      </c>
      <c r="H74" s="9">
        <f t="shared" si="5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4"/>
        <v>0</v>
      </c>
      <c r="H75" s="9">
        <f t="shared" si="5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4"/>
        <v>0</v>
      </c>
      <c r="H76" s="9">
        <f t="shared" si="5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4"/>
        <v>0</v>
      </c>
      <c r="H77" s="9">
        <f t="shared" si="5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4"/>
        <v>0</v>
      </c>
      <c r="H78" s="9">
        <f t="shared" si="5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4"/>
        <v>0</v>
      </c>
      <c r="H79" s="9">
        <f t="shared" si="5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4"/>
        <v>0</v>
      </c>
      <c r="H80" s="9">
        <f t="shared" si="5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4"/>
        <v>0</v>
      </c>
      <c r="H81" s="9">
        <f t="shared" si="5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4"/>
        <v>0</v>
      </c>
      <c r="H82" s="9">
        <f t="shared" si="5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4"/>
        <v>0</v>
      </c>
      <c r="H83" s="9">
        <f t="shared" si="5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4"/>
        <v>0</v>
      </c>
      <c r="H84" s="9">
        <f t="shared" si="5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4"/>
        <v>0</v>
      </c>
      <c r="H85" s="9">
        <f t="shared" si="5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4"/>
        <v>0</v>
      </c>
      <c r="H86" s="9">
        <f t="shared" si="5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4"/>
        <v>0</v>
      </c>
      <c r="H87" s="9">
        <f t="shared" si="5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4"/>
        <v>0</v>
      </c>
      <c r="H88" s="9">
        <f t="shared" si="5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4"/>
        <v>0</v>
      </c>
      <c r="H89" s="9">
        <f t="shared" si="5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4"/>
        <v>0</v>
      </c>
      <c r="H90" s="9">
        <f t="shared" si="5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4"/>
        <v>0</v>
      </c>
      <c r="H91" s="9">
        <f t="shared" si="5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4"/>
        <v>0</v>
      </c>
      <c r="H92" s="9">
        <f t="shared" si="5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4"/>
        <v>0</v>
      </c>
      <c r="H93" s="9">
        <f t="shared" si="5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4"/>
        <v>0</v>
      </c>
      <c r="H94" s="9">
        <f t="shared" si="5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4"/>
        <v>0</v>
      </c>
      <c r="H95" s="9">
        <f t="shared" si="5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4"/>
        <v>0</v>
      </c>
      <c r="H96" s="9">
        <f t="shared" si="5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4"/>
        <v>0</v>
      </c>
      <c r="H97" s="9">
        <f t="shared" si="5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4"/>
        <v>0</v>
      </c>
      <c r="H98" s="9">
        <f t="shared" si="5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4"/>
        <v>0</v>
      </c>
      <c r="H99" s="9">
        <f t="shared" si="5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4"/>
        <v>0</v>
      </c>
      <c r="H100" s="9">
        <f t="shared" si="5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4"/>
        <v>0</v>
      </c>
      <c r="H101" s="9">
        <f t="shared" si="5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4"/>
        <v>0</v>
      </c>
      <c r="H102" s="9">
        <f t="shared" si="5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4"/>
        <v>0</v>
      </c>
      <c r="H103" s="9">
        <f t="shared" si="5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4"/>
        <v>0</v>
      </c>
      <c r="H104" s="9">
        <f t="shared" si="5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4"/>
        <v>0</v>
      </c>
      <c r="H105" s="9">
        <f t="shared" si="5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4"/>
        <v>0</v>
      </c>
      <c r="H106" s="9">
        <f t="shared" si="5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4"/>
        <v>0</v>
      </c>
      <c r="H107" s="9">
        <f t="shared" si="5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4"/>
        <v>0</v>
      </c>
      <c r="H108" s="9">
        <f t="shared" si="5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4"/>
        <v>0</v>
      </c>
      <c r="H109" s="9">
        <f t="shared" si="5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4"/>
        <v>0</v>
      </c>
      <c r="H110" s="9">
        <f t="shared" si="5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4"/>
        <v>0</v>
      </c>
      <c r="H111" s="9">
        <f t="shared" si="5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4"/>
        <v>0</v>
      </c>
      <c r="H112" s="9">
        <f t="shared" si="5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4"/>
        <v>0</v>
      </c>
      <c r="H113" s="9">
        <f t="shared" si="5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4"/>
        <v>0</v>
      </c>
      <c r="H114" s="9">
        <f t="shared" si="5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4"/>
        <v>0</v>
      </c>
      <c r="H115" s="9">
        <f t="shared" si="5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4"/>
        <v>0</v>
      </c>
      <c r="H116" s="9">
        <f t="shared" si="5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4"/>
        <v>0</v>
      </c>
      <c r="H117" s="9">
        <f t="shared" si="5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4"/>
        <v>0</v>
      </c>
      <c r="H118" s="9">
        <f t="shared" si="5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4"/>
        <v>0</v>
      </c>
      <c r="H119" s="9">
        <f t="shared" si="5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4"/>
        <v>0</v>
      </c>
      <c r="H120" s="9">
        <f t="shared" si="5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4"/>
        <v>0</v>
      </c>
      <c r="H121" s="9">
        <f t="shared" si="5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4"/>
        <v>0</v>
      </c>
      <c r="H122" s="9">
        <f t="shared" si="5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4"/>
        <v>0</v>
      </c>
      <c r="H123" s="9">
        <f t="shared" si="5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4"/>
        <v>0</v>
      </c>
      <c r="H124" s="9">
        <f t="shared" si="5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4"/>
        <v>0</v>
      </c>
      <c r="H125" s="9">
        <f t="shared" si="5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4"/>
        <v>0</v>
      </c>
      <c r="H126" s="9">
        <f t="shared" si="5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4"/>
        <v>0</v>
      </c>
      <c r="H127" s="9">
        <f t="shared" si="5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6">D133-C133-(F133-E133)</f>
        <v>0</v>
      </c>
      <c r="H133" s="9">
        <f t="shared" ref="H133:H196" si="7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6"/>
        <v>0</v>
      </c>
      <c r="H134" s="9">
        <f t="shared" si="7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6"/>
        <v>0</v>
      </c>
      <c r="H135" s="9">
        <f t="shared" si="7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6"/>
        <v>0</v>
      </c>
      <c r="H136" s="9">
        <f t="shared" si="7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6"/>
        <v>0</v>
      </c>
      <c r="H137" s="9">
        <f t="shared" si="7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6"/>
        <v>0</v>
      </c>
      <c r="H138" s="9">
        <f t="shared" si="7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6"/>
        <v>0</v>
      </c>
      <c r="H139" s="9">
        <f t="shared" si="7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6"/>
        <v>0</v>
      </c>
      <c r="H140" s="9">
        <f t="shared" si="7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6"/>
        <v>0</v>
      </c>
      <c r="H141" s="9">
        <f t="shared" si="7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6"/>
        <v>0</v>
      </c>
      <c r="H142" s="9">
        <f t="shared" si="7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6"/>
        <v>0</v>
      </c>
      <c r="H143" s="9">
        <f t="shared" si="7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6"/>
        <v>0</v>
      </c>
      <c r="H144" s="9">
        <f t="shared" si="7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6"/>
        <v>0</v>
      </c>
      <c r="H145" s="9">
        <f t="shared" si="7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6"/>
        <v>0</v>
      </c>
      <c r="H146" s="9">
        <f t="shared" si="7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6"/>
        <v>0</v>
      </c>
      <c r="H147" s="9">
        <f t="shared" si="7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6"/>
        <v>0</v>
      </c>
      <c r="H148" s="9">
        <f t="shared" si="7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6"/>
        <v>0</v>
      </c>
      <c r="H149" s="9">
        <f t="shared" si="7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6"/>
        <v>0</v>
      </c>
      <c r="H150" s="9">
        <f t="shared" si="7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6"/>
        <v>0</v>
      </c>
      <c r="H151" s="9">
        <f t="shared" si="7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6"/>
        <v>0</v>
      </c>
      <c r="H152" s="9">
        <f t="shared" si="7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6"/>
        <v>0</v>
      </c>
      <c r="H153" s="9">
        <f t="shared" si="7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6"/>
        <v>0</v>
      </c>
      <c r="H154" s="9">
        <f t="shared" si="7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6"/>
        <v>0</v>
      </c>
      <c r="H155" s="9">
        <f t="shared" si="7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6"/>
        <v>0</v>
      </c>
      <c r="H156" s="9">
        <f t="shared" si="7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6"/>
        <v>0</v>
      </c>
      <c r="H157" s="9">
        <f t="shared" si="7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6"/>
        <v>0</v>
      </c>
      <c r="H158" s="9">
        <f t="shared" si="7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6"/>
        <v>0</v>
      </c>
      <c r="H159" s="9">
        <f t="shared" si="7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6"/>
        <v>0</v>
      </c>
      <c r="H160" s="9">
        <f t="shared" si="7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6"/>
        <v>0</v>
      </c>
      <c r="H161" s="9">
        <f t="shared" si="7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6"/>
        <v>0</v>
      </c>
      <c r="H162" s="9">
        <f t="shared" si="7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6"/>
        <v>0</v>
      </c>
      <c r="H163" s="9">
        <f t="shared" si="7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6"/>
        <v>0</v>
      </c>
      <c r="H164" s="9">
        <f t="shared" si="7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6"/>
        <v>0</v>
      </c>
      <c r="H165" s="9">
        <f t="shared" si="7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6"/>
        <v>0</v>
      </c>
      <c r="H166" s="9">
        <f t="shared" si="7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6"/>
        <v>0</v>
      </c>
      <c r="H167" s="9">
        <f t="shared" si="7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6"/>
        <v>0</v>
      </c>
      <c r="H168" s="9">
        <f t="shared" si="7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6"/>
        <v>0</v>
      </c>
      <c r="H169" s="9">
        <f t="shared" si="7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6"/>
        <v>0</v>
      </c>
      <c r="H170" s="9">
        <f t="shared" si="7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6"/>
        <v>0</v>
      </c>
      <c r="H171" s="9">
        <f t="shared" si="7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6"/>
        <v>0</v>
      </c>
      <c r="H172" s="9">
        <f t="shared" si="7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6"/>
        <v>0</v>
      </c>
      <c r="H173" s="9">
        <f t="shared" si="7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6"/>
        <v>0</v>
      </c>
      <c r="H174" s="9">
        <f t="shared" si="7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6"/>
        <v>0</v>
      </c>
      <c r="H175" s="9">
        <f t="shared" si="7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6"/>
        <v>0</v>
      </c>
      <c r="H176" s="9">
        <f t="shared" si="7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6"/>
        <v>0</v>
      </c>
      <c r="H177" s="9">
        <f t="shared" si="7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6"/>
        <v>0</v>
      </c>
      <c r="H178" s="9">
        <f t="shared" si="7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6"/>
        <v>0</v>
      </c>
      <c r="H179" s="9">
        <f t="shared" si="7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6"/>
        <v>0</v>
      </c>
      <c r="H180" s="9">
        <f t="shared" si="7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6"/>
        <v>0</v>
      </c>
      <c r="H181" s="9">
        <f t="shared" si="7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6"/>
        <v>0</v>
      </c>
      <c r="H182" s="9">
        <f t="shared" si="7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6"/>
        <v>0</v>
      </c>
      <c r="H183" s="9">
        <f t="shared" si="7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6"/>
        <v>0</v>
      </c>
      <c r="H184" s="9">
        <f t="shared" si="7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6"/>
        <v>0</v>
      </c>
      <c r="H185" s="9">
        <f t="shared" si="7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6"/>
        <v>0</v>
      </c>
      <c r="H186" s="9">
        <f t="shared" si="7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6"/>
        <v>0</v>
      </c>
      <c r="H187" s="9">
        <f t="shared" si="7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6"/>
        <v>0</v>
      </c>
      <c r="H188" s="9">
        <f t="shared" si="7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6"/>
        <v>0</v>
      </c>
      <c r="H189" s="9">
        <f t="shared" si="7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6"/>
        <v>0</v>
      </c>
      <c r="H190" s="9">
        <f t="shared" si="7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6"/>
        <v>0</v>
      </c>
      <c r="H191" s="9">
        <f t="shared" si="7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8">D197-C197-(F197-E197)</f>
        <v>0</v>
      </c>
      <c r="H197" s="9">
        <f t="shared" ref="H197:H203" si="9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8"/>
        <v>0</v>
      </c>
      <c r="H198" s="9">
        <f t="shared" si="9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8"/>
        <v>0</v>
      </c>
      <c r="H199" s="9">
        <f t="shared" si="9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8"/>
        <v>0</v>
      </c>
      <c r="H200" s="9">
        <f t="shared" si="9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8"/>
        <v>0</v>
      </c>
      <c r="H201" s="9">
        <f t="shared" si="9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8"/>
        <v>0</v>
      </c>
      <c r="H202" s="9">
        <f t="shared" si="9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8"/>
        <v>0</v>
      </c>
      <c r="H203" s="9">
        <f t="shared" si="9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tabSelected="1" workbookViewId="0">
      <selection activeCell="Q15" sqref="Q15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5425.16</v>
      </c>
      <c r="C1">
        <f>COUNTA(A4:A203)</f>
        <v>10</v>
      </c>
      <c r="G1" s="13">
        <f>IF(B1&lt;&gt;0,H1/B1,0)</f>
        <v>-27.945100236675049</v>
      </c>
      <c r="H1" s="12">
        <f>SUM(H4:H195)</f>
        <v>-151606.64000000001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16" t="s">
        <v>68</v>
      </c>
      <c r="B4" s="32">
        <v>59</v>
      </c>
      <c r="C4" s="33">
        <v>45869</v>
      </c>
      <c r="D4" s="33">
        <v>45839</v>
      </c>
      <c r="E4" s="33"/>
      <c r="F4" s="33"/>
      <c r="G4" s="34">
        <f>D4-C4-(F4-E4)</f>
        <v>-30</v>
      </c>
      <c r="H4" s="32">
        <f>B4*G4</f>
        <v>-1770</v>
      </c>
    </row>
    <row r="5" spans="1:8" x14ac:dyDescent="0.25">
      <c r="A5" s="16" t="s">
        <v>69</v>
      </c>
      <c r="B5" s="32">
        <v>44</v>
      </c>
      <c r="C5" s="33">
        <v>45869</v>
      </c>
      <c r="D5" s="33">
        <v>45839</v>
      </c>
      <c r="E5" s="33"/>
      <c r="F5" s="33"/>
      <c r="G5" s="34">
        <f t="shared" ref="G5:G68" si="0">D5-C5-(F5-E5)</f>
        <v>-30</v>
      </c>
      <c r="H5" s="32">
        <f t="shared" ref="H5:H68" si="1">B5*G5</f>
        <v>-1320</v>
      </c>
    </row>
    <row r="6" spans="1:8" x14ac:dyDescent="0.25">
      <c r="A6" s="16" t="s">
        <v>70</v>
      </c>
      <c r="B6" s="32">
        <v>1220</v>
      </c>
      <c r="C6" s="33">
        <v>45871</v>
      </c>
      <c r="D6" s="33">
        <v>45841</v>
      </c>
      <c r="E6" s="33"/>
      <c r="F6" s="33"/>
      <c r="G6" s="34">
        <v>-30</v>
      </c>
      <c r="H6" s="32">
        <f t="shared" si="1"/>
        <v>-36600</v>
      </c>
    </row>
    <row r="7" spans="1:8" x14ac:dyDescent="0.25">
      <c r="A7" s="16" t="s">
        <v>71</v>
      </c>
      <c r="B7" s="32">
        <v>750</v>
      </c>
      <c r="C7" s="33">
        <v>45904</v>
      </c>
      <c r="D7" s="33">
        <v>45874</v>
      </c>
      <c r="E7" s="33"/>
      <c r="F7" s="33"/>
      <c r="G7" s="34">
        <v>-26</v>
      </c>
      <c r="H7" s="32">
        <f t="shared" si="1"/>
        <v>-19500</v>
      </c>
    </row>
    <row r="8" spans="1:8" x14ac:dyDescent="0.25">
      <c r="A8" s="16" t="s">
        <v>72</v>
      </c>
      <c r="B8" s="32">
        <v>1590</v>
      </c>
      <c r="C8" s="33">
        <v>45941</v>
      </c>
      <c r="D8" s="33">
        <v>45916</v>
      </c>
      <c r="E8" s="33"/>
      <c r="F8" s="33"/>
      <c r="G8" s="34">
        <v>-22</v>
      </c>
      <c r="H8" s="32">
        <f t="shared" si="1"/>
        <v>-34980</v>
      </c>
    </row>
    <row r="9" spans="1:8" x14ac:dyDescent="0.25">
      <c r="A9" s="16" t="s">
        <v>73</v>
      </c>
      <c r="B9" s="32">
        <v>315</v>
      </c>
      <c r="C9" s="33">
        <v>45941</v>
      </c>
      <c r="D9" s="33">
        <v>45916</v>
      </c>
      <c r="E9" s="33"/>
      <c r="F9" s="33"/>
      <c r="G9" s="34">
        <v>-22</v>
      </c>
      <c r="H9" s="32">
        <f t="shared" si="1"/>
        <v>-6930</v>
      </c>
    </row>
    <row r="10" spans="1:8" x14ac:dyDescent="0.25">
      <c r="A10" s="16" t="s">
        <v>74</v>
      </c>
      <c r="B10" s="32">
        <v>59</v>
      </c>
      <c r="C10" s="33">
        <v>45948</v>
      </c>
      <c r="D10" s="33">
        <v>45919</v>
      </c>
      <c r="E10" s="33"/>
      <c r="F10" s="33"/>
      <c r="G10" s="34">
        <v>-42</v>
      </c>
      <c r="H10" s="32">
        <f t="shared" si="1"/>
        <v>-2478</v>
      </c>
    </row>
    <row r="11" spans="1:8" x14ac:dyDescent="0.25">
      <c r="A11" s="16" t="s">
        <v>75</v>
      </c>
      <c r="B11" s="32">
        <v>44</v>
      </c>
      <c r="C11" s="33">
        <v>45948</v>
      </c>
      <c r="D11" s="33">
        <v>45919</v>
      </c>
      <c r="E11" s="33"/>
      <c r="F11" s="33"/>
      <c r="G11" s="34">
        <v>-42</v>
      </c>
      <c r="H11" s="32">
        <f t="shared" si="1"/>
        <v>-1848</v>
      </c>
    </row>
    <row r="12" spans="1:8" x14ac:dyDescent="0.25">
      <c r="A12" s="16" t="s">
        <v>76</v>
      </c>
      <c r="B12" s="32">
        <v>800</v>
      </c>
      <c r="C12" s="33">
        <v>45950</v>
      </c>
      <c r="D12" s="33">
        <v>45923</v>
      </c>
      <c r="E12" s="33"/>
      <c r="F12" s="33"/>
      <c r="G12" s="34">
        <v>-38</v>
      </c>
      <c r="H12" s="32">
        <f t="shared" si="1"/>
        <v>-30400</v>
      </c>
    </row>
    <row r="13" spans="1:8" x14ac:dyDescent="0.25">
      <c r="A13" s="16" t="s">
        <v>77</v>
      </c>
      <c r="B13" s="32">
        <v>544.16</v>
      </c>
      <c r="C13" s="33">
        <v>45953</v>
      </c>
      <c r="D13" s="33">
        <v>45923</v>
      </c>
      <c r="E13" s="33"/>
      <c r="F13" s="33"/>
      <c r="G13" s="34">
        <v>-29</v>
      </c>
      <c r="H13" s="32">
        <f t="shared" si="1"/>
        <v>-15780.64</v>
      </c>
    </row>
    <row r="14" spans="1:8" x14ac:dyDescent="0.25">
      <c r="A14" s="16"/>
      <c r="B14" s="32"/>
      <c r="C14" s="33"/>
      <c r="D14" s="33"/>
      <c r="E14" s="33"/>
      <c r="F14" s="33"/>
      <c r="G14" s="34">
        <f t="shared" si="0"/>
        <v>0</v>
      </c>
      <c r="H14" s="32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51" t="s">
        <v>10</v>
      </c>
      <c r="F3" s="52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Utente</cp:lastModifiedBy>
  <dcterms:created xsi:type="dcterms:W3CDTF">2006-09-16T00:00:00Z</dcterms:created>
  <dcterms:modified xsi:type="dcterms:W3CDTF">2026-01-13T15:01:02Z</dcterms:modified>
</cp:coreProperties>
</file>