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23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<sst xmlns="http://schemas.openxmlformats.org/spreadsheetml/2006/main" count="141" uniqueCount="116">
  <si>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</si>
  <si>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</si>
  <si>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</si>
  <si>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</si>
  <si>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</si>
  <si>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</si>
  <si>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</si>
  <si>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</si>
  <si>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</si>
  <si>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</si>
  <si>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</si>
  <si>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</si>
  <si>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</si>
  <si>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</si>
  <si>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</si>
  <si>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</si>
  <si>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</si>
  <si>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</si>
  <si>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</si>
  <si>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</si>
  <si>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I.C. D'AZEGLIO - G. DE NITTIS - BARLETTA</t>
  </si>
  <si>
    <t>76121 BARLETTA (BT) VIA LIBERTA' 20 C.F. 90101480722 C.M. BAIC89200V</t>
  </si>
  <si>
    <t>3002001184 del 28/12/2022</t>
  </si>
  <si>
    <t>3002001185 del 28/12/2022</t>
  </si>
  <si>
    <t>1010807574 del 19/12/2022</t>
  </si>
  <si>
    <t>1010807794 del 19/12/2022</t>
  </si>
  <si>
    <t>1335 del 28/12/2022</t>
  </si>
  <si>
    <t>0000000885/PA del 15/01/2023</t>
  </si>
  <si>
    <t>46/PA del 31/01/2023</t>
  </si>
  <si>
    <t>9 del 03/02/2023</t>
  </si>
  <si>
    <t>1023033468 del 06/02/2023</t>
  </si>
  <si>
    <t>798/FVIFO del 31/01/2023</t>
  </si>
  <si>
    <t>101 del 18/02/2023</t>
  </si>
  <si>
    <t>98 del 18/02/2023</t>
  </si>
  <si>
    <t>1023065062 del 04/03/2023</t>
  </si>
  <si>
    <t>4776/FVISE del 01/03/2023</t>
  </si>
  <si>
    <t>72/PA del 28/02/2023</t>
  </si>
  <si>
    <t>FPA 3/23 del 20/03/2023</t>
  </si>
  <si>
    <t>1010825324 del 17/03/2023</t>
  </si>
  <si>
    <t>1010825325 del 17/03/2023</t>
  </si>
  <si>
    <t>28 del 22/03/2023</t>
  </si>
  <si>
    <t>34/1 del 27/03/2023</t>
  </si>
  <si>
    <t>118-PE-2023 del 15/03/2023</t>
  </si>
  <si>
    <t>9/A del 30/03/2023</t>
  </si>
  <si>
    <t>107/PA del 31/03/2023</t>
  </si>
  <si>
    <t>893/00 del 31/03/2023</t>
  </si>
  <si>
    <t>2/6 del 03/04/2023</t>
  </si>
  <si>
    <t>124/PA del 31/03/2023</t>
  </si>
  <si>
    <t>1023088956 del 10/04/2023</t>
  </si>
  <si>
    <t>2023006932 del 14/04/2023</t>
  </si>
  <si>
    <t>530 del 17/04/2023</t>
  </si>
  <si>
    <t>2779/FVIFO del 20/04/2023</t>
  </si>
  <si>
    <t>1023112526 del 02/05/2023</t>
  </si>
  <si>
    <t>151/E del 09/05/2023</t>
  </si>
  <si>
    <t>175/E del 11/05/2023</t>
  </si>
  <si>
    <t>42366 del 21/03/2023</t>
  </si>
  <si>
    <t>43576 del 26/04/2023</t>
  </si>
  <si>
    <t>193/E del 17/05/2023</t>
  </si>
  <si>
    <t>9/A del 17/05/2023</t>
  </si>
  <si>
    <t>192/E del 17/05/2023</t>
  </si>
  <si>
    <t>40 del 17/05/2023</t>
  </si>
  <si>
    <t>209 del 17/05/2023</t>
  </si>
  <si>
    <t>FATTPA 18_23 del 05/05/2023</t>
  </si>
  <si>
    <t>215/E del 21/05/2023</t>
  </si>
  <si>
    <t>1023150622 del 01/06/2023</t>
  </si>
  <si>
    <t>252/E del 30/05/2023</t>
  </si>
  <si>
    <t>40 del 01/06/2023</t>
  </si>
  <si>
    <t>59/2023 del 05/06/2023</t>
  </si>
  <si>
    <t>62/2023 del 05/06/2023</t>
  </si>
  <si>
    <t>132/A23 del 31/05/2023</t>
  </si>
  <si>
    <t>622 del 13/06/2023</t>
  </si>
  <si>
    <t>33/PA del 20/06/2023</t>
  </si>
  <si>
    <t>1010841951 del 21/06/2023</t>
  </si>
  <si>
    <t>1010841952 del 21/06/2023</t>
  </si>
  <si>
    <t>73/B del 29/06/2023</t>
  </si>
  <si>
    <t>29/BG021 del 29/06/2023</t>
  </si>
  <si>
    <t>5 del 28/06/2023</t>
  </si>
  <si>
    <t>6 del 28/06/2023</t>
  </si>
  <si>
    <t>1023178926 del 03/07/2023</t>
  </si>
  <si>
    <t>2 /0000130 del 04/07/2023</t>
  </si>
  <si>
    <t>32331254 del 30/06/2023</t>
  </si>
  <si>
    <t>1023204471 del 28/07/2023</t>
  </si>
  <si>
    <t>193/PA del 06/07/2023</t>
  </si>
  <si>
    <t>00024 del 02/08/2023</t>
  </si>
  <si>
    <t>32333842 del 31/07/2023</t>
  </si>
  <si>
    <t>229/PA del 13/07/2023</t>
  </si>
  <si>
    <t>273/PA del 30/08/2023</t>
  </si>
  <si>
    <t>1027 del 07/08/2023</t>
  </si>
  <si>
    <t>1032 del 08/08/2023</t>
  </si>
  <si>
    <t>FE/90 del 29/08/2023</t>
  </si>
  <si>
    <t>626 del 31/08/2023</t>
  </si>
  <si>
    <t>0000003088/PA del 10/09/2023</t>
  </si>
  <si>
    <t>1010858757 del 27/09/2023</t>
  </si>
  <si>
    <t>1010858758 del 27/09/2023</t>
  </si>
  <si>
    <t>0000001522/PA del 30/04/2023</t>
  </si>
  <si>
    <t>V3-29201 del 05/10/2023</t>
  </si>
  <si>
    <t>325/PA del 10/10/2023</t>
  </si>
  <si>
    <t>233/PA del 30/09/2023</t>
  </si>
  <si>
    <t>47/PA del 23/10/2023</t>
  </si>
  <si>
    <t>412 del 24/10/2023</t>
  </si>
  <si>
    <t>9299 del 04/11/2023</t>
  </si>
  <si>
    <t>02642/23 del 23/11/2023</t>
  </si>
  <si>
    <t>0/2530 del 22/11/2023</t>
  </si>
  <si>
    <t>0/2549 del 22/11/2023</t>
  </si>
  <si>
    <t>335PA del 28/11/2023</t>
  </si>
  <si>
    <t>56 del 05/11/2023</t>
  </si>
  <si>
    <t>V3-33031 del 09/11/2023</t>
  </si>
  <si>
    <t>3002001271 del 30/11/2023</t>
  </si>
  <si>
    <t>3002001272 del 30/11/2023</t>
  </si>
  <si>
    <t>14345/FVISE del 23/11/2023</t>
  </si>
  <si>
    <t>FPA 605/23 del 30/11/2023</t>
  </si>
  <si>
    <t>AB-FT-230004330 del 30/11/2023</t>
  </si>
  <si>
    <t>136/1 del 11/12/2023</t>
  </si>
  <si>
    <t>11</t>
  </si>
  <si>
    <t>7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</si>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</sst>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2023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91</v>
      </c>
      <c r="B9" s="35"/>
      <c r="C9" s="34">
        <f>SUM(C13:C16)</f>
        <v>137076.08000000002</v>
      </c>
      <c r="D9" s="35"/>
      <c r="E9" s="40">
        <f>('Trimestre 1'!H1+'Trimestre 2'!H1+'Trimestre 3'!H1+'Trimestre 4'!H1)/C9</f>
        <v>-16.803631457800655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19</v>
      </c>
      <c r="C13" s="29">
        <f>'Trimestre 1'!B1</f>
        <v>9295.6999999999989</v>
      </c>
      <c r="D13" s="29">
        <f>'Trimestre 1'!G1</f>
        <v>-18.810386522800865</v>
      </c>
      <c r="E13" s="29">
        <v>94750.43</v>
      </c>
      <c r="F13" s="33" t="s">
        <v>113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31</v>
      </c>
      <c r="C14" s="29">
        <f>'Trimestre 2'!B1</f>
        <v>47650.149999999994</v>
      </c>
      <c r="D14" s="29">
        <f>'Trimestre 2'!G1</f>
        <v>-23.005054968347423</v>
      </c>
      <c r="E14" s="29">
        <v>73506.92</v>
      </c>
      <c r="F14" s="33" t="s">
        <v>114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20</v>
      </c>
      <c r="C15" s="29">
        <f>'Trimestre 3'!B1</f>
        <v>66380.860000000015</v>
      </c>
      <c r="D15" s="29">
        <f>'Trimestre 3'!G1</f>
        <v>-12.406548966072446</v>
      </c>
      <c r="E15" s="29">
        <v>4653.47</v>
      </c>
      <c r="F15" s="33" t="s">
        <v>115</v>
      </c>
    </row>
    <row r="16" spans="1:11" ht="21.75" customHeight="1" x14ac:dyDescent="0.25">
      <c r="A16" s="28" t="s">
        <v>16</v>
      </c>
      <c r="B16" s="17">
        <f>'Trimestre 4'!C1</f>
        <v>21</v>
      </c>
      <c r="C16" s="29">
        <f>'Trimestre 4'!B1</f>
        <v>13749.369999999999</v>
      </c>
      <c r="D16" s="29">
        <f>'Trimestre 4'!G1</f>
        <v>-15.183860060497318</v>
      </c>
      <c r="E16" s="29">
        <v>135222.15</v>
      </c>
      <c r="F16" s="33" t="s">
        <v>114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9295.6999999999989</v>
      </c>
      <c r="C1">
        <f>COUNTA(A4:A353)</f>
        <v>19</v>
      </c>
      <c r="G1" s="16">
        <f>IF(B1&lt;&gt;0,H1/B1,0)</f>
        <v>-18.810386522800865</v>
      </c>
      <c r="H1" s="15">
        <f>SUM(H4:H353)</f>
        <v>-174855.71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4174.5</v>
      </c>
      <c r="C4" s="13">
        <v>44954</v>
      </c>
      <c r="D4" s="13">
        <v>44936</v>
      </c>
      <c r="E4" s="13"/>
      <c r="F4" s="13"/>
      <c r="G4" s="1">
        <f>D4-C4-(F4-E4)</f>
        <v>-18</v>
      </c>
      <c r="H4" s="12">
        <f>B4*G4</f>
        <v>-75141</v>
      </c>
    </row>
    <row r="5" spans="1:8" x14ac:dyDescent="0.25">
      <c r="A5" s="19" t="s">
        <v>23</v>
      </c>
      <c r="B5" s="12">
        <v>401.5</v>
      </c>
      <c r="C5" s="13">
        <v>44954</v>
      </c>
      <c r="D5" s="13">
        <v>44936</v>
      </c>
      <c r="E5" s="13"/>
      <c r="F5" s="13"/>
      <c r="G5" s="1">
        <f t="shared" ref="G5:G68" si="0">D5-C5-(F5-E5)</f>
        <v>-18</v>
      </c>
      <c r="H5" s="12">
        <f t="shared" ref="H5:H68" si="1">B5*G5</f>
        <v>-7227</v>
      </c>
    </row>
    <row r="6" spans="1:8" x14ac:dyDescent="0.25">
      <c r="A6" s="19" t="s">
        <v>24</v>
      </c>
      <c r="B6" s="12">
        <v>63.81</v>
      </c>
      <c r="C6" s="13">
        <v>44946</v>
      </c>
      <c r="D6" s="13">
        <v>44936</v>
      </c>
      <c r="E6" s="13"/>
      <c r="F6" s="13"/>
      <c r="G6" s="1">
        <f t="shared" si="0"/>
        <v>-10</v>
      </c>
      <c r="H6" s="12">
        <f t="shared" si="1"/>
        <v>-638.1</v>
      </c>
    </row>
    <row r="7" spans="1:8" x14ac:dyDescent="0.25">
      <c r="A7" s="19" t="s">
        <v>25</v>
      </c>
      <c r="B7" s="12">
        <v>86.44</v>
      </c>
      <c r="C7" s="13">
        <v>44947</v>
      </c>
      <c r="D7" s="13">
        <v>44936</v>
      </c>
      <c r="E7" s="13"/>
      <c r="F7" s="13"/>
      <c r="G7" s="1">
        <f t="shared" si="0"/>
        <v>-11</v>
      </c>
      <c r="H7" s="12">
        <f t="shared" si="1"/>
        <v>-950.83999999999992</v>
      </c>
    </row>
    <row r="8" spans="1:8" x14ac:dyDescent="0.25">
      <c r="A8" s="19" t="s">
        <v>26</v>
      </c>
      <c r="B8" s="12">
        <v>100</v>
      </c>
      <c r="C8" s="13">
        <v>44955</v>
      </c>
      <c r="D8" s="13">
        <v>44936</v>
      </c>
      <c r="E8" s="13"/>
      <c r="F8" s="13"/>
      <c r="G8" s="1">
        <f t="shared" si="0"/>
        <v>-19</v>
      </c>
      <c r="H8" s="12">
        <f t="shared" si="1"/>
        <v>-1900</v>
      </c>
    </row>
    <row r="9" spans="1:8" x14ac:dyDescent="0.25">
      <c r="A9" s="19" t="s">
        <v>27</v>
      </c>
      <c r="B9" s="12">
        <v>1275</v>
      </c>
      <c r="C9" s="13">
        <v>44972</v>
      </c>
      <c r="D9" s="13">
        <v>44958</v>
      </c>
      <c r="E9" s="13"/>
      <c r="F9" s="13"/>
      <c r="G9" s="1">
        <f t="shared" si="0"/>
        <v>-14</v>
      </c>
      <c r="H9" s="12">
        <f t="shared" si="1"/>
        <v>-17850</v>
      </c>
    </row>
    <row r="10" spans="1:8" x14ac:dyDescent="0.25">
      <c r="A10" s="19" t="s">
        <v>28</v>
      </c>
      <c r="B10" s="12">
        <v>367.5</v>
      </c>
      <c r="C10" s="13">
        <v>44988</v>
      </c>
      <c r="D10" s="13">
        <v>44958</v>
      </c>
      <c r="E10" s="13"/>
      <c r="F10" s="13"/>
      <c r="G10" s="1">
        <f t="shared" si="0"/>
        <v>-30</v>
      </c>
      <c r="H10" s="12">
        <f t="shared" si="1"/>
        <v>-11025</v>
      </c>
    </row>
    <row r="11" spans="1:8" x14ac:dyDescent="0.25">
      <c r="A11" s="19" t="s">
        <v>29</v>
      </c>
      <c r="B11" s="12">
        <v>274.93</v>
      </c>
      <c r="C11" s="13">
        <v>44991</v>
      </c>
      <c r="D11" s="13">
        <v>44971</v>
      </c>
      <c r="E11" s="13"/>
      <c r="F11" s="13"/>
      <c r="G11" s="1">
        <f t="shared" si="0"/>
        <v>-20</v>
      </c>
      <c r="H11" s="12">
        <f t="shared" si="1"/>
        <v>-5498.6</v>
      </c>
    </row>
    <row r="12" spans="1:8" x14ac:dyDescent="0.25">
      <c r="A12" s="19" t="s">
        <v>30</v>
      </c>
      <c r="B12" s="12">
        <v>32.83</v>
      </c>
      <c r="C12" s="13">
        <v>45001</v>
      </c>
      <c r="D12" s="13">
        <v>44971</v>
      </c>
      <c r="E12" s="13"/>
      <c r="F12" s="13"/>
      <c r="G12" s="1">
        <f t="shared" si="0"/>
        <v>-30</v>
      </c>
      <c r="H12" s="12">
        <f t="shared" si="1"/>
        <v>-984.9</v>
      </c>
    </row>
    <row r="13" spans="1:8" x14ac:dyDescent="0.25">
      <c r="A13" s="19" t="s">
        <v>31</v>
      </c>
      <c r="B13" s="12">
        <v>79.2</v>
      </c>
      <c r="C13" s="13">
        <v>45000</v>
      </c>
      <c r="D13" s="13">
        <v>44971</v>
      </c>
      <c r="E13" s="13"/>
      <c r="F13" s="13"/>
      <c r="G13" s="1">
        <f t="shared" si="0"/>
        <v>-29</v>
      </c>
      <c r="H13" s="12">
        <f t="shared" si="1"/>
        <v>-2296.8000000000002</v>
      </c>
    </row>
    <row r="14" spans="1:8" x14ac:dyDescent="0.25">
      <c r="A14" s="19" t="s">
        <v>32</v>
      </c>
      <c r="B14" s="12">
        <v>90</v>
      </c>
      <c r="C14" s="13">
        <v>45010</v>
      </c>
      <c r="D14" s="13">
        <v>44998</v>
      </c>
      <c r="E14" s="13"/>
      <c r="F14" s="13"/>
      <c r="G14" s="1">
        <f t="shared" si="0"/>
        <v>-12</v>
      </c>
      <c r="H14" s="12">
        <f t="shared" si="1"/>
        <v>-1080</v>
      </c>
    </row>
    <row r="15" spans="1:8" x14ac:dyDescent="0.25">
      <c r="A15" s="19" t="s">
        <v>33</v>
      </c>
      <c r="B15" s="12">
        <v>688.36</v>
      </c>
      <c r="C15" s="13">
        <v>45010</v>
      </c>
      <c r="D15" s="13">
        <v>44998</v>
      </c>
      <c r="E15" s="13"/>
      <c r="F15" s="13"/>
      <c r="G15" s="1">
        <f t="shared" si="0"/>
        <v>-12</v>
      </c>
      <c r="H15" s="12">
        <f t="shared" si="1"/>
        <v>-8260.32</v>
      </c>
    </row>
    <row r="16" spans="1:8" x14ac:dyDescent="0.25">
      <c r="A16" s="19" t="s">
        <v>34</v>
      </c>
      <c r="B16" s="12">
        <v>95</v>
      </c>
      <c r="C16" s="13">
        <v>45021</v>
      </c>
      <c r="D16" s="13">
        <v>44998</v>
      </c>
      <c r="E16" s="13"/>
      <c r="F16" s="13"/>
      <c r="G16" s="1">
        <f t="shared" si="0"/>
        <v>-23</v>
      </c>
      <c r="H16" s="12">
        <f t="shared" si="1"/>
        <v>-2185</v>
      </c>
    </row>
    <row r="17" spans="1:8" x14ac:dyDescent="0.25">
      <c r="A17" s="19" t="s">
        <v>35</v>
      </c>
      <c r="B17" s="12">
        <v>290</v>
      </c>
      <c r="C17" s="13">
        <v>45026</v>
      </c>
      <c r="D17" s="13">
        <v>44998</v>
      </c>
      <c r="E17" s="13"/>
      <c r="F17" s="13"/>
      <c r="G17" s="1">
        <f t="shared" si="0"/>
        <v>-28</v>
      </c>
      <c r="H17" s="12">
        <f t="shared" si="1"/>
        <v>-8120</v>
      </c>
    </row>
    <row r="18" spans="1:8" x14ac:dyDescent="0.25">
      <c r="A18" s="19" t="s">
        <v>36</v>
      </c>
      <c r="B18" s="12">
        <v>805</v>
      </c>
      <c r="C18" s="13">
        <v>45026</v>
      </c>
      <c r="D18" s="13">
        <v>45002</v>
      </c>
      <c r="E18" s="13"/>
      <c r="F18" s="13"/>
      <c r="G18" s="1">
        <f t="shared" si="0"/>
        <v>-24</v>
      </c>
      <c r="H18" s="12">
        <f t="shared" si="1"/>
        <v>-19320</v>
      </c>
    </row>
    <row r="19" spans="1:8" x14ac:dyDescent="0.25">
      <c r="A19" s="19" t="s">
        <v>37</v>
      </c>
      <c r="B19" s="12">
        <v>57.38</v>
      </c>
      <c r="C19" s="13">
        <v>45036</v>
      </c>
      <c r="D19" s="13">
        <v>45006</v>
      </c>
      <c r="E19" s="13"/>
      <c r="F19" s="13"/>
      <c r="G19" s="1">
        <f t="shared" si="0"/>
        <v>-30</v>
      </c>
      <c r="H19" s="12">
        <f t="shared" si="1"/>
        <v>-1721.4</v>
      </c>
    </row>
    <row r="20" spans="1:8" x14ac:dyDescent="0.25">
      <c r="A20" s="19" t="s">
        <v>38</v>
      </c>
      <c r="B20" s="12">
        <v>63.81</v>
      </c>
      <c r="C20" s="13">
        <v>45035</v>
      </c>
      <c r="D20" s="13">
        <v>45008</v>
      </c>
      <c r="E20" s="13"/>
      <c r="F20" s="13"/>
      <c r="G20" s="1">
        <f t="shared" si="0"/>
        <v>-27</v>
      </c>
      <c r="H20" s="12">
        <f t="shared" si="1"/>
        <v>-1722.8700000000001</v>
      </c>
    </row>
    <row r="21" spans="1:8" x14ac:dyDescent="0.25">
      <c r="A21" s="19" t="s">
        <v>39</v>
      </c>
      <c r="B21" s="12">
        <v>86.44</v>
      </c>
      <c r="C21" s="13">
        <v>45035</v>
      </c>
      <c r="D21" s="13">
        <v>45008</v>
      </c>
      <c r="E21" s="13"/>
      <c r="F21" s="13"/>
      <c r="G21" s="1">
        <f t="shared" si="0"/>
        <v>-27</v>
      </c>
      <c r="H21" s="12">
        <f t="shared" si="1"/>
        <v>-2333.88</v>
      </c>
    </row>
    <row r="22" spans="1:8" x14ac:dyDescent="0.25">
      <c r="A22" s="19" t="s">
        <v>40</v>
      </c>
      <c r="B22" s="12">
        <v>264</v>
      </c>
      <c r="C22" s="13">
        <v>45039</v>
      </c>
      <c r="D22" s="13">
        <v>45014</v>
      </c>
      <c r="E22" s="13"/>
      <c r="F22" s="13"/>
      <c r="G22" s="1">
        <f t="shared" si="0"/>
        <v>-25</v>
      </c>
      <c r="H22" s="12">
        <f t="shared" si="1"/>
        <v>-6600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47650.149999999994</v>
      </c>
      <c r="C1">
        <f>COUNTA(A4:A353)</f>
        <v>31</v>
      </c>
      <c r="G1" s="16">
        <f>IF(B1&lt;&gt;0,H1/B1,0)</f>
        <v>-23.005054968347423</v>
      </c>
      <c r="H1" s="15">
        <f>SUM(H4:H353)</f>
        <v>-1096194.3199999998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41</v>
      </c>
      <c r="B4" s="12">
        <v>40</v>
      </c>
      <c r="C4" s="13">
        <v>45045</v>
      </c>
      <c r="D4" s="13">
        <v>45019</v>
      </c>
      <c r="E4" s="13"/>
      <c r="F4" s="13"/>
      <c r="G4" s="1">
        <f>D4-C4-(F4-E4)</f>
        <v>-26</v>
      </c>
      <c r="H4" s="12">
        <f>B4*G4</f>
        <v>-1040</v>
      </c>
    </row>
    <row r="5" spans="1:8" x14ac:dyDescent="0.25">
      <c r="A5" s="19" t="s">
        <v>42</v>
      </c>
      <c r="B5" s="12">
        <v>12041</v>
      </c>
      <c r="C5" s="13">
        <v>45044</v>
      </c>
      <c r="D5" s="13">
        <v>45023</v>
      </c>
      <c r="E5" s="13"/>
      <c r="F5" s="13"/>
      <c r="G5" s="1">
        <f t="shared" ref="G5:G68" si="0">D5-C5-(F5-E5)</f>
        <v>-21</v>
      </c>
      <c r="H5" s="12">
        <f t="shared" ref="H5:H68" si="1">B5*G5</f>
        <v>-252861</v>
      </c>
    </row>
    <row r="6" spans="1:8" x14ac:dyDescent="0.25">
      <c r="A6" s="19" t="s">
        <v>43</v>
      </c>
      <c r="B6" s="12">
        <v>700</v>
      </c>
      <c r="C6" s="13">
        <v>45046</v>
      </c>
      <c r="D6" s="13">
        <v>45023</v>
      </c>
      <c r="E6" s="13"/>
      <c r="F6" s="13"/>
      <c r="G6" s="1">
        <f t="shared" si="0"/>
        <v>-23</v>
      </c>
      <c r="H6" s="12">
        <f t="shared" si="1"/>
        <v>-16100</v>
      </c>
    </row>
    <row r="7" spans="1:8" x14ac:dyDescent="0.25">
      <c r="A7" s="19" t="s">
        <v>44</v>
      </c>
      <c r="B7" s="12">
        <v>100</v>
      </c>
      <c r="C7" s="13">
        <v>45050</v>
      </c>
      <c r="D7" s="13">
        <v>45027</v>
      </c>
      <c r="E7" s="13"/>
      <c r="F7" s="13"/>
      <c r="G7" s="1">
        <f t="shared" si="0"/>
        <v>-23</v>
      </c>
      <c r="H7" s="12">
        <f t="shared" si="1"/>
        <v>-2300</v>
      </c>
    </row>
    <row r="8" spans="1:8" x14ac:dyDescent="0.25">
      <c r="A8" s="19" t="s">
        <v>45</v>
      </c>
      <c r="B8" s="12">
        <v>1531.8</v>
      </c>
      <c r="C8" s="13">
        <v>45053</v>
      </c>
      <c r="D8" s="13">
        <v>45027</v>
      </c>
      <c r="E8" s="13"/>
      <c r="F8" s="13"/>
      <c r="G8" s="1">
        <f t="shared" si="0"/>
        <v>-26</v>
      </c>
      <c r="H8" s="12">
        <f t="shared" si="1"/>
        <v>-39826.799999999996</v>
      </c>
    </row>
    <row r="9" spans="1:8" x14ac:dyDescent="0.25">
      <c r="A9" s="19" t="s">
        <v>46</v>
      </c>
      <c r="B9" s="12">
        <v>700.82</v>
      </c>
      <c r="C9" s="13">
        <v>45053</v>
      </c>
      <c r="D9" s="13">
        <v>45027</v>
      </c>
      <c r="E9" s="13"/>
      <c r="F9" s="13"/>
      <c r="G9" s="1">
        <f t="shared" si="0"/>
        <v>-26</v>
      </c>
      <c r="H9" s="12">
        <f t="shared" si="1"/>
        <v>-18221.32</v>
      </c>
    </row>
    <row r="10" spans="1:8" x14ac:dyDescent="0.25">
      <c r="A10" s="19" t="s">
        <v>47</v>
      </c>
      <c r="B10" s="12">
        <v>800</v>
      </c>
      <c r="C10" s="13">
        <v>45057</v>
      </c>
      <c r="D10" s="13">
        <v>45027</v>
      </c>
      <c r="E10" s="13"/>
      <c r="F10" s="13"/>
      <c r="G10" s="1">
        <f t="shared" si="0"/>
        <v>-30</v>
      </c>
      <c r="H10" s="12">
        <f t="shared" si="1"/>
        <v>-24000</v>
      </c>
    </row>
    <row r="11" spans="1:8" x14ac:dyDescent="0.25">
      <c r="A11" s="19" t="s">
        <v>48</v>
      </c>
      <c r="B11" s="12">
        <v>9.1999999999999993</v>
      </c>
      <c r="C11" s="13">
        <v>45057</v>
      </c>
      <c r="D11" s="13">
        <v>45027</v>
      </c>
      <c r="E11" s="13"/>
      <c r="F11" s="13"/>
      <c r="G11" s="1">
        <f t="shared" si="0"/>
        <v>-30</v>
      </c>
      <c r="H11" s="12">
        <f t="shared" si="1"/>
        <v>-276</v>
      </c>
    </row>
    <row r="12" spans="1:8" x14ac:dyDescent="0.25">
      <c r="A12" s="19" t="s">
        <v>49</v>
      </c>
      <c r="B12" s="12">
        <v>125</v>
      </c>
      <c r="C12" s="13">
        <v>45063</v>
      </c>
      <c r="D12" s="13">
        <v>45043</v>
      </c>
      <c r="E12" s="13"/>
      <c r="F12" s="13"/>
      <c r="G12" s="1">
        <f t="shared" si="0"/>
        <v>-20</v>
      </c>
      <c r="H12" s="12">
        <f t="shared" si="1"/>
        <v>-2500</v>
      </c>
    </row>
    <row r="13" spans="1:8" x14ac:dyDescent="0.25">
      <c r="A13" s="19" t="s">
        <v>50</v>
      </c>
      <c r="B13" s="12">
        <v>1353.14</v>
      </c>
      <c r="C13" s="13">
        <v>45066</v>
      </c>
      <c r="D13" s="13">
        <v>45048</v>
      </c>
      <c r="E13" s="13"/>
      <c r="F13" s="13"/>
      <c r="G13" s="1">
        <f t="shared" si="0"/>
        <v>-18</v>
      </c>
      <c r="H13" s="12">
        <f t="shared" si="1"/>
        <v>-24356.52</v>
      </c>
    </row>
    <row r="14" spans="1:8" x14ac:dyDescent="0.25">
      <c r="A14" s="19" t="s">
        <v>51</v>
      </c>
      <c r="B14" s="12">
        <v>109.8</v>
      </c>
      <c r="C14" s="13">
        <v>45078</v>
      </c>
      <c r="D14" s="13">
        <v>45048</v>
      </c>
      <c r="E14" s="13"/>
      <c r="F14" s="13"/>
      <c r="G14" s="1">
        <f t="shared" si="0"/>
        <v>-30</v>
      </c>
      <c r="H14" s="12">
        <f t="shared" si="1"/>
        <v>-3294</v>
      </c>
    </row>
    <row r="15" spans="1:8" x14ac:dyDescent="0.25">
      <c r="A15" s="19" t="s">
        <v>52</v>
      </c>
      <c r="B15" s="12">
        <v>22.2</v>
      </c>
      <c r="C15" s="13">
        <v>45079</v>
      </c>
      <c r="D15" s="13">
        <v>45061</v>
      </c>
      <c r="E15" s="13"/>
      <c r="F15" s="13"/>
      <c r="G15" s="1">
        <f t="shared" si="0"/>
        <v>-18</v>
      </c>
      <c r="H15" s="12">
        <f t="shared" si="1"/>
        <v>-399.59999999999997</v>
      </c>
    </row>
    <row r="16" spans="1:8" x14ac:dyDescent="0.25">
      <c r="A16" s="19" t="s">
        <v>53</v>
      </c>
      <c r="B16" s="12">
        <v>1309</v>
      </c>
      <c r="C16" s="13">
        <v>45086</v>
      </c>
      <c r="D16" s="13">
        <v>45061</v>
      </c>
      <c r="E16" s="13"/>
      <c r="F16" s="13"/>
      <c r="G16" s="1">
        <f t="shared" si="0"/>
        <v>-25</v>
      </c>
      <c r="H16" s="12">
        <f t="shared" si="1"/>
        <v>-32725</v>
      </c>
    </row>
    <row r="17" spans="1:8" x14ac:dyDescent="0.25">
      <c r="A17" s="19" t="s">
        <v>54</v>
      </c>
      <c r="B17" s="12">
        <v>2190</v>
      </c>
      <c r="C17" s="13">
        <v>45089</v>
      </c>
      <c r="D17" s="13">
        <v>45061</v>
      </c>
      <c r="E17" s="13"/>
      <c r="F17" s="13"/>
      <c r="G17" s="1">
        <f t="shared" si="0"/>
        <v>-28</v>
      </c>
      <c r="H17" s="12">
        <f t="shared" si="1"/>
        <v>-61320</v>
      </c>
    </row>
    <row r="18" spans="1:8" x14ac:dyDescent="0.25">
      <c r="A18" s="19" t="s">
        <v>55</v>
      </c>
      <c r="B18" s="12">
        <v>1167.69</v>
      </c>
      <c r="C18" s="13">
        <v>45039</v>
      </c>
      <c r="D18" s="13">
        <v>45063</v>
      </c>
      <c r="E18" s="13"/>
      <c r="F18" s="13"/>
      <c r="G18" s="1">
        <f t="shared" si="0"/>
        <v>24</v>
      </c>
      <c r="H18" s="12">
        <f t="shared" si="1"/>
        <v>28024.560000000001</v>
      </c>
    </row>
    <row r="19" spans="1:8" x14ac:dyDescent="0.25">
      <c r="A19" s="19" t="s">
        <v>56</v>
      </c>
      <c r="B19" s="12">
        <v>4208</v>
      </c>
      <c r="C19" s="13">
        <v>45074</v>
      </c>
      <c r="D19" s="13">
        <v>45063</v>
      </c>
      <c r="E19" s="13"/>
      <c r="F19" s="13"/>
      <c r="G19" s="1">
        <f t="shared" si="0"/>
        <v>-11</v>
      </c>
      <c r="H19" s="12">
        <f t="shared" si="1"/>
        <v>-46288</v>
      </c>
    </row>
    <row r="20" spans="1:8" x14ac:dyDescent="0.25">
      <c r="A20" s="19" t="s">
        <v>57</v>
      </c>
      <c r="B20" s="12">
        <v>30.91</v>
      </c>
      <c r="C20" s="13">
        <v>45094</v>
      </c>
      <c r="D20" s="13">
        <v>45066</v>
      </c>
      <c r="E20" s="13"/>
      <c r="F20" s="13"/>
      <c r="G20" s="1">
        <f t="shared" si="0"/>
        <v>-28</v>
      </c>
      <c r="H20" s="12">
        <f t="shared" si="1"/>
        <v>-865.48</v>
      </c>
    </row>
    <row r="21" spans="1:8" x14ac:dyDescent="0.25">
      <c r="A21" s="19" t="s">
        <v>58</v>
      </c>
      <c r="B21" s="12">
        <v>589.09</v>
      </c>
      <c r="C21" s="13">
        <v>45094</v>
      </c>
      <c r="D21" s="13">
        <v>45066</v>
      </c>
      <c r="E21" s="13"/>
      <c r="F21" s="13"/>
      <c r="G21" s="1">
        <f t="shared" si="0"/>
        <v>-28</v>
      </c>
      <c r="H21" s="12">
        <f t="shared" si="1"/>
        <v>-16494.52</v>
      </c>
    </row>
    <row r="22" spans="1:8" x14ac:dyDescent="0.25">
      <c r="A22" s="19" t="s">
        <v>59</v>
      </c>
      <c r="B22" s="12">
        <v>2796</v>
      </c>
      <c r="C22" s="13">
        <v>45094</v>
      </c>
      <c r="D22" s="13">
        <v>45066</v>
      </c>
      <c r="E22" s="13"/>
      <c r="F22" s="13"/>
      <c r="G22" s="1">
        <f t="shared" si="0"/>
        <v>-28</v>
      </c>
      <c r="H22" s="12">
        <f t="shared" si="1"/>
        <v>-78288</v>
      </c>
    </row>
    <row r="23" spans="1:8" x14ac:dyDescent="0.25">
      <c r="A23" s="19" t="s">
        <v>60</v>
      </c>
      <c r="B23" s="12">
        <v>795</v>
      </c>
      <c r="C23" s="13">
        <v>45095</v>
      </c>
      <c r="D23" s="13">
        <v>45066</v>
      </c>
      <c r="E23" s="13"/>
      <c r="F23" s="13"/>
      <c r="G23" s="1">
        <f t="shared" si="0"/>
        <v>-29</v>
      </c>
      <c r="H23" s="12">
        <f t="shared" si="1"/>
        <v>-23055</v>
      </c>
    </row>
    <row r="24" spans="1:8" x14ac:dyDescent="0.25">
      <c r="A24" s="19" t="s">
        <v>61</v>
      </c>
      <c r="B24" s="12">
        <v>102.46</v>
      </c>
      <c r="C24" s="13">
        <v>45095</v>
      </c>
      <c r="D24" s="13">
        <v>45066</v>
      </c>
      <c r="E24" s="13"/>
      <c r="F24" s="13"/>
      <c r="G24" s="1">
        <f t="shared" si="0"/>
        <v>-29</v>
      </c>
      <c r="H24" s="12">
        <f t="shared" si="1"/>
        <v>-2971.3399999999997</v>
      </c>
    </row>
    <row r="25" spans="1:8" x14ac:dyDescent="0.25">
      <c r="A25" s="19" t="s">
        <v>62</v>
      </c>
      <c r="B25" s="12">
        <v>350</v>
      </c>
      <c r="C25" s="13">
        <v>45084</v>
      </c>
      <c r="D25" s="13">
        <v>45070</v>
      </c>
      <c r="E25" s="13"/>
      <c r="F25" s="13"/>
      <c r="G25" s="1">
        <f t="shared" si="0"/>
        <v>-14</v>
      </c>
      <c r="H25" s="12">
        <f t="shared" si="1"/>
        <v>-4900</v>
      </c>
    </row>
    <row r="26" spans="1:8" x14ac:dyDescent="0.25">
      <c r="A26" s="19" t="s">
        <v>63</v>
      </c>
      <c r="B26" s="12">
        <v>2542.5</v>
      </c>
      <c r="C26" s="13">
        <v>45098</v>
      </c>
      <c r="D26" s="13">
        <v>45070</v>
      </c>
      <c r="E26" s="13"/>
      <c r="F26" s="13"/>
      <c r="G26" s="1">
        <f t="shared" si="0"/>
        <v>-28</v>
      </c>
      <c r="H26" s="12">
        <f t="shared" si="1"/>
        <v>-71190</v>
      </c>
    </row>
    <row r="27" spans="1:8" x14ac:dyDescent="0.25">
      <c r="A27" s="19" t="s">
        <v>64</v>
      </c>
      <c r="B27" s="12">
        <v>9.1999999999999993</v>
      </c>
      <c r="C27" s="13">
        <v>45112</v>
      </c>
      <c r="D27" s="13">
        <v>45083</v>
      </c>
      <c r="E27" s="13"/>
      <c r="F27" s="13"/>
      <c r="G27" s="1">
        <f t="shared" si="0"/>
        <v>-29</v>
      </c>
      <c r="H27" s="12">
        <f t="shared" si="1"/>
        <v>-266.79999999999995</v>
      </c>
    </row>
    <row r="28" spans="1:8" x14ac:dyDescent="0.25">
      <c r="A28" s="19" t="s">
        <v>65</v>
      </c>
      <c r="B28" s="12">
        <v>2020</v>
      </c>
      <c r="C28" s="13">
        <v>45107</v>
      </c>
      <c r="D28" s="13">
        <v>45083</v>
      </c>
      <c r="E28" s="13"/>
      <c r="F28" s="13"/>
      <c r="G28" s="1">
        <f t="shared" si="0"/>
        <v>-24</v>
      </c>
      <c r="H28" s="12">
        <f t="shared" si="1"/>
        <v>-48480</v>
      </c>
    </row>
    <row r="29" spans="1:8" x14ac:dyDescent="0.25">
      <c r="A29" s="19" t="s">
        <v>66</v>
      </c>
      <c r="B29" s="12">
        <v>6572.7</v>
      </c>
      <c r="C29" s="13">
        <v>45112</v>
      </c>
      <c r="D29" s="13">
        <v>45083</v>
      </c>
      <c r="E29" s="13"/>
      <c r="F29" s="13"/>
      <c r="G29" s="1">
        <f t="shared" si="0"/>
        <v>-29</v>
      </c>
      <c r="H29" s="12">
        <f t="shared" si="1"/>
        <v>-190608.3</v>
      </c>
    </row>
    <row r="30" spans="1:8" x14ac:dyDescent="0.25">
      <c r="A30" s="19" t="s">
        <v>67</v>
      </c>
      <c r="B30" s="12">
        <v>3563.64</v>
      </c>
      <c r="C30" s="13">
        <v>45113</v>
      </c>
      <c r="D30" s="13">
        <v>45083</v>
      </c>
      <c r="E30" s="13"/>
      <c r="F30" s="13"/>
      <c r="G30" s="1">
        <f t="shared" si="0"/>
        <v>-30</v>
      </c>
      <c r="H30" s="12">
        <f t="shared" si="1"/>
        <v>-106909.2</v>
      </c>
    </row>
    <row r="31" spans="1:8" x14ac:dyDescent="0.25">
      <c r="A31" s="19" t="s">
        <v>68</v>
      </c>
      <c r="B31" s="12">
        <v>900</v>
      </c>
      <c r="C31" s="13">
        <v>45114</v>
      </c>
      <c r="D31" s="13">
        <v>45084</v>
      </c>
      <c r="E31" s="13"/>
      <c r="F31" s="13"/>
      <c r="G31" s="1">
        <f t="shared" si="0"/>
        <v>-30</v>
      </c>
      <c r="H31" s="12">
        <f t="shared" si="1"/>
        <v>-27000</v>
      </c>
    </row>
    <row r="32" spans="1:8" x14ac:dyDescent="0.25">
      <c r="A32" s="19" t="s">
        <v>69</v>
      </c>
      <c r="B32" s="12">
        <v>456</v>
      </c>
      <c r="C32" s="13">
        <v>45119</v>
      </c>
      <c r="D32" s="13">
        <v>45092</v>
      </c>
      <c r="E32" s="13"/>
      <c r="F32" s="13"/>
      <c r="G32" s="1">
        <f t="shared" si="0"/>
        <v>-27</v>
      </c>
      <c r="H32" s="12">
        <f t="shared" si="1"/>
        <v>-12312</v>
      </c>
    </row>
    <row r="33" spans="1:8" x14ac:dyDescent="0.25">
      <c r="A33" s="19" t="s">
        <v>70</v>
      </c>
      <c r="B33" s="12">
        <v>40</v>
      </c>
      <c r="C33" s="13">
        <v>45126</v>
      </c>
      <c r="D33" s="13">
        <v>45098</v>
      </c>
      <c r="E33" s="13"/>
      <c r="F33" s="13"/>
      <c r="G33" s="1">
        <f t="shared" si="0"/>
        <v>-28</v>
      </c>
      <c r="H33" s="12">
        <f t="shared" si="1"/>
        <v>-1120</v>
      </c>
    </row>
    <row r="34" spans="1:8" x14ac:dyDescent="0.25">
      <c r="A34" s="19" t="s">
        <v>71</v>
      </c>
      <c r="B34" s="12">
        <v>475</v>
      </c>
      <c r="C34" s="13">
        <v>45128</v>
      </c>
      <c r="D34" s="13">
        <v>45098</v>
      </c>
      <c r="E34" s="13"/>
      <c r="F34" s="13"/>
      <c r="G34" s="1">
        <f t="shared" si="0"/>
        <v>-30</v>
      </c>
      <c r="H34" s="12">
        <f t="shared" si="1"/>
        <v>-14250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66380.860000000015</v>
      </c>
      <c r="C1">
        <f>COUNTA(A4:A353)</f>
        <v>20</v>
      </c>
      <c r="G1" s="16">
        <f>IF(B1&lt;&gt;0,H1/B1,0)</f>
        <v>-12.406548966072446</v>
      </c>
      <c r="H1" s="15">
        <f>SUM(H4:H353)</f>
        <v>-823557.39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72</v>
      </c>
      <c r="B4" s="12">
        <v>63.81</v>
      </c>
      <c r="C4" s="13">
        <v>45136</v>
      </c>
      <c r="D4" s="13">
        <v>45111</v>
      </c>
      <c r="E4" s="13"/>
      <c r="F4" s="13"/>
      <c r="G4" s="1">
        <f>D4-C4-(F4-E4)</f>
        <v>-25</v>
      </c>
      <c r="H4" s="12">
        <f>B4*G4</f>
        <v>-1595.25</v>
      </c>
    </row>
    <row r="5" spans="1:8" x14ac:dyDescent="0.25">
      <c r="A5" s="19" t="s">
        <v>73</v>
      </c>
      <c r="B5" s="12">
        <v>86.44</v>
      </c>
      <c r="C5" s="13">
        <v>45130</v>
      </c>
      <c r="D5" s="13">
        <v>45111</v>
      </c>
      <c r="E5" s="13"/>
      <c r="F5" s="13"/>
      <c r="G5" s="1">
        <f t="shared" ref="G5:G68" si="0">D5-C5-(F5-E5)</f>
        <v>-19</v>
      </c>
      <c r="H5" s="12">
        <f t="shared" ref="H5:H68" si="1">B5*G5</f>
        <v>-1642.36</v>
      </c>
    </row>
    <row r="6" spans="1:8" x14ac:dyDescent="0.25">
      <c r="A6" s="19" t="s">
        <v>74</v>
      </c>
      <c r="B6" s="12">
        <v>310</v>
      </c>
      <c r="C6" s="13">
        <v>45140</v>
      </c>
      <c r="D6" s="13">
        <v>45111</v>
      </c>
      <c r="E6" s="13"/>
      <c r="F6" s="13"/>
      <c r="G6" s="1">
        <f t="shared" si="0"/>
        <v>-29</v>
      </c>
      <c r="H6" s="12">
        <f t="shared" si="1"/>
        <v>-8990</v>
      </c>
    </row>
    <row r="7" spans="1:8" x14ac:dyDescent="0.25">
      <c r="A7" s="19" t="s">
        <v>75</v>
      </c>
      <c r="B7" s="12">
        <v>553</v>
      </c>
      <c r="C7" s="13">
        <v>45137</v>
      </c>
      <c r="D7" s="13">
        <v>45111</v>
      </c>
      <c r="E7" s="13"/>
      <c r="F7" s="13"/>
      <c r="G7" s="1">
        <f t="shared" si="0"/>
        <v>-26</v>
      </c>
      <c r="H7" s="12">
        <f t="shared" si="1"/>
        <v>-14378</v>
      </c>
    </row>
    <row r="8" spans="1:8" x14ac:dyDescent="0.25">
      <c r="A8" s="19" t="s">
        <v>76</v>
      </c>
      <c r="B8" s="12">
        <v>323.81</v>
      </c>
      <c r="C8" s="13">
        <v>45137</v>
      </c>
      <c r="D8" s="13">
        <v>45111</v>
      </c>
      <c r="E8" s="13"/>
      <c r="F8" s="13"/>
      <c r="G8" s="1">
        <f t="shared" si="0"/>
        <v>-26</v>
      </c>
      <c r="H8" s="12">
        <f t="shared" si="1"/>
        <v>-8419.06</v>
      </c>
    </row>
    <row r="9" spans="1:8" x14ac:dyDescent="0.25">
      <c r="A9" s="19" t="s">
        <v>77</v>
      </c>
      <c r="B9" s="12">
        <v>304.76</v>
      </c>
      <c r="C9" s="13">
        <v>45137</v>
      </c>
      <c r="D9" s="13">
        <v>45111</v>
      </c>
      <c r="E9" s="13"/>
      <c r="F9" s="13"/>
      <c r="G9" s="1">
        <f t="shared" si="0"/>
        <v>-26</v>
      </c>
      <c r="H9" s="12">
        <f t="shared" si="1"/>
        <v>-7923.76</v>
      </c>
    </row>
    <row r="10" spans="1:8" x14ac:dyDescent="0.25">
      <c r="A10" s="19" t="s">
        <v>78</v>
      </c>
      <c r="B10" s="12">
        <v>2.5299999999999998</v>
      </c>
      <c r="C10" s="13">
        <v>45142</v>
      </c>
      <c r="D10" s="13">
        <v>45112</v>
      </c>
      <c r="E10" s="13"/>
      <c r="F10" s="13"/>
      <c r="G10" s="1">
        <f t="shared" si="0"/>
        <v>-30</v>
      </c>
      <c r="H10" s="12">
        <f t="shared" si="1"/>
        <v>-75.899999999999991</v>
      </c>
    </row>
    <row r="11" spans="1:8" x14ac:dyDescent="0.25">
      <c r="A11" s="19" t="s">
        <v>79</v>
      </c>
      <c r="B11" s="12">
        <v>10500</v>
      </c>
      <c r="C11" s="13">
        <v>45144</v>
      </c>
      <c r="D11" s="13">
        <v>45127</v>
      </c>
      <c r="E11" s="13"/>
      <c r="F11" s="13"/>
      <c r="G11" s="1">
        <f t="shared" si="0"/>
        <v>-17</v>
      </c>
      <c r="H11" s="12">
        <f t="shared" si="1"/>
        <v>-178500</v>
      </c>
    </row>
    <row r="12" spans="1:8" x14ac:dyDescent="0.25">
      <c r="A12" s="19" t="s">
        <v>80</v>
      </c>
      <c r="B12" s="12">
        <v>581</v>
      </c>
      <c r="C12" s="13">
        <v>45154</v>
      </c>
      <c r="D12" s="13">
        <v>45133</v>
      </c>
      <c r="E12" s="13"/>
      <c r="F12" s="13"/>
      <c r="G12" s="1">
        <f t="shared" si="0"/>
        <v>-21</v>
      </c>
      <c r="H12" s="12">
        <f t="shared" si="1"/>
        <v>-12201</v>
      </c>
    </row>
    <row r="13" spans="1:8" x14ac:dyDescent="0.25">
      <c r="A13" s="19" t="s">
        <v>81</v>
      </c>
      <c r="B13" s="12">
        <v>5.12</v>
      </c>
      <c r="C13" s="13">
        <v>45168</v>
      </c>
      <c r="D13" s="13">
        <v>45138</v>
      </c>
      <c r="E13" s="13"/>
      <c r="F13" s="13"/>
      <c r="G13" s="1">
        <f t="shared" si="0"/>
        <v>-30</v>
      </c>
      <c r="H13" s="12">
        <f t="shared" si="1"/>
        <v>-153.6</v>
      </c>
    </row>
    <row r="14" spans="1:8" x14ac:dyDescent="0.25">
      <c r="A14" s="19" t="s">
        <v>82</v>
      </c>
      <c r="B14" s="12">
        <v>34400</v>
      </c>
      <c r="C14" s="13">
        <v>45154</v>
      </c>
      <c r="D14" s="13">
        <v>45139</v>
      </c>
      <c r="E14" s="13"/>
      <c r="F14" s="13"/>
      <c r="G14" s="1">
        <f t="shared" si="0"/>
        <v>-15</v>
      </c>
      <c r="H14" s="12">
        <f t="shared" si="1"/>
        <v>-516000</v>
      </c>
    </row>
    <row r="15" spans="1:8" x14ac:dyDescent="0.25">
      <c r="A15" s="19" t="s">
        <v>83</v>
      </c>
      <c r="B15" s="12">
        <v>1140</v>
      </c>
      <c r="C15" s="13">
        <v>45175</v>
      </c>
      <c r="D15" s="13">
        <v>45145</v>
      </c>
      <c r="E15" s="13"/>
      <c r="F15" s="13"/>
      <c r="G15" s="1">
        <f t="shared" si="0"/>
        <v>-30</v>
      </c>
      <c r="H15" s="12">
        <f t="shared" si="1"/>
        <v>-34200</v>
      </c>
    </row>
    <row r="16" spans="1:8" x14ac:dyDescent="0.25">
      <c r="A16" s="19" t="s">
        <v>84</v>
      </c>
      <c r="B16" s="12">
        <v>3901</v>
      </c>
      <c r="C16" s="13">
        <v>45172</v>
      </c>
      <c r="D16" s="13">
        <v>45160</v>
      </c>
      <c r="E16" s="13"/>
      <c r="F16" s="13"/>
      <c r="G16" s="1">
        <f t="shared" si="0"/>
        <v>-12</v>
      </c>
      <c r="H16" s="12">
        <f t="shared" si="1"/>
        <v>-46812</v>
      </c>
    </row>
    <row r="17" spans="1:8" x14ac:dyDescent="0.25">
      <c r="A17" s="19" t="s">
        <v>85</v>
      </c>
      <c r="B17" s="12">
        <v>11387</v>
      </c>
      <c r="C17" s="13">
        <v>45161</v>
      </c>
      <c r="D17" s="13">
        <v>45167</v>
      </c>
      <c r="E17" s="13"/>
      <c r="F17" s="13"/>
      <c r="G17" s="1">
        <f t="shared" si="0"/>
        <v>6</v>
      </c>
      <c r="H17" s="12">
        <f t="shared" si="1"/>
        <v>68322</v>
      </c>
    </row>
    <row r="18" spans="1:8" x14ac:dyDescent="0.25">
      <c r="A18" s="19" t="s">
        <v>86</v>
      </c>
      <c r="B18" s="12">
        <v>629.98</v>
      </c>
      <c r="C18" s="13">
        <v>45200</v>
      </c>
      <c r="D18" s="13">
        <v>45182</v>
      </c>
      <c r="E18" s="13"/>
      <c r="F18" s="13"/>
      <c r="G18" s="1">
        <f t="shared" si="0"/>
        <v>-18</v>
      </c>
      <c r="H18" s="12">
        <f t="shared" si="1"/>
        <v>-11339.64</v>
      </c>
    </row>
    <row r="19" spans="1:8" x14ac:dyDescent="0.25">
      <c r="A19" s="19" t="s">
        <v>87</v>
      </c>
      <c r="B19" s="12">
        <v>158.41</v>
      </c>
      <c r="C19" s="13">
        <v>45184</v>
      </c>
      <c r="D19" s="13">
        <v>45182</v>
      </c>
      <c r="E19" s="13"/>
      <c r="F19" s="13"/>
      <c r="G19" s="1">
        <f t="shared" si="0"/>
        <v>-2</v>
      </c>
      <c r="H19" s="12">
        <f t="shared" si="1"/>
        <v>-316.82</v>
      </c>
    </row>
    <row r="20" spans="1:8" x14ac:dyDescent="0.25">
      <c r="A20" s="19" t="s">
        <v>88</v>
      </c>
      <c r="B20" s="12">
        <v>84</v>
      </c>
      <c r="C20" s="13">
        <v>45184</v>
      </c>
      <c r="D20" s="13">
        <v>45182</v>
      </c>
      <c r="E20" s="13"/>
      <c r="F20" s="13"/>
      <c r="G20" s="1">
        <f t="shared" si="0"/>
        <v>-2</v>
      </c>
      <c r="H20" s="12">
        <f t="shared" si="1"/>
        <v>-168</v>
      </c>
    </row>
    <row r="21" spans="1:8" x14ac:dyDescent="0.25">
      <c r="A21" s="19" t="s">
        <v>89</v>
      </c>
      <c r="B21" s="12">
        <v>322</v>
      </c>
      <c r="C21" s="13">
        <v>45200</v>
      </c>
      <c r="D21" s="13">
        <v>45183</v>
      </c>
      <c r="E21" s="13"/>
      <c r="F21" s="13"/>
      <c r="G21" s="1">
        <f t="shared" si="0"/>
        <v>-17</v>
      </c>
      <c r="H21" s="12">
        <f t="shared" si="1"/>
        <v>-5474</v>
      </c>
    </row>
    <row r="22" spans="1:8" x14ac:dyDescent="0.25">
      <c r="A22" s="19" t="s">
        <v>90</v>
      </c>
      <c r="B22" s="12">
        <v>38</v>
      </c>
      <c r="C22" s="13">
        <v>45203</v>
      </c>
      <c r="D22" s="13">
        <v>45183</v>
      </c>
      <c r="E22" s="13"/>
      <c r="F22" s="13"/>
      <c r="G22" s="1">
        <f t="shared" si="0"/>
        <v>-20</v>
      </c>
      <c r="H22" s="12">
        <f t="shared" si="1"/>
        <v>-760</v>
      </c>
    </row>
    <row r="23" spans="1:8" x14ac:dyDescent="0.25">
      <c r="A23" s="19" t="s">
        <v>91</v>
      </c>
      <c r="B23" s="12">
        <v>1590</v>
      </c>
      <c r="C23" s="13">
        <v>45210</v>
      </c>
      <c r="D23" s="13">
        <v>45183</v>
      </c>
      <c r="E23" s="13"/>
      <c r="F23" s="13"/>
      <c r="G23" s="1">
        <f t="shared" si="0"/>
        <v>-27</v>
      </c>
      <c r="H23" s="12">
        <f t="shared" si="1"/>
        <v>-42930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13749.369999999999</v>
      </c>
      <c r="C1">
        <f>COUNTA(A4:A353)</f>
        <v>21</v>
      </c>
      <c r="G1" s="16">
        <f>IF(B1&lt;&gt;0,H1/B1,0)</f>
        <v>-15.183860060497318</v>
      </c>
      <c r="H1" s="15">
        <f>SUM(H4:H353)</f>
        <v>-208768.51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92</v>
      </c>
      <c r="B4" s="12">
        <v>63.81</v>
      </c>
      <c r="C4" s="13">
        <v>45228</v>
      </c>
      <c r="D4" s="13">
        <v>45204</v>
      </c>
      <c r="E4" s="13"/>
      <c r="F4" s="13"/>
      <c r="G4" s="1">
        <f>D4-C4-(F4-E4)</f>
        <v>-24</v>
      </c>
      <c r="H4" s="12">
        <f>B4*G4</f>
        <v>-1531.44</v>
      </c>
    </row>
    <row r="5" spans="1:8" x14ac:dyDescent="0.25">
      <c r="A5" s="19" t="s">
        <v>93</v>
      </c>
      <c r="B5" s="12">
        <v>86.44</v>
      </c>
      <c r="C5" s="13">
        <v>45228</v>
      </c>
      <c r="D5" s="13">
        <v>45204</v>
      </c>
      <c r="E5" s="13"/>
      <c r="F5" s="13"/>
      <c r="G5" s="1">
        <f t="shared" ref="G5:G68" si="0">D5-C5-(F5-E5)</f>
        <v>-24</v>
      </c>
      <c r="H5" s="12">
        <f t="shared" ref="H5:H68" si="1">B5*G5</f>
        <v>-2074.56</v>
      </c>
    </row>
    <row r="6" spans="1:8" x14ac:dyDescent="0.25">
      <c r="A6" s="19" t="s">
        <v>94</v>
      </c>
      <c r="B6" s="12">
        <v>810</v>
      </c>
      <c r="C6" s="13">
        <v>45088</v>
      </c>
      <c r="D6" s="13">
        <v>45209</v>
      </c>
      <c r="E6" s="13"/>
      <c r="F6" s="13"/>
      <c r="G6" s="1">
        <f t="shared" si="0"/>
        <v>121</v>
      </c>
      <c r="H6" s="12">
        <f t="shared" si="1"/>
        <v>98010</v>
      </c>
    </row>
    <row r="7" spans="1:8" x14ac:dyDescent="0.25">
      <c r="A7" s="19" t="s">
        <v>95</v>
      </c>
      <c r="B7" s="12">
        <v>776.09</v>
      </c>
      <c r="C7" s="13">
        <v>45241</v>
      </c>
      <c r="D7" s="13">
        <v>45219</v>
      </c>
      <c r="E7" s="13"/>
      <c r="F7" s="13"/>
      <c r="G7" s="1">
        <f t="shared" si="0"/>
        <v>-22</v>
      </c>
      <c r="H7" s="12">
        <f t="shared" si="1"/>
        <v>-17073.98</v>
      </c>
    </row>
    <row r="8" spans="1:8" x14ac:dyDescent="0.25">
      <c r="A8" s="19" t="s">
        <v>96</v>
      </c>
      <c r="B8" s="12">
        <v>1115.1500000000001</v>
      </c>
      <c r="C8" s="13">
        <v>45242</v>
      </c>
      <c r="D8" s="13">
        <v>45219</v>
      </c>
      <c r="E8" s="13"/>
      <c r="F8" s="13"/>
      <c r="G8" s="1">
        <f t="shared" si="0"/>
        <v>-23</v>
      </c>
      <c r="H8" s="12">
        <f t="shared" si="1"/>
        <v>-25648.45</v>
      </c>
    </row>
    <row r="9" spans="1:8" x14ac:dyDescent="0.25">
      <c r="A9" s="19" t="s">
        <v>97</v>
      </c>
      <c r="B9" s="12">
        <v>800</v>
      </c>
      <c r="C9" s="13">
        <v>45245</v>
      </c>
      <c r="D9" s="13">
        <v>45219</v>
      </c>
      <c r="E9" s="13"/>
      <c r="F9" s="13"/>
      <c r="G9" s="1">
        <f t="shared" si="0"/>
        <v>-26</v>
      </c>
      <c r="H9" s="12">
        <f t="shared" si="1"/>
        <v>-20800</v>
      </c>
    </row>
    <row r="10" spans="1:8" x14ac:dyDescent="0.25">
      <c r="A10" s="19" t="s">
        <v>98</v>
      </c>
      <c r="B10" s="12">
        <v>478.8</v>
      </c>
      <c r="C10" s="13">
        <v>45253</v>
      </c>
      <c r="D10" s="13">
        <v>45223</v>
      </c>
      <c r="E10" s="13"/>
      <c r="F10" s="13"/>
      <c r="G10" s="1">
        <f t="shared" si="0"/>
        <v>-30</v>
      </c>
      <c r="H10" s="12">
        <f t="shared" si="1"/>
        <v>-14364</v>
      </c>
    </row>
    <row r="11" spans="1:8" x14ac:dyDescent="0.25">
      <c r="A11" s="19" t="s">
        <v>99</v>
      </c>
      <c r="B11" s="12">
        <v>205</v>
      </c>
      <c r="C11" s="13">
        <v>45260</v>
      </c>
      <c r="D11" s="13">
        <v>45240</v>
      </c>
      <c r="E11" s="13"/>
      <c r="F11" s="13"/>
      <c r="G11" s="1">
        <f t="shared" si="0"/>
        <v>-20</v>
      </c>
      <c r="H11" s="12">
        <f t="shared" si="1"/>
        <v>-4100</v>
      </c>
    </row>
    <row r="12" spans="1:8" x14ac:dyDescent="0.25">
      <c r="A12" s="19" t="s">
        <v>100</v>
      </c>
      <c r="B12" s="12">
        <v>308.88</v>
      </c>
      <c r="C12" s="13">
        <v>45266</v>
      </c>
      <c r="D12" s="13">
        <v>45240</v>
      </c>
      <c r="E12" s="13"/>
      <c r="F12" s="13"/>
      <c r="G12" s="1">
        <f t="shared" si="0"/>
        <v>-26</v>
      </c>
      <c r="H12" s="12">
        <f t="shared" si="1"/>
        <v>-8030.88</v>
      </c>
    </row>
    <row r="13" spans="1:8" x14ac:dyDescent="0.25">
      <c r="A13" s="19" t="s">
        <v>101</v>
      </c>
      <c r="B13" s="12">
        <v>140</v>
      </c>
      <c r="C13" s="13">
        <v>45284</v>
      </c>
      <c r="D13" s="13">
        <v>45260</v>
      </c>
      <c r="E13" s="13"/>
      <c r="F13" s="13"/>
      <c r="G13" s="1">
        <f t="shared" si="0"/>
        <v>-24</v>
      </c>
      <c r="H13" s="12">
        <f t="shared" si="1"/>
        <v>-3360</v>
      </c>
    </row>
    <row r="14" spans="1:8" x14ac:dyDescent="0.25">
      <c r="A14" s="19" t="s">
        <v>102</v>
      </c>
      <c r="B14" s="12">
        <v>46.5</v>
      </c>
      <c r="C14" s="13">
        <v>45288</v>
      </c>
      <c r="D14" s="13">
        <v>45260</v>
      </c>
      <c r="E14" s="13"/>
      <c r="F14" s="13"/>
      <c r="G14" s="1">
        <f t="shared" si="0"/>
        <v>-28</v>
      </c>
      <c r="H14" s="12">
        <f t="shared" si="1"/>
        <v>-1302</v>
      </c>
    </row>
    <row r="15" spans="1:8" x14ac:dyDescent="0.25">
      <c r="A15" s="19" t="s">
        <v>103</v>
      </c>
      <c r="B15" s="12">
        <v>56</v>
      </c>
      <c r="C15" s="13">
        <v>45288</v>
      </c>
      <c r="D15" s="13">
        <v>45260</v>
      </c>
      <c r="E15" s="13"/>
      <c r="F15" s="13"/>
      <c r="G15" s="1">
        <f t="shared" si="0"/>
        <v>-28</v>
      </c>
      <c r="H15" s="12">
        <f t="shared" si="1"/>
        <v>-1568</v>
      </c>
    </row>
    <row r="16" spans="1:8" x14ac:dyDescent="0.25">
      <c r="A16" s="19" t="s">
        <v>104</v>
      </c>
      <c r="B16" s="12">
        <v>48</v>
      </c>
      <c r="C16" s="13">
        <v>45290</v>
      </c>
      <c r="D16" s="13">
        <v>45260</v>
      </c>
      <c r="E16" s="13"/>
      <c r="F16" s="13"/>
      <c r="G16" s="1">
        <f t="shared" si="0"/>
        <v>-30</v>
      </c>
      <c r="H16" s="12">
        <f t="shared" si="1"/>
        <v>-1440</v>
      </c>
    </row>
    <row r="17" spans="1:8" x14ac:dyDescent="0.25">
      <c r="A17" s="19" t="s">
        <v>105</v>
      </c>
      <c r="B17" s="12">
        <v>1600</v>
      </c>
      <c r="C17" s="13">
        <v>45266</v>
      </c>
      <c r="D17" s="13">
        <v>45261</v>
      </c>
      <c r="E17" s="13"/>
      <c r="F17" s="13"/>
      <c r="G17" s="1">
        <f t="shared" si="0"/>
        <v>-5</v>
      </c>
      <c r="H17" s="12">
        <f t="shared" si="1"/>
        <v>-8000</v>
      </c>
    </row>
    <row r="18" spans="1:8" x14ac:dyDescent="0.25">
      <c r="A18" s="19" t="s">
        <v>106</v>
      </c>
      <c r="B18" s="12">
        <v>1686.8</v>
      </c>
      <c r="C18" s="13">
        <v>45280</v>
      </c>
      <c r="D18" s="13">
        <v>45261</v>
      </c>
      <c r="E18" s="13"/>
      <c r="F18" s="13"/>
      <c r="G18" s="1">
        <f t="shared" si="0"/>
        <v>-19</v>
      </c>
      <c r="H18" s="12">
        <f t="shared" si="1"/>
        <v>-32049.200000000001</v>
      </c>
    </row>
    <row r="19" spans="1:8" x14ac:dyDescent="0.25">
      <c r="A19" s="19" t="s">
        <v>107</v>
      </c>
      <c r="B19" s="12">
        <v>594</v>
      </c>
      <c r="C19" s="13">
        <v>45291</v>
      </c>
      <c r="D19" s="13">
        <v>45261</v>
      </c>
      <c r="E19" s="13"/>
      <c r="F19" s="13"/>
      <c r="G19" s="1">
        <f t="shared" si="0"/>
        <v>-30</v>
      </c>
      <c r="H19" s="12">
        <f t="shared" si="1"/>
        <v>-17820</v>
      </c>
    </row>
    <row r="20" spans="1:8" x14ac:dyDescent="0.25">
      <c r="A20" s="19" t="s">
        <v>108</v>
      </c>
      <c r="B20" s="12">
        <v>4070</v>
      </c>
      <c r="C20" s="13">
        <v>45291</v>
      </c>
      <c r="D20" s="13">
        <v>45261</v>
      </c>
      <c r="E20" s="13"/>
      <c r="F20" s="13"/>
      <c r="G20" s="1">
        <f t="shared" si="0"/>
        <v>-30</v>
      </c>
      <c r="H20" s="12">
        <f t="shared" si="1"/>
        <v>-122100</v>
      </c>
    </row>
    <row r="21" spans="1:8" x14ac:dyDescent="0.25">
      <c r="A21" s="19" t="s">
        <v>109</v>
      </c>
      <c r="B21" s="12">
        <v>401</v>
      </c>
      <c r="C21" s="13">
        <v>45290</v>
      </c>
      <c r="D21" s="13">
        <v>45261</v>
      </c>
      <c r="E21" s="13"/>
      <c r="F21" s="13"/>
      <c r="G21" s="1">
        <f t="shared" si="0"/>
        <v>-29</v>
      </c>
      <c r="H21" s="12">
        <f t="shared" si="1"/>
        <v>-11629</v>
      </c>
    </row>
    <row r="22" spans="1:8" x14ac:dyDescent="0.25">
      <c r="A22" s="19" t="s">
        <v>110</v>
      </c>
      <c r="B22" s="12">
        <v>210</v>
      </c>
      <c r="C22" s="13">
        <v>45295</v>
      </c>
      <c r="D22" s="13">
        <v>45265</v>
      </c>
      <c r="E22" s="13"/>
      <c r="F22" s="13"/>
      <c r="G22" s="1">
        <f t="shared" si="0"/>
        <v>-30</v>
      </c>
      <c r="H22" s="12">
        <f t="shared" si="1"/>
        <v>-6300</v>
      </c>
    </row>
    <row r="23" spans="1:8" x14ac:dyDescent="0.25">
      <c r="A23" s="19" t="s">
        <v>111</v>
      </c>
      <c r="B23" s="12">
        <v>210.9</v>
      </c>
      <c r="C23" s="13">
        <v>45295</v>
      </c>
      <c r="D23" s="13">
        <v>45265</v>
      </c>
      <c r="E23" s="13"/>
      <c r="F23" s="13"/>
      <c r="G23" s="1">
        <f t="shared" si="0"/>
        <v>-30</v>
      </c>
      <c r="H23" s="12">
        <f t="shared" si="1"/>
        <v>-6327</v>
      </c>
    </row>
    <row r="24" spans="1:8" x14ac:dyDescent="0.25">
      <c r="A24" s="19" t="s">
        <v>112</v>
      </c>
      <c r="B24" s="12">
        <v>42</v>
      </c>
      <c r="C24" s="13">
        <v>45302</v>
      </c>
      <c r="D24" s="13">
        <v>45272</v>
      </c>
      <c r="E24" s="13"/>
      <c r="F24" s="13"/>
      <c r="G24" s="1">
        <f t="shared" si="0"/>
        <v>-30</v>
      </c>
      <c r="H24" s="12">
        <f t="shared" si="1"/>
        <v>-1260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2024-01-02T08:41:09Z</dcterms:modified>
</cp:coreProperties>
</file>