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-dc1\utenti$\Desktop\DSGA\Desktop\PUBBLICAZIONI GENNAIO 2026\"/>
    </mc:Choice>
  </mc:AlternateContent>
  <bookViews>
    <workbookView xWindow="0" yWindow="0" windowWidth="28725" windowHeight="12135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<sst xmlns="http://schemas.openxmlformats.org/spreadsheetml/2006/main" count="179" uniqueCount="154">
  <si>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</si>
  <si>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</si>
  <si>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</si>
  <si>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</si>
  <si>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</si>
  <si>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</si>
  <si>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</si>
  <si>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</si>
  <si>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</si>
  <si>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</si>
  <si>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</si>
  <si>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</si>
  <si>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</si>
  <si>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</si>
  <si>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</si>
  <si>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</si>
  <si>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</si>
  <si>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</si>
  <si>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</si>
  <si>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</si>
  <si>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Liceo Scientifico C. CAFIERO</t>
  </si>
  <si>
    <t>76121 BARLETTA (BT) - Via Dante Alighieri, 1 - C.F. 81002290724 C.M. BTPS15000X</t>
  </si>
  <si>
    <t>2025</t>
  </si>
  <si>
    <t>000000003953 del 20/12/2024</t>
  </si>
  <si>
    <t>466/PA del 27/12/2024</t>
  </si>
  <si>
    <t>20/PA del 23/01/2025</t>
  </si>
  <si>
    <t>3723 del 03/12/2024</t>
  </si>
  <si>
    <t>2096006821 del 20/12/2024</t>
  </si>
  <si>
    <t>24117210 del 24/12/2024</t>
  </si>
  <si>
    <t>24117211 del 24/12/2024</t>
  </si>
  <si>
    <t>465/PA del 27/12/2024</t>
  </si>
  <si>
    <t>51/PA del 31/01/2025</t>
  </si>
  <si>
    <t>50/PA del 31/01/2025</t>
  </si>
  <si>
    <t>77.2025 del 24/01/2025</t>
  </si>
  <si>
    <t>10 del 30/01/2025</t>
  </si>
  <si>
    <t>FPA 1/25 del 08/02/2025</t>
  </si>
  <si>
    <t>FD01-345 del 31/01/2025</t>
  </si>
  <si>
    <t>000000000320 del 16/01/2025</t>
  </si>
  <si>
    <t>0000000859/PA del 13/02/2025</t>
  </si>
  <si>
    <t>0000000838/PA del 13/02/2025</t>
  </si>
  <si>
    <t>340 del 27/01/2025</t>
  </si>
  <si>
    <t>0000001265/PA del 17/02/2025</t>
  </si>
  <si>
    <t>33 / B del 14/02/2025</t>
  </si>
  <si>
    <t>2507900015195 del 07/02/2025</t>
  </si>
  <si>
    <t>1 del 19/02/2025</t>
  </si>
  <si>
    <t>2 del 28/02/2025</t>
  </si>
  <si>
    <t>69 FP del 20/02/2025</t>
  </si>
  <si>
    <t>624 del 25/02/2025</t>
  </si>
  <si>
    <t>48/PA del 24/02/2025</t>
  </si>
  <si>
    <t>7 del 27/02/2025</t>
  </si>
  <si>
    <t>FPA 1/25 del 19/02/2025</t>
  </si>
  <si>
    <t>3 del 28/02/2025</t>
  </si>
  <si>
    <t>1/PA-2025 del 24/03/2025</t>
  </si>
  <si>
    <t>FPA 5/25 del 21/03/2025</t>
  </si>
  <si>
    <t>1771 del 19/03/2025</t>
  </si>
  <si>
    <t>19 del 18/03/2025</t>
  </si>
  <si>
    <t>363 del 12/03/2025</t>
  </si>
  <si>
    <t>194 del 27/02/2025</t>
  </si>
  <si>
    <t>430/00 del 06/03/2025</t>
  </si>
  <si>
    <t>01505/25 del 28/03/2025</t>
  </si>
  <si>
    <t>FPA 1/25 del 25/03/2025</t>
  </si>
  <si>
    <t>36/PA del 11/04/2025</t>
  </si>
  <si>
    <t>35/PA del 11/04/2025</t>
  </si>
  <si>
    <t>FPA 11/25 del 10/04/2025</t>
  </si>
  <si>
    <t>106/PA del 31/03/2025</t>
  </si>
  <si>
    <t>408/PASP del 09/04/2025</t>
  </si>
  <si>
    <t>FPA 2/25 del 08/04/2025</t>
  </si>
  <si>
    <t>33 del 06/04/2025</t>
  </si>
  <si>
    <t>35EEL del 31/03/2025</t>
  </si>
  <si>
    <t>FPA 118/25 del 12/04/2025</t>
  </si>
  <si>
    <t>1P/2025 del 14/04/2025</t>
  </si>
  <si>
    <t>764/00 del 31/03/2025</t>
  </si>
  <si>
    <t>761/00 del 23/04/2025</t>
  </si>
  <si>
    <t>29 del 17/04/2025</t>
  </si>
  <si>
    <t>255 del 05/05/2025</t>
  </si>
  <si>
    <t>38 del 23/04/2025</t>
  </si>
  <si>
    <t>FPA 9/25 del 05/05/2025</t>
  </si>
  <si>
    <t>90/03/25 del 19/05/2025</t>
  </si>
  <si>
    <t>FPA 84/25 del 14/05/2025</t>
  </si>
  <si>
    <t>2332/FVIAC del 05/05/2025</t>
  </si>
  <si>
    <t>2507900046108 del 09/05/2025</t>
  </si>
  <si>
    <t>321 del 08/05/2025</t>
  </si>
  <si>
    <t>07-2025 del 11/05/2025</t>
  </si>
  <si>
    <t>74 del 06/06/2025</t>
  </si>
  <si>
    <t>260/PA del 02/06/2025</t>
  </si>
  <si>
    <t>261/PA del 02/06/2025</t>
  </si>
  <si>
    <t>161/PA del 30/05/2025</t>
  </si>
  <si>
    <t>165-X-2025 del 14/05/2025</t>
  </si>
  <si>
    <t>3/PA del 28/05/2025</t>
  </si>
  <si>
    <t>124 del 26/05/2025</t>
  </si>
  <si>
    <t>FATTPA 138_25 del 23/05/2025</t>
  </si>
  <si>
    <t>4/PA del 09/06/2025</t>
  </si>
  <si>
    <t>14 del 09/06/2025</t>
  </si>
  <si>
    <t>0000442/40 del 12/06/2025</t>
  </si>
  <si>
    <t>29/2025 del 13/06/2025</t>
  </si>
  <si>
    <t>FPA 2/25 del 19/06/2025</t>
  </si>
  <si>
    <t>FPA 53/25 del 18/06/2025</t>
  </si>
  <si>
    <t>57 del 13/06/2025</t>
  </si>
  <si>
    <t>412 del 09/06/2025</t>
  </si>
  <si>
    <t>FPA 207/25 del 21/06/2025</t>
  </si>
  <si>
    <t>7 del 30/06/2025</t>
  </si>
  <si>
    <t>112 del 02/07/2025</t>
  </si>
  <si>
    <t>34/2025 del 01/07/2025</t>
  </si>
  <si>
    <t>FPA 1/25 del 18/07/2025</t>
  </si>
  <si>
    <t>786 del 03/07/2025</t>
  </si>
  <si>
    <t>FPA 2/25 del 07/07/2025</t>
  </si>
  <si>
    <t>FATTPA 8_25 del 21/07/2025</t>
  </si>
  <si>
    <t>FATTPA 9_25 del 21/07/2025</t>
  </si>
  <si>
    <t>10/BD del 23/07/2025</t>
  </si>
  <si>
    <t>1298/00 del 18/07/2025</t>
  </si>
  <si>
    <t>225/8V del 21/07/2025</t>
  </si>
  <si>
    <t>72 del 08/08/2025</t>
  </si>
  <si>
    <t>2507900078383 del 07/08/2025</t>
  </si>
  <si>
    <t>25111042 del 31/07/2025</t>
  </si>
  <si>
    <t>25111043 del 31/07/2025</t>
  </si>
  <si>
    <t>2413 del 20/08/2025</t>
  </si>
  <si>
    <t>1pa del 09/09/2025</t>
  </si>
  <si>
    <t>FPA 5/25 del 08/09/2025</t>
  </si>
  <si>
    <t>0000002614/PA del 02/09/2025</t>
  </si>
  <si>
    <t>11 del 15/09/2025</t>
  </si>
  <si>
    <t>FPA 844/25 del 31/08/2025</t>
  </si>
  <si>
    <t>8 del 22/09/2025</t>
  </si>
  <si>
    <t>436/PA del 30/07/2025</t>
  </si>
  <si>
    <t>434/PA del 30/07/2025</t>
  </si>
  <si>
    <t>383/PA del 25/07/2025</t>
  </si>
  <si>
    <t>252/PA del 15/09/2025</t>
  </si>
  <si>
    <t>20 del 18/09/2025</t>
  </si>
  <si>
    <t>1798/00 del 30/09/2025</t>
  </si>
  <si>
    <t>FPA 956/25 del 08/10/2025</t>
  </si>
  <si>
    <t>0000004364/PA del 01/10/2025</t>
  </si>
  <si>
    <t>1026 MO del 10/10/2025</t>
  </si>
  <si>
    <t>22 del 13/10/2025</t>
  </si>
  <si>
    <t>345/PA del 30/09/2025</t>
  </si>
  <si>
    <t>13/B 2025 del 07/10/2025</t>
  </si>
  <si>
    <t>00000001/06/2025 del 21/10/2025</t>
  </si>
  <si>
    <t>24/SP del 27/10/2025</t>
  </si>
  <si>
    <t>395/PA del 28/10/2025</t>
  </si>
  <si>
    <t>FPA 43/25 del 30/10/2025</t>
  </si>
  <si>
    <t>2507900106497 del 05/11/2025</t>
  </si>
  <si>
    <t>89 del 13/11/2025</t>
  </si>
  <si>
    <t>FPA 35/25 del 18/11/2025</t>
  </si>
  <si>
    <t>2096006727 del 30/10/2025</t>
  </si>
  <si>
    <t>1655 del 30/10/2025</t>
  </si>
  <si>
    <t>344 del 19/11/2025</t>
  </si>
  <si>
    <t>307/PA del 21/11/2025</t>
  </si>
  <si>
    <t>000000003601 del 02/12/2025</t>
  </si>
  <si>
    <t>38/V del 10/12/2025</t>
  </si>
  <si>
    <t>100 del 21/11/2025</t>
  </si>
  <si>
    <t>688 del 12/12/2025</t>
  </si>
  <si>
    <t>171/13 del 17/11/2025</t>
  </si>
  <si>
    <t>FATTPA 11_25 del 10/12/2025</t>
  </si>
  <si>
    <t>2757/00 del 15/12/2025</t>
  </si>
  <si>
    <t>2762/00 del 15/12/2025</t>
  </si>
  <si>
    <t>40/V del 16/12/2025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</si>
</sst>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132</v>
      </c>
      <c r="B9" s="33"/>
      <c r="C9" s="32">
        <f>SUM(C13:C16)</f>
        <v>268249.66000000003</v>
      </c>
      <c r="D9" s="33"/>
      <c r="E9" s="38">
        <f>('Trimestre 1'!H1+'Trimestre 2'!H1+'Trimestre 3'!H1+'Trimestre 4'!H1)/C9</f>
        <v>-26.877935725994956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38</v>
      </c>
      <c r="C13" s="26">
        <f>'Trimestre 1'!B1</f>
        <v>73121.159999999989</v>
      </c>
      <c r="D13" s="26">
        <f>'Trimestre 1'!G1</f>
        <v>-39.159444543822879</v>
      </c>
      <c r="E13" s="26">
        <v>53407.01</v>
      </c>
      <c r="F13" s="30">
        <v>12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39</v>
      </c>
      <c r="C14" s="26">
        <f>'Trimestre 2'!B1</f>
        <v>74862.360000000015</v>
      </c>
      <c r="D14" s="26">
        <f>'Trimestre 2'!G1</f>
        <v>-23.820724727352971</v>
      </c>
      <c r="E14" s="26">
        <v>60335.49</v>
      </c>
      <c r="F14" s="30">
        <v>20</v>
      </c>
    </row>
    <row r="15" spans="1:9" ht="22.5" customHeight="1" x14ac:dyDescent="0.25">
      <c r="A15" s="25" t="s">
        <v>15</v>
      </c>
      <c r="B15" s="14">
        <f>'Trimestre 3'!C1</f>
        <v>25</v>
      </c>
      <c r="C15" s="26">
        <f>'Trimestre 3'!B1</f>
        <v>26862.89</v>
      </c>
      <c r="D15" s="26">
        <f>'Trimestre 3'!G1</f>
        <v>-21.190970517319617</v>
      </c>
      <c r="E15" s="26">
        <v>48229.1</v>
      </c>
      <c r="F15" s="30">
        <v>17</v>
      </c>
    </row>
    <row r="16" spans="1:9" ht="21.75" customHeight="1" x14ac:dyDescent="0.25">
      <c r="A16" s="25" t="s">
        <v>16</v>
      </c>
      <c r="B16" s="14">
        <f>'Trimestre 4'!C1</f>
        <v>30</v>
      </c>
      <c r="C16" s="26">
        <f>'Trimestre 4'!B1</f>
        <v>93403.249999999985</v>
      </c>
      <c r="D16" s="26">
        <f>'Trimestre 4'!G1</f>
        <v>-21.349222109509036</v>
      </c>
      <c r="E16" s="26">
        <v>47748.65</v>
      </c>
      <c r="F16" s="30">
        <v>19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73121.159999999989</v>
      </c>
      <c r="C1" s="31">
        <f>COUNTA(A4:A203)</f>
        <v>38</v>
      </c>
      <c r="G1" s="13">
        <f>IF(B1&lt;&gt;0,H1/B1,0)</f>
        <v>-39.159444543822879</v>
      </c>
      <c r="H1" s="12">
        <f>SUM(H4:H195)</f>
        <v>-2863384.0100000002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8316</v>
      </c>
      <c r="C4" s="10">
        <v>45689</v>
      </c>
      <c r="D4" s="10">
        <v>45684</v>
      </c>
      <c r="E4" s="10"/>
      <c r="F4" s="10"/>
      <c r="G4" s="1">
        <f>D4-C4-(F4-E4)</f>
        <v>-5</v>
      </c>
      <c r="H4" s="9">
        <f>B4*G4</f>
        <v>-41580</v>
      </c>
    </row>
    <row r="5" spans="1:8" x14ac:dyDescent="0.25">
      <c r="A5" s="16" t="s">
        <v>24</v>
      </c>
      <c r="B5" s="9">
        <v>50</v>
      </c>
      <c r="C5" s="10">
        <v>45689</v>
      </c>
      <c r="D5" s="10">
        <v>45684</v>
      </c>
      <c r="E5" s="10"/>
      <c r="F5" s="10"/>
      <c r="G5" s="1">
        <f t="shared" ref="G5:G68" si="0">D5-C5-(F5-E5)</f>
        <v>-5</v>
      </c>
      <c r="H5" s="9">
        <f t="shared" ref="H5:H68" si="1">B5*G5</f>
        <v>-250</v>
      </c>
    </row>
    <row r="6" spans="1:8" x14ac:dyDescent="0.25">
      <c r="A6" s="16" t="s">
        <v>25</v>
      </c>
      <c r="B6" s="9">
        <v>430</v>
      </c>
      <c r="C6" s="10">
        <v>45710</v>
      </c>
      <c r="D6" s="10">
        <v>45684</v>
      </c>
      <c r="E6" s="10"/>
      <c r="F6" s="10"/>
      <c r="G6" s="1">
        <f t="shared" si="0"/>
        <v>-26</v>
      </c>
      <c r="H6" s="9">
        <f t="shared" si="1"/>
        <v>-11180</v>
      </c>
    </row>
    <row r="7" spans="1:8" x14ac:dyDescent="0.25">
      <c r="A7" s="16" t="s">
        <v>26</v>
      </c>
      <c r="B7" s="9">
        <v>658.8</v>
      </c>
      <c r="C7" s="10">
        <v>45660</v>
      </c>
      <c r="D7" s="10">
        <v>45684</v>
      </c>
      <c r="E7" s="10"/>
      <c r="F7" s="10"/>
      <c r="G7" s="1">
        <f t="shared" si="0"/>
        <v>24</v>
      </c>
      <c r="H7" s="9">
        <f t="shared" si="1"/>
        <v>15811.2</v>
      </c>
    </row>
    <row r="8" spans="1:8" x14ac:dyDescent="0.25">
      <c r="A8" s="16" t="s">
        <v>27</v>
      </c>
      <c r="B8" s="9">
        <v>4680</v>
      </c>
      <c r="C8" s="10">
        <v>45995</v>
      </c>
      <c r="D8" s="10">
        <v>45691</v>
      </c>
      <c r="E8" s="10"/>
      <c r="F8" s="10"/>
      <c r="G8" s="1">
        <f t="shared" si="0"/>
        <v>-304</v>
      </c>
      <c r="H8" s="9">
        <f t="shared" si="1"/>
        <v>-1422720</v>
      </c>
    </row>
    <row r="9" spans="1:8" x14ac:dyDescent="0.25">
      <c r="A9" s="16" t="s">
        <v>28</v>
      </c>
      <c r="B9" s="9">
        <v>145.63999999999999</v>
      </c>
      <c r="C9" s="10">
        <v>45691</v>
      </c>
      <c r="D9" s="10">
        <v>45691</v>
      </c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 t="s">
        <v>29</v>
      </c>
      <c r="B10" s="9">
        <v>145.63999999999999</v>
      </c>
      <c r="C10" s="10">
        <v>45995</v>
      </c>
      <c r="D10" s="10">
        <v>45691</v>
      </c>
      <c r="E10" s="10"/>
      <c r="F10" s="10"/>
      <c r="G10" s="1">
        <f t="shared" si="0"/>
        <v>-304</v>
      </c>
      <c r="H10" s="9">
        <f t="shared" si="1"/>
        <v>-44274.559999999998</v>
      </c>
    </row>
    <row r="11" spans="1:8" x14ac:dyDescent="0.25">
      <c r="A11" s="16" t="s">
        <v>30</v>
      </c>
      <c r="B11" s="9">
        <v>455.39</v>
      </c>
      <c r="C11" s="10">
        <v>45689</v>
      </c>
      <c r="D11" s="10">
        <v>45691</v>
      </c>
      <c r="E11" s="10"/>
      <c r="F11" s="10"/>
      <c r="G11" s="1">
        <f t="shared" si="0"/>
        <v>2</v>
      </c>
      <c r="H11" s="9">
        <f t="shared" si="1"/>
        <v>910.78</v>
      </c>
    </row>
    <row r="12" spans="1:8" x14ac:dyDescent="0.25">
      <c r="A12" s="16" t="s">
        <v>31</v>
      </c>
      <c r="B12" s="9">
        <v>-170</v>
      </c>
      <c r="C12" s="10">
        <v>45724</v>
      </c>
      <c r="D12" s="10">
        <v>45702</v>
      </c>
      <c r="E12" s="10"/>
      <c r="F12" s="10"/>
      <c r="G12" s="1">
        <f t="shared" si="0"/>
        <v>-22</v>
      </c>
      <c r="H12" s="9">
        <f t="shared" si="1"/>
        <v>3740</v>
      </c>
    </row>
    <row r="13" spans="1:8" x14ac:dyDescent="0.25">
      <c r="A13" s="16" t="s">
        <v>32</v>
      </c>
      <c r="B13" s="9">
        <v>688.7</v>
      </c>
      <c r="C13" s="10">
        <v>45724</v>
      </c>
      <c r="D13" s="10">
        <v>45702</v>
      </c>
      <c r="E13" s="10"/>
      <c r="F13" s="10"/>
      <c r="G13" s="1">
        <f t="shared" si="0"/>
        <v>-22</v>
      </c>
      <c r="H13" s="9">
        <f t="shared" si="1"/>
        <v>-15151.4</v>
      </c>
    </row>
    <row r="14" spans="1:8" x14ac:dyDescent="0.25">
      <c r="A14" s="16" t="s">
        <v>33</v>
      </c>
      <c r="B14" s="9">
        <v>1666</v>
      </c>
      <c r="C14" s="10">
        <v>45712</v>
      </c>
      <c r="D14" s="10">
        <v>45702</v>
      </c>
      <c r="E14" s="10"/>
      <c r="F14" s="10"/>
      <c r="G14" s="1">
        <f t="shared" si="0"/>
        <v>-10</v>
      </c>
      <c r="H14" s="9">
        <f t="shared" si="1"/>
        <v>-16660</v>
      </c>
    </row>
    <row r="15" spans="1:8" x14ac:dyDescent="0.25">
      <c r="A15" s="16" t="s">
        <v>34</v>
      </c>
      <c r="B15" s="9">
        <v>4000</v>
      </c>
      <c r="C15" s="10">
        <v>45719</v>
      </c>
      <c r="D15" s="10">
        <v>45702</v>
      </c>
      <c r="E15" s="10"/>
      <c r="F15" s="10"/>
      <c r="G15" s="1">
        <f t="shared" si="0"/>
        <v>-17</v>
      </c>
      <c r="H15" s="9">
        <f t="shared" si="1"/>
        <v>-68000</v>
      </c>
    </row>
    <row r="16" spans="1:8" x14ac:dyDescent="0.25">
      <c r="A16" s="16" t="s">
        <v>35</v>
      </c>
      <c r="B16" s="9">
        <v>1527.27</v>
      </c>
      <c r="C16" s="10">
        <v>45726</v>
      </c>
      <c r="D16" s="10">
        <v>45702</v>
      </c>
      <c r="E16" s="10"/>
      <c r="F16" s="10"/>
      <c r="G16" s="1">
        <f t="shared" si="0"/>
        <v>-24</v>
      </c>
      <c r="H16" s="9">
        <f t="shared" si="1"/>
        <v>-36654.480000000003</v>
      </c>
    </row>
    <row r="17" spans="1:8" x14ac:dyDescent="0.25">
      <c r="A17" s="16" t="s">
        <v>36</v>
      </c>
      <c r="B17" s="9">
        <v>191.95</v>
      </c>
      <c r="C17" s="10">
        <v>45732</v>
      </c>
      <c r="D17" s="10">
        <v>45702</v>
      </c>
      <c r="E17" s="10"/>
      <c r="F17" s="10"/>
      <c r="G17" s="1">
        <f t="shared" si="0"/>
        <v>-30</v>
      </c>
      <c r="H17" s="9">
        <f t="shared" si="1"/>
        <v>-5758.5</v>
      </c>
    </row>
    <row r="18" spans="1:8" x14ac:dyDescent="0.25">
      <c r="A18" s="16" t="s">
        <v>37</v>
      </c>
      <c r="B18" s="9">
        <v>480</v>
      </c>
      <c r="C18" s="10">
        <v>45707</v>
      </c>
      <c r="D18" s="10">
        <v>45702</v>
      </c>
      <c r="E18" s="10"/>
      <c r="F18" s="10"/>
      <c r="G18" s="1">
        <f t="shared" si="0"/>
        <v>-5</v>
      </c>
      <c r="H18" s="9">
        <f t="shared" si="1"/>
        <v>-2400</v>
      </c>
    </row>
    <row r="19" spans="1:8" x14ac:dyDescent="0.25">
      <c r="A19" s="16" t="s">
        <v>38</v>
      </c>
      <c r="B19" s="9">
        <v>100</v>
      </c>
      <c r="C19" s="10">
        <v>45732</v>
      </c>
      <c r="D19" s="10">
        <v>45707</v>
      </c>
      <c r="E19" s="10"/>
      <c r="F19" s="10"/>
      <c r="G19" s="1">
        <f t="shared" si="0"/>
        <v>-25</v>
      </c>
      <c r="H19" s="9">
        <f t="shared" si="1"/>
        <v>-2500</v>
      </c>
    </row>
    <row r="20" spans="1:8" x14ac:dyDescent="0.25">
      <c r="A20" s="16" t="s">
        <v>39</v>
      </c>
      <c r="B20" s="9">
        <v>500</v>
      </c>
      <c r="C20" s="10">
        <v>45732</v>
      </c>
      <c r="D20" s="10">
        <v>45707</v>
      </c>
      <c r="E20" s="10"/>
      <c r="F20" s="10"/>
      <c r="G20" s="1">
        <f t="shared" si="0"/>
        <v>-25</v>
      </c>
      <c r="H20" s="9">
        <f t="shared" si="1"/>
        <v>-12500</v>
      </c>
    </row>
    <row r="21" spans="1:8" x14ac:dyDescent="0.25">
      <c r="A21" s="16" t="s">
        <v>40</v>
      </c>
      <c r="B21" s="9">
        <v>480</v>
      </c>
      <c r="C21" s="10">
        <v>45716</v>
      </c>
      <c r="D21" s="10">
        <v>45707</v>
      </c>
      <c r="E21" s="10"/>
      <c r="F21" s="10"/>
      <c r="G21" s="1">
        <f t="shared" si="0"/>
        <v>-9</v>
      </c>
      <c r="H21" s="9">
        <f t="shared" si="1"/>
        <v>-4320</v>
      </c>
    </row>
    <row r="22" spans="1:8" x14ac:dyDescent="0.25">
      <c r="A22" s="16" t="s">
        <v>41</v>
      </c>
      <c r="B22" s="9">
        <v>1275</v>
      </c>
      <c r="C22" s="10">
        <v>45735</v>
      </c>
      <c r="D22" s="10">
        <v>45707</v>
      </c>
      <c r="E22" s="10"/>
      <c r="F22" s="10"/>
      <c r="G22" s="1">
        <f t="shared" si="0"/>
        <v>-28</v>
      </c>
      <c r="H22" s="9">
        <f t="shared" si="1"/>
        <v>-35700</v>
      </c>
    </row>
    <row r="23" spans="1:8" x14ac:dyDescent="0.25">
      <c r="A23" s="16" t="s">
        <v>42</v>
      </c>
      <c r="B23" s="9">
        <v>480</v>
      </c>
      <c r="C23" s="10">
        <v>45735</v>
      </c>
      <c r="D23" s="10">
        <v>45707</v>
      </c>
      <c r="E23" s="10"/>
      <c r="F23" s="10"/>
      <c r="G23" s="1">
        <f t="shared" si="0"/>
        <v>-28</v>
      </c>
      <c r="H23" s="9">
        <f t="shared" si="1"/>
        <v>-13440</v>
      </c>
    </row>
    <row r="24" spans="1:8" x14ac:dyDescent="0.25">
      <c r="A24" s="16" t="s">
        <v>43</v>
      </c>
      <c r="B24" s="9">
        <v>141</v>
      </c>
      <c r="C24" s="10">
        <v>45729</v>
      </c>
      <c r="D24" s="10">
        <v>45707</v>
      </c>
      <c r="E24" s="10"/>
      <c r="F24" s="10"/>
      <c r="G24" s="1">
        <f t="shared" si="0"/>
        <v>-22</v>
      </c>
      <c r="H24" s="9">
        <f t="shared" si="1"/>
        <v>-3102</v>
      </c>
    </row>
    <row r="25" spans="1:8" x14ac:dyDescent="0.25">
      <c r="A25" s="16" t="s">
        <v>44</v>
      </c>
      <c r="B25" s="9">
        <v>6542.25</v>
      </c>
      <c r="C25" s="10">
        <v>45738</v>
      </c>
      <c r="D25" s="10">
        <v>45712</v>
      </c>
      <c r="E25" s="10"/>
      <c r="F25" s="10"/>
      <c r="G25" s="1">
        <f t="shared" si="0"/>
        <v>-26</v>
      </c>
      <c r="H25" s="9">
        <f t="shared" si="1"/>
        <v>-170098.5</v>
      </c>
    </row>
    <row r="26" spans="1:8" x14ac:dyDescent="0.25">
      <c r="A26" s="16" t="s">
        <v>45</v>
      </c>
      <c r="B26" s="9">
        <v>11999.99</v>
      </c>
      <c r="C26" s="10">
        <v>45747</v>
      </c>
      <c r="D26" s="10">
        <v>45721</v>
      </c>
      <c r="E26" s="10"/>
      <c r="F26" s="10"/>
      <c r="G26" s="1">
        <f t="shared" si="0"/>
        <v>-26</v>
      </c>
      <c r="H26" s="9">
        <f t="shared" si="1"/>
        <v>-311999.74</v>
      </c>
    </row>
    <row r="27" spans="1:8" x14ac:dyDescent="0.25">
      <c r="A27" s="16" t="s">
        <v>46</v>
      </c>
      <c r="B27" s="9">
        <v>2251.15</v>
      </c>
      <c r="C27" s="10">
        <v>45739</v>
      </c>
      <c r="D27" s="10">
        <v>45729</v>
      </c>
      <c r="E27" s="10"/>
      <c r="F27" s="10"/>
      <c r="G27" s="1">
        <f t="shared" si="0"/>
        <v>-10</v>
      </c>
      <c r="H27" s="9">
        <f t="shared" si="1"/>
        <v>-22511.5</v>
      </c>
    </row>
    <row r="28" spans="1:8" x14ac:dyDescent="0.25">
      <c r="A28" s="16" t="s">
        <v>47</v>
      </c>
      <c r="B28" s="9">
        <v>1317.6</v>
      </c>
      <c r="C28" s="10">
        <v>45744</v>
      </c>
      <c r="D28" s="10">
        <v>45729</v>
      </c>
      <c r="E28" s="10"/>
      <c r="F28" s="10"/>
      <c r="G28" s="1">
        <f t="shared" si="0"/>
        <v>-15</v>
      </c>
      <c r="H28" s="9">
        <f t="shared" si="1"/>
        <v>-19764</v>
      </c>
    </row>
    <row r="29" spans="1:8" x14ac:dyDescent="0.25">
      <c r="A29" s="16" t="s">
        <v>48</v>
      </c>
      <c r="B29" s="9">
        <v>150</v>
      </c>
      <c r="C29" s="10">
        <v>45745</v>
      </c>
      <c r="D29" s="10">
        <v>45729</v>
      </c>
      <c r="E29" s="10"/>
      <c r="F29" s="10"/>
      <c r="G29" s="1">
        <f t="shared" si="0"/>
        <v>-16</v>
      </c>
      <c r="H29" s="9">
        <f t="shared" si="1"/>
        <v>-2400</v>
      </c>
    </row>
    <row r="30" spans="1:8" x14ac:dyDescent="0.25">
      <c r="A30" s="16" t="s">
        <v>49</v>
      </c>
      <c r="B30" s="9">
        <v>600</v>
      </c>
      <c r="C30" s="10">
        <v>45746</v>
      </c>
      <c r="D30" s="10">
        <v>45729</v>
      </c>
      <c r="E30" s="10"/>
      <c r="F30" s="10"/>
      <c r="G30" s="1">
        <f t="shared" si="0"/>
        <v>-17</v>
      </c>
      <c r="H30" s="9">
        <f t="shared" si="1"/>
        <v>-10200</v>
      </c>
    </row>
    <row r="31" spans="1:8" x14ac:dyDescent="0.25">
      <c r="A31" s="16" t="s">
        <v>50</v>
      </c>
      <c r="B31" s="9">
        <v>162</v>
      </c>
      <c r="C31" s="10">
        <v>45738</v>
      </c>
      <c r="D31" s="10">
        <v>45729</v>
      </c>
      <c r="E31" s="10"/>
      <c r="F31" s="10"/>
      <c r="G31" s="1">
        <f t="shared" si="0"/>
        <v>-9</v>
      </c>
      <c r="H31" s="9">
        <f t="shared" si="1"/>
        <v>-1458</v>
      </c>
    </row>
    <row r="32" spans="1:8" x14ac:dyDescent="0.25">
      <c r="A32" s="16" t="s">
        <v>51</v>
      </c>
      <c r="B32" s="9">
        <v>15757.76</v>
      </c>
      <c r="C32" s="10">
        <v>45766</v>
      </c>
      <c r="D32" s="10">
        <v>45740</v>
      </c>
      <c r="E32" s="10"/>
      <c r="F32" s="10"/>
      <c r="G32" s="1">
        <f t="shared" si="0"/>
        <v>-26</v>
      </c>
      <c r="H32" s="9">
        <f t="shared" si="1"/>
        <v>-409701.76</v>
      </c>
    </row>
    <row r="33" spans="1:8" x14ac:dyDescent="0.25">
      <c r="A33" s="16" t="s">
        <v>52</v>
      </c>
      <c r="B33" s="9">
        <v>2100</v>
      </c>
      <c r="C33" s="10">
        <v>45771</v>
      </c>
      <c r="D33" s="10">
        <v>45742</v>
      </c>
      <c r="E33" s="10"/>
      <c r="F33" s="10"/>
      <c r="G33" s="1">
        <f t="shared" si="0"/>
        <v>-29</v>
      </c>
      <c r="H33" s="9">
        <f t="shared" si="1"/>
        <v>-60900</v>
      </c>
    </row>
    <row r="34" spans="1:8" x14ac:dyDescent="0.25">
      <c r="A34" s="16" t="s">
        <v>53</v>
      </c>
      <c r="B34" s="9">
        <v>217.27</v>
      </c>
      <c r="C34" s="10">
        <v>45768</v>
      </c>
      <c r="D34" s="10">
        <v>45742</v>
      </c>
      <c r="E34" s="10"/>
      <c r="F34" s="10"/>
      <c r="G34" s="1">
        <f t="shared" si="0"/>
        <v>-26</v>
      </c>
      <c r="H34" s="9">
        <f t="shared" si="1"/>
        <v>-5649.02</v>
      </c>
    </row>
    <row r="35" spans="1:8" x14ac:dyDescent="0.25">
      <c r="A35" s="16" t="s">
        <v>54</v>
      </c>
      <c r="B35" s="9">
        <v>2016</v>
      </c>
      <c r="C35" s="10">
        <v>45766</v>
      </c>
      <c r="D35" s="10">
        <v>45742</v>
      </c>
      <c r="E35" s="10"/>
      <c r="F35" s="10"/>
      <c r="G35" s="1">
        <f t="shared" si="0"/>
        <v>-24</v>
      </c>
      <c r="H35" s="9">
        <f t="shared" si="1"/>
        <v>-48384</v>
      </c>
    </row>
    <row r="36" spans="1:8" x14ac:dyDescent="0.25">
      <c r="A36" s="16" t="s">
        <v>55</v>
      </c>
      <c r="B36" s="9">
        <v>3110.9</v>
      </c>
      <c r="C36" s="10">
        <v>45765</v>
      </c>
      <c r="D36" s="10">
        <v>45742</v>
      </c>
      <c r="E36" s="10"/>
      <c r="F36" s="10"/>
      <c r="G36" s="1">
        <f t="shared" si="0"/>
        <v>-23</v>
      </c>
      <c r="H36" s="9">
        <f t="shared" si="1"/>
        <v>-71550.7</v>
      </c>
    </row>
    <row r="37" spans="1:8" x14ac:dyDescent="0.25">
      <c r="A37" s="16" t="s">
        <v>56</v>
      </c>
      <c r="B37" s="9">
        <v>19.670000000000002</v>
      </c>
      <c r="C37" s="10">
        <v>45759</v>
      </c>
      <c r="D37" s="10">
        <v>45742</v>
      </c>
      <c r="E37" s="10"/>
      <c r="F37" s="10"/>
      <c r="G37" s="1">
        <f t="shared" si="0"/>
        <v>-17</v>
      </c>
      <c r="H37" s="9">
        <f t="shared" si="1"/>
        <v>-334.39</v>
      </c>
    </row>
    <row r="38" spans="1:8" x14ac:dyDescent="0.25">
      <c r="A38" s="16" t="s">
        <v>57</v>
      </c>
      <c r="B38" s="9">
        <v>49.18</v>
      </c>
      <c r="C38" s="10">
        <v>45750</v>
      </c>
      <c r="D38" s="10">
        <v>45742</v>
      </c>
      <c r="E38" s="10"/>
      <c r="F38" s="10"/>
      <c r="G38" s="1">
        <f t="shared" si="0"/>
        <v>-8</v>
      </c>
      <c r="H38" s="9">
        <f t="shared" si="1"/>
        <v>-393.44</v>
      </c>
    </row>
    <row r="39" spans="1:8" x14ac:dyDescent="0.25">
      <c r="A39" s="16" t="s">
        <v>58</v>
      </c>
      <c r="B39" s="9">
        <v>380</v>
      </c>
      <c r="C39" s="10">
        <v>45759</v>
      </c>
      <c r="D39" s="10">
        <v>45742</v>
      </c>
      <c r="E39" s="10"/>
      <c r="F39" s="10"/>
      <c r="G39" s="1">
        <f t="shared" si="0"/>
        <v>-17</v>
      </c>
      <c r="H39" s="9">
        <f t="shared" si="1"/>
        <v>-6460</v>
      </c>
    </row>
    <row r="40" spans="1:8" x14ac:dyDescent="0.25">
      <c r="A40" s="16" t="s">
        <v>59</v>
      </c>
      <c r="B40" s="9">
        <v>140</v>
      </c>
      <c r="C40" s="10">
        <v>45777</v>
      </c>
      <c r="D40" s="10">
        <v>45747</v>
      </c>
      <c r="E40" s="10"/>
      <c r="F40" s="10"/>
      <c r="G40" s="1">
        <f t="shared" si="0"/>
        <v>-30</v>
      </c>
      <c r="H40" s="9">
        <f t="shared" si="1"/>
        <v>-4200</v>
      </c>
    </row>
    <row r="41" spans="1:8" x14ac:dyDescent="0.25">
      <c r="A41" s="16" t="s">
        <v>60</v>
      </c>
      <c r="B41" s="9">
        <v>66</v>
      </c>
      <c r="C41" s="10">
        <v>45772</v>
      </c>
      <c r="D41" s="10">
        <v>45747</v>
      </c>
      <c r="E41" s="10"/>
      <c r="F41" s="10"/>
      <c r="G41" s="1">
        <f t="shared" si="0"/>
        <v>-25</v>
      </c>
      <c r="H41" s="9">
        <f t="shared" si="1"/>
        <v>-1650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74862.360000000015</v>
      </c>
      <c r="C1" s="31">
        <f>COUNTA(A4:A203)</f>
        <v>39</v>
      </c>
      <c r="G1" s="13">
        <f>IF(B1&lt;&gt;0,H1/B1,0)</f>
        <v>-23.820724727352971</v>
      </c>
      <c r="H1" s="12">
        <f>SUM(H4:H195)</f>
        <v>-1783275.67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61</v>
      </c>
      <c r="B4" s="9">
        <v>300</v>
      </c>
      <c r="C4" s="10">
        <v>45791</v>
      </c>
      <c r="D4" s="10">
        <v>45762</v>
      </c>
      <c r="E4" s="10"/>
      <c r="F4" s="10"/>
      <c r="G4" s="1">
        <f>D4-C4-(F4-E4)</f>
        <v>-29</v>
      </c>
      <c r="H4" s="9">
        <f>B4*G4</f>
        <v>-8700</v>
      </c>
    </row>
    <row r="5" spans="1:8" x14ac:dyDescent="0.25">
      <c r="A5" s="16" t="s">
        <v>62</v>
      </c>
      <c r="B5" s="9">
        <v>2500</v>
      </c>
      <c r="C5" s="10">
        <v>45789</v>
      </c>
      <c r="D5" s="10">
        <v>45762</v>
      </c>
      <c r="E5" s="10"/>
      <c r="F5" s="10"/>
      <c r="G5" s="1">
        <f t="shared" ref="G5:G68" si="0">D5-C5-(F5-E5)</f>
        <v>-27</v>
      </c>
      <c r="H5" s="9">
        <f t="shared" ref="H5:H68" si="1">B5*G5</f>
        <v>-67500</v>
      </c>
    </row>
    <row r="6" spans="1:8" x14ac:dyDescent="0.25">
      <c r="A6" s="16" t="s">
        <v>63</v>
      </c>
      <c r="B6" s="9">
        <v>300</v>
      </c>
      <c r="C6" s="10">
        <v>45788</v>
      </c>
      <c r="D6" s="10">
        <v>45762</v>
      </c>
      <c r="E6" s="10"/>
      <c r="F6" s="10"/>
      <c r="G6" s="1">
        <f t="shared" si="0"/>
        <v>-26</v>
      </c>
      <c r="H6" s="9">
        <f t="shared" si="1"/>
        <v>-7800</v>
      </c>
    </row>
    <row r="7" spans="1:8" x14ac:dyDescent="0.25">
      <c r="A7" s="16" t="s">
        <v>64</v>
      </c>
      <c r="B7" s="9">
        <v>1000</v>
      </c>
      <c r="C7" s="10">
        <v>45787</v>
      </c>
      <c r="D7" s="10">
        <v>45762</v>
      </c>
      <c r="E7" s="10"/>
      <c r="F7" s="10"/>
      <c r="G7" s="1">
        <f t="shared" si="0"/>
        <v>-25</v>
      </c>
      <c r="H7" s="9">
        <f t="shared" si="1"/>
        <v>-25000</v>
      </c>
    </row>
    <row r="8" spans="1:8" x14ac:dyDescent="0.25">
      <c r="A8" s="16" t="s">
        <v>65</v>
      </c>
      <c r="B8" s="9">
        <v>988.92</v>
      </c>
      <c r="C8" s="10">
        <v>45787</v>
      </c>
      <c r="D8" s="10">
        <v>45762</v>
      </c>
      <c r="E8" s="10"/>
      <c r="F8" s="10"/>
      <c r="G8" s="1">
        <f t="shared" si="0"/>
        <v>-25</v>
      </c>
      <c r="H8" s="9">
        <f t="shared" si="1"/>
        <v>-24723</v>
      </c>
    </row>
    <row r="9" spans="1:8" x14ac:dyDescent="0.25">
      <c r="A9" s="16" t="s">
        <v>66</v>
      </c>
      <c r="B9" s="9">
        <v>3927.27</v>
      </c>
      <c r="C9" s="10">
        <v>45786</v>
      </c>
      <c r="D9" s="10">
        <v>45762</v>
      </c>
      <c r="E9" s="10"/>
      <c r="F9" s="10"/>
      <c r="G9" s="1">
        <f t="shared" si="0"/>
        <v>-24</v>
      </c>
      <c r="H9" s="9">
        <f t="shared" si="1"/>
        <v>-94254.48</v>
      </c>
    </row>
    <row r="10" spans="1:8" x14ac:dyDescent="0.25">
      <c r="A10" s="16" t="s">
        <v>67</v>
      </c>
      <c r="B10" s="9">
        <v>2300</v>
      </c>
      <c r="C10" s="10">
        <v>45784</v>
      </c>
      <c r="D10" s="10">
        <v>45762</v>
      </c>
      <c r="E10" s="10"/>
      <c r="F10" s="10"/>
      <c r="G10" s="1">
        <f t="shared" si="0"/>
        <v>-22</v>
      </c>
      <c r="H10" s="9">
        <f t="shared" si="1"/>
        <v>-50600</v>
      </c>
    </row>
    <row r="11" spans="1:8" x14ac:dyDescent="0.25">
      <c r="A11" s="16" t="s">
        <v>68</v>
      </c>
      <c r="B11" s="9">
        <v>2336.5</v>
      </c>
      <c r="C11" s="10">
        <v>45784</v>
      </c>
      <c r="D11" s="10">
        <v>45762</v>
      </c>
      <c r="E11" s="10"/>
      <c r="F11" s="10"/>
      <c r="G11" s="1">
        <f t="shared" si="0"/>
        <v>-22</v>
      </c>
      <c r="H11" s="9">
        <f t="shared" si="1"/>
        <v>-51403</v>
      </c>
    </row>
    <row r="12" spans="1:8" x14ac:dyDescent="0.25">
      <c r="A12" s="16" t="s">
        <v>69</v>
      </c>
      <c r="B12" s="9">
        <v>289.92</v>
      </c>
      <c r="C12" s="10">
        <v>45791</v>
      </c>
      <c r="D12" s="10">
        <v>45762</v>
      </c>
      <c r="E12" s="10"/>
      <c r="F12" s="10"/>
      <c r="G12" s="1">
        <f t="shared" si="0"/>
        <v>-29</v>
      </c>
      <c r="H12" s="9">
        <f t="shared" si="1"/>
        <v>-8407.68</v>
      </c>
    </row>
    <row r="13" spans="1:8" x14ac:dyDescent="0.25">
      <c r="A13" s="16" t="s">
        <v>70</v>
      </c>
      <c r="B13" s="9">
        <v>719.99</v>
      </c>
      <c r="C13" s="10">
        <v>45792</v>
      </c>
      <c r="D13" s="10">
        <v>45762</v>
      </c>
      <c r="E13" s="10"/>
      <c r="F13" s="10"/>
      <c r="G13" s="1">
        <f t="shared" si="0"/>
        <v>-30</v>
      </c>
      <c r="H13" s="9">
        <f t="shared" si="1"/>
        <v>-21599.7</v>
      </c>
    </row>
    <row r="14" spans="1:8" x14ac:dyDescent="0.25">
      <c r="A14" s="16" t="s">
        <v>71</v>
      </c>
      <c r="B14" s="9">
        <v>579.29999999999995</v>
      </c>
      <c r="C14" s="10">
        <v>45795</v>
      </c>
      <c r="D14" s="10">
        <v>45783</v>
      </c>
      <c r="E14" s="10"/>
      <c r="F14" s="10"/>
      <c r="G14" s="1">
        <f t="shared" si="0"/>
        <v>-12</v>
      </c>
      <c r="H14" s="9">
        <f t="shared" si="1"/>
        <v>-6951.6</v>
      </c>
    </row>
    <row r="15" spans="1:8" x14ac:dyDescent="0.25">
      <c r="A15" s="16" t="s">
        <v>72</v>
      </c>
      <c r="B15" s="9">
        <v>600</v>
      </c>
      <c r="C15" s="10">
        <v>45809</v>
      </c>
      <c r="D15" s="10">
        <v>45783</v>
      </c>
      <c r="E15" s="10"/>
      <c r="F15" s="10"/>
      <c r="G15" s="1">
        <f t="shared" si="0"/>
        <v>-26</v>
      </c>
      <c r="H15" s="9">
        <f t="shared" si="1"/>
        <v>-15600</v>
      </c>
    </row>
    <row r="16" spans="1:8" x14ac:dyDescent="0.25">
      <c r="A16" s="16" t="s">
        <v>73</v>
      </c>
      <c r="B16" s="9">
        <v>137.27000000000001</v>
      </c>
      <c r="C16" s="10">
        <v>45809</v>
      </c>
      <c r="D16" s="10">
        <v>45785</v>
      </c>
      <c r="E16" s="10"/>
      <c r="F16" s="10"/>
      <c r="G16" s="1">
        <f t="shared" si="0"/>
        <v>-24</v>
      </c>
      <c r="H16" s="9">
        <f t="shared" si="1"/>
        <v>-3294.48</v>
      </c>
    </row>
    <row r="17" spans="1:8" x14ac:dyDescent="0.25">
      <c r="A17" s="16" t="s">
        <v>74</v>
      </c>
      <c r="B17" s="9">
        <v>4999.99</v>
      </c>
      <c r="C17" s="10">
        <v>45814</v>
      </c>
      <c r="D17" s="10">
        <v>45785</v>
      </c>
      <c r="E17" s="10"/>
      <c r="F17" s="10"/>
      <c r="G17" s="1">
        <f t="shared" si="0"/>
        <v>-29</v>
      </c>
      <c r="H17" s="9">
        <f t="shared" si="1"/>
        <v>-144999.71</v>
      </c>
    </row>
    <row r="18" spans="1:8" x14ac:dyDescent="0.25">
      <c r="A18" s="16" t="s">
        <v>75</v>
      </c>
      <c r="B18" s="9">
        <v>70</v>
      </c>
      <c r="C18" s="10">
        <v>45814</v>
      </c>
      <c r="D18" s="10">
        <v>45785</v>
      </c>
      <c r="E18" s="10"/>
      <c r="F18" s="10"/>
      <c r="G18" s="1">
        <f t="shared" si="0"/>
        <v>-29</v>
      </c>
      <c r="H18" s="9">
        <f t="shared" si="1"/>
        <v>-2030</v>
      </c>
    </row>
    <row r="19" spans="1:8" x14ac:dyDescent="0.25">
      <c r="A19" s="16" t="s">
        <v>76</v>
      </c>
      <c r="B19" s="9">
        <v>778.4</v>
      </c>
      <c r="C19" s="10">
        <v>45813</v>
      </c>
      <c r="D19" s="10">
        <v>45785</v>
      </c>
      <c r="E19" s="10"/>
      <c r="F19" s="10"/>
      <c r="G19" s="1">
        <f t="shared" si="0"/>
        <v>-28</v>
      </c>
      <c r="H19" s="9">
        <f t="shared" si="1"/>
        <v>-21795.200000000001</v>
      </c>
    </row>
    <row r="20" spans="1:8" x14ac:dyDescent="0.25">
      <c r="A20" s="16" t="s">
        <v>77</v>
      </c>
      <c r="B20" s="9">
        <v>108</v>
      </c>
      <c r="C20" s="10">
        <v>45827</v>
      </c>
      <c r="D20" s="10">
        <v>45799</v>
      </c>
      <c r="E20" s="10"/>
      <c r="F20" s="10"/>
      <c r="G20" s="1">
        <f t="shared" si="0"/>
        <v>-28</v>
      </c>
      <c r="H20" s="9">
        <f t="shared" si="1"/>
        <v>-3024</v>
      </c>
    </row>
    <row r="21" spans="1:8" x14ac:dyDescent="0.25">
      <c r="A21" s="16" t="s">
        <v>78</v>
      </c>
      <c r="B21" s="9">
        <v>1343</v>
      </c>
      <c r="C21" s="10">
        <v>45826</v>
      </c>
      <c r="D21" s="10">
        <v>45799</v>
      </c>
      <c r="E21" s="10"/>
      <c r="F21" s="10"/>
      <c r="G21" s="1">
        <f t="shared" si="0"/>
        <v>-27</v>
      </c>
      <c r="H21" s="9">
        <f t="shared" si="1"/>
        <v>-36261</v>
      </c>
    </row>
    <row r="22" spans="1:8" x14ac:dyDescent="0.25">
      <c r="A22" s="16" t="s">
        <v>79</v>
      </c>
      <c r="B22" s="9">
        <v>78</v>
      </c>
      <c r="C22" s="10">
        <v>45821</v>
      </c>
      <c r="D22" s="10">
        <v>45799</v>
      </c>
      <c r="E22" s="10"/>
      <c r="F22" s="10"/>
      <c r="G22" s="1">
        <f t="shared" si="0"/>
        <v>-22</v>
      </c>
      <c r="H22" s="9">
        <f t="shared" si="1"/>
        <v>-1716</v>
      </c>
    </row>
    <row r="23" spans="1:8" x14ac:dyDescent="0.25">
      <c r="A23" s="16" t="s">
        <v>80</v>
      </c>
      <c r="B23" s="9">
        <v>141</v>
      </c>
      <c r="C23" s="10">
        <v>45819</v>
      </c>
      <c r="D23" s="10">
        <v>45799</v>
      </c>
      <c r="E23" s="10"/>
      <c r="F23" s="10"/>
      <c r="G23" s="1">
        <f t="shared" si="0"/>
        <v>-20</v>
      </c>
      <c r="H23" s="9">
        <f t="shared" si="1"/>
        <v>-2820</v>
      </c>
    </row>
    <row r="24" spans="1:8" x14ac:dyDescent="0.25">
      <c r="A24" s="16" t="s">
        <v>81</v>
      </c>
      <c r="B24" s="9">
        <v>6272.73</v>
      </c>
      <c r="C24" s="10">
        <v>45817</v>
      </c>
      <c r="D24" s="10">
        <v>45799</v>
      </c>
      <c r="E24" s="10"/>
      <c r="F24" s="10"/>
      <c r="G24" s="1">
        <f t="shared" si="0"/>
        <v>-18</v>
      </c>
      <c r="H24" s="9">
        <f t="shared" si="1"/>
        <v>-112909.14</v>
      </c>
    </row>
    <row r="25" spans="1:8" x14ac:dyDescent="0.25">
      <c r="A25" s="16" t="s">
        <v>82</v>
      </c>
      <c r="B25" s="9">
        <v>16419.02</v>
      </c>
      <c r="C25" s="10">
        <v>45826</v>
      </c>
      <c r="D25" s="10">
        <v>45799</v>
      </c>
      <c r="E25" s="10"/>
      <c r="F25" s="10"/>
      <c r="G25" s="1">
        <f t="shared" si="0"/>
        <v>-27</v>
      </c>
      <c r="H25" s="9">
        <f t="shared" si="1"/>
        <v>-443313.54</v>
      </c>
    </row>
    <row r="26" spans="1:8" x14ac:dyDescent="0.25">
      <c r="A26" s="16" t="s">
        <v>83</v>
      </c>
      <c r="B26" s="9">
        <v>400</v>
      </c>
      <c r="C26" s="10">
        <v>45845</v>
      </c>
      <c r="D26" s="10">
        <v>45819</v>
      </c>
      <c r="E26" s="10"/>
      <c r="F26" s="10"/>
      <c r="G26" s="1">
        <f t="shared" si="0"/>
        <v>-26</v>
      </c>
      <c r="H26" s="9">
        <f t="shared" si="1"/>
        <v>-10400</v>
      </c>
    </row>
    <row r="27" spans="1:8" x14ac:dyDescent="0.25">
      <c r="A27" s="16" t="s">
        <v>84</v>
      </c>
      <c r="B27" s="9">
        <v>2784</v>
      </c>
      <c r="C27" s="10">
        <v>45843</v>
      </c>
      <c r="D27" s="10">
        <v>45819</v>
      </c>
      <c r="E27" s="10"/>
      <c r="F27" s="10"/>
      <c r="G27" s="1">
        <f t="shared" si="0"/>
        <v>-24</v>
      </c>
      <c r="H27" s="9">
        <f t="shared" si="1"/>
        <v>-66816</v>
      </c>
    </row>
    <row r="28" spans="1:8" x14ac:dyDescent="0.25">
      <c r="A28" s="16" t="s">
        <v>85</v>
      </c>
      <c r="B28" s="9">
        <v>4352</v>
      </c>
      <c r="C28" s="10">
        <v>45843</v>
      </c>
      <c r="D28" s="10">
        <v>45819</v>
      </c>
      <c r="E28" s="10"/>
      <c r="F28" s="10"/>
      <c r="G28" s="1">
        <f t="shared" si="0"/>
        <v>-24</v>
      </c>
      <c r="H28" s="9">
        <f t="shared" si="1"/>
        <v>-104448</v>
      </c>
    </row>
    <row r="29" spans="1:8" x14ac:dyDescent="0.25">
      <c r="A29" s="16" t="s">
        <v>86</v>
      </c>
      <c r="B29" s="9">
        <v>565.5</v>
      </c>
      <c r="C29" s="10">
        <v>45843</v>
      </c>
      <c r="D29" s="10">
        <v>45819</v>
      </c>
      <c r="E29" s="10"/>
      <c r="F29" s="10"/>
      <c r="G29" s="1">
        <f t="shared" si="0"/>
        <v>-24</v>
      </c>
      <c r="H29" s="9">
        <f t="shared" si="1"/>
        <v>-13572</v>
      </c>
    </row>
    <row r="30" spans="1:8" x14ac:dyDescent="0.25">
      <c r="A30" s="16" t="s">
        <v>87</v>
      </c>
      <c r="B30" s="9">
        <v>953.55</v>
      </c>
      <c r="C30" s="10">
        <v>45836</v>
      </c>
      <c r="D30" s="10">
        <v>45819</v>
      </c>
      <c r="E30" s="10"/>
      <c r="F30" s="10"/>
      <c r="G30" s="1">
        <f t="shared" si="0"/>
        <v>-17</v>
      </c>
      <c r="H30" s="9">
        <f t="shared" si="1"/>
        <v>-16210.35</v>
      </c>
    </row>
    <row r="31" spans="1:8" x14ac:dyDescent="0.25">
      <c r="A31" s="16" t="s">
        <v>88</v>
      </c>
      <c r="B31" s="9">
        <v>870</v>
      </c>
      <c r="C31" s="10">
        <v>45836</v>
      </c>
      <c r="D31" s="10">
        <v>45819</v>
      </c>
      <c r="E31" s="10"/>
      <c r="F31" s="10"/>
      <c r="G31" s="1">
        <f t="shared" si="0"/>
        <v>-17</v>
      </c>
      <c r="H31" s="9">
        <f t="shared" si="1"/>
        <v>-14790</v>
      </c>
    </row>
    <row r="32" spans="1:8" x14ac:dyDescent="0.25">
      <c r="A32" s="16" t="s">
        <v>89</v>
      </c>
      <c r="B32" s="9">
        <v>1500</v>
      </c>
      <c r="C32" s="10">
        <v>45834</v>
      </c>
      <c r="D32" s="10">
        <v>45819</v>
      </c>
      <c r="E32" s="10"/>
      <c r="F32" s="10"/>
      <c r="G32" s="1">
        <f t="shared" si="0"/>
        <v>-15</v>
      </c>
      <c r="H32" s="9">
        <f t="shared" si="1"/>
        <v>-22500</v>
      </c>
    </row>
    <row r="33" spans="1:8" x14ac:dyDescent="0.25">
      <c r="A33" s="16" t="s">
        <v>90</v>
      </c>
      <c r="B33" s="9">
        <v>600</v>
      </c>
      <c r="C33" s="10">
        <v>45831</v>
      </c>
      <c r="D33" s="10">
        <v>45819</v>
      </c>
      <c r="E33" s="10"/>
      <c r="F33" s="10"/>
      <c r="G33" s="1">
        <f t="shared" si="0"/>
        <v>-12</v>
      </c>
      <c r="H33" s="9">
        <f t="shared" si="1"/>
        <v>-7200</v>
      </c>
    </row>
    <row r="34" spans="1:8" x14ac:dyDescent="0.25">
      <c r="A34" s="16" t="s">
        <v>91</v>
      </c>
      <c r="B34" s="9">
        <v>5250</v>
      </c>
      <c r="C34" s="10">
        <v>45848</v>
      </c>
      <c r="D34" s="10">
        <v>45826</v>
      </c>
      <c r="E34" s="10"/>
      <c r="F34" s="10"/>
      <c r="G34" s="1">
        <f t="shared" si="0"/>
        <v>-22</v>
      </c>
      <c r="H34" s="9">
        <f t="shared" si="1"/>
        <v>-115500</v>
      </c>
    </row>
    <row r="35" spans="1:8" x14ac:dyDescent="0.25">
      <c r="A35" s="16" t="s">
        <v>92</v>
      </c>
      <c r="B35" s="9">
        <v>5250</v>
      </c>
      <c r="C35" s="10">
        <v>45848</v>
      </c>
      <c r="D35" s="10">
        <v>45826</v>
      </c>
      <c r="E35" s="10"/>
      <c r="F35" s="10"/>
      <c r="G35" s="1">
        <f t="shared" si="0"/>
        <v>-22</v>
      </c>
      <c r="H35" s="9">
        <f t="shared" si="1"/>
        <v>-115500</v>
      </c>
    </row>
    <row r="36" spans="1:8" x14ac:dyDescent="0.25">
      <c r="A36" s="16" t="s">
        <v>93</v>
      </c>
      <c r="B36" s="9">
        <v>1500</v>
      </c>
      <c r="C36" s="10">
        <v>45852</v>
      </c>
      <c r="D36" s="10">
        <v>45833</v>
      </c>
      <c r="E36" s="10"/>
      <c r="F36" s="10"/>
      <c r="G36" s="1">
        <f t="shared" si="0"/>
        <v>-19</v>
      </c>
      <c r="H36" s="9">
        <f t="shared" si="1"/>
        <v>-28500</v>
      </c>
    </row>
    <row r="37" spans="1:8" x14ac:dyDescent="0.25">
      <c r="A37" s="16" t="s">
        <v>94</v>
      </c>
      <c r="B37" s="9">
        <v>150</v>
      </c>
      <c r="C37" s="10">
        <v>45856</v>
      </c>
      <c r="D37" s="10">
        <v>45833</v>
      </c>
      <c r="E37" s="10"/>
      <c r="F37" s="10"/>
      <c r="G37" s="1">
        <f t="shared" si="0"/>
        <v>-23</v>
      </c>
      <c r="H37" s="9">
        <f t="shared" si="1"/>
        <v>-3450</v>
      </c>
    </row>
    <row r="38" spans="1:8" x14ac:dyDescent="0.25">
      <c r="A38" s="16" t="s">
        <v>95</v>
      </c>
      <c r="B38" s="9">
        <v>313</v>
      </c>
      <c r="C38" s="10">
        <v>45858</v>
      </c>
      <c r="D38" s="10">
        <v>45833</v>
      </c>
      <c r="E38" s="10"/>
      <c r="F38" s="10"/>
      <c r="G38" s="1">
        <f t="shared" si="0"/>
        <v>-25</v>
      </c>
      <c r="H38" s="9">
        <f t="shared" si="1"/>
        <v>-7825</v>
      </c>
    </row>
    <row r="39" spans="1:8" x14ac:dyDescent="0.25">
      <c r="A39" s="16" t="s">
        <v>96</v>
      </c>
      <c r="B39" s="9">
        <v>725</v>
      </c>
      <c r="C39" s="10">
        <v>45861</v>
      </c>
      <c r="D39" s="10">
        <v>45833</v>
      </c>
      <c r="E39" s="10"/>
      <c r="F39" s="10"/>
      <c r="G39" s="1">
        <f t="shared" si="0"/>
        <v>-28</v>
      </c>
      <c r="H39" s="9">
        <f t="shared" si="1"/>
        <v>-20300</v>
      </c>
    </row>
    <row r="40" spans="1:8" x14ac:dyDescent="0.25">
      <c r="A40" s="16" t="s">
        <v>97</v>
      </c>
      <c r="B40" s="9">
        <v>2590.91</v>
      </c>
      <c r="C40" s="10">
        <v>45856</v>
      </c>
      <c r="D40" s="10">
        <v>45833</v>
      </c>
      <c r="E40" s="10"/>
      <c r="F40" s="10"/>
      <c r="G40" s="1">
        <f t="shared" si="0"/>
        <v>-23</v>
      </c>
      <c r="H40" s="9">
        <f t="shared" si="1"/>
        <v>-59590.93</v>
      </c>
    </row>
    <row r="41" spans="1:8" x14ac:dyDescent="0.25">
      <c r="A41" s="16" t="s">
        <v>98</v>
      </c>
      <c r="B41" s="9">
        <v>181.82</v>
      </c>
      <c r="C41" s="10">
        <v>45848</v>
      </c>
      <c r="D41" s="10">
        <v>45833</v>
      </c>
      <c r="E41" s="10"/>
      <c r="F41" s="10"/>
      <c r="G41" s="1">
        <f t="shared" si="0"/>
        <v>-15</v>
      </c>
      <c r="H41" s="9">
        <f t="shared" si="1"/>
        <v>-2727.3</v>
      </c>
    </row>
    <row r="42" spans="1:8" x14ac:dyDescent="0.25">
      <c r="A42" s="16" t="s">
        <v>99</v>
      </c>
      <c r="B42" s="9">
        <v>687.27</v>
      </c>
      <c r="C42" s="10">
        <v>45861</v>
      </c>
      <c r="D42" s="10">
        <v>45833</v>
      </c>
      <c r="E42" s="10"/>
      <c r="F42" s="10"/>
      <c r="G42" s="1">
        <f t="shared" si="0"/>
        <v>-28</v>
      </c>
      <c r="H42" s="9">
        <f t="shared" si="1"/>
        <v>-19243.560000000001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26862.89</v>
      </c>
      <c r="C1" s="31">
        <f>COUNTA(A4:A203)</f>
        <v>25</v>
      </c>
      <c r="G1" s="13">
        <f>IF(B1&lt;&gt;0,H1/B1,0)</f>
        <v>-21.190970517319617</v>
      </c>
      <c r="H1" s="12">
        <f>SUM(H4:H195)</f>
        <v>-569250.71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100</v>
      </c>
      <c r="B4" s="9">
        <v>9315</v>
      </c>
      <c r="C4" s="10">
        <v>45877</v>
      </c>
      <c r="D4" s="10">
        <v>45847</v>
      </c>
      <c r="E4" s="10"/>
      <c r="F4" s="10"/>
      <c r="G4" s="1">
        <f>D4-C4-(F4-E4)</f>
        <v>-30</v>
      </c>
      <c r="H4" s="9">
        <f>B4*G4</f>
        <v>-279450</v>
      </c>
    </row>
    <row r="5" spans="1:8" x14ac:dyDescent="0.25">
      <c r="A5" s="16" t="s">
        <v>101</v>
      </c>
      <c r="B5" s="9">
        <v>1027.69</v>
      </c>
      <c r="C5" s="10">
        <v>45871</v>
      </c>
      <c r="D5" s="10">
        <v>45860</v>
      </c>
      <c r="E5" s="10"/>
      <c r="F5" s="10"/>
      <c r="G5" s="1">
        <f t="shared" ref="G5:G68" si="0">D5-C5-(F5-E5)</f>
        <v>-11</v>
      </c>
      <c r="H5" s="9">
        <f t="shared" ref="H5:H68" si="1">B5*G5</f>
        <v>-11304.59</v>
      </c>
    </row>
    <row r="6" spans="1:8" x14ac:dyDescent="0.25">
      <c r="A6" s="16" t="s">
        <v>102</v>
      </c>
      <c r="B6" s="9">
        <v>150</v>
      </c>
      <c r="C6" s="10">
        <v>45870</v>
      </c>
      <c r="D6" s="10">
        <v>45860</v>
      </c>
      <c r="E6" s="10"/>
      <c r="F6" s="10"/>
      <c r="G6" s="1">
        <f t="shared" si="0"/>
        <v>-10</v>
      </c>
      <c r="H6" s="9">
        <f t="shared" si="1"/>
        <v>-1500</v>
      </c>
    </row>
    <row r="7" spans="1:8" x14ac:dyDescent="0.25">
      <c r="A7" s="16" t="s">
        <v>103</v>
      </c>
      <c r="B7" s="9">
        <v>480</v>
      </c>
      <c r="C7" s="10">
        <v>45889</v>
      </c>
      <c r="D7" s="10">
        <v>45860</v>
      </c>
      <c r="E7" s="10"/>
      <c r="F7" s="10"/>
      <c r="G7" s="1">
        <f t="shared" si="0"/>
        <v>-29</v>
      </c>
      <c r="H7" s="9">
        <f t="shared" si="1"/>
        <v>-13920</v>
      </c>
    </row>
    <row r="8" spans="1:8" x14ac:dyDescent="0.25">
      <c r="A8" s="16" t="s">
        <v>104</v>
      </c>
      <c r="B8" s="9">
        <v>85.7</v>
      </c>
      <c r="C8" s="10">
        <v>45889</v>
      </c>
      <c r="D8" s="10">
        <v>45860</v>
      </c>
      <c r="E8" s="10"/>
      <c r="F8" s="10"/>
      <c r="G8" s="1">
        <f t="shared" si="0"/>
        <v>-29</v>
      </c>
      <c r="H8" s="9">
        <f t="shared" si="1"/>
        <v>-2485.3000000000002</v>
      </c>
    </row>
    <row r="9" spans="1:8" x14ac:dyDescent="0.25">
      <c r="A9" s="16" t="s">
        <v>105</v>
      </c>
      <c r="B9" s="9">
        <v>2430</v>
      </c>
      <c r="C9" s="10">
        <v>45877</v>
      </c>
      <c r="D9" s="10">
        <v>45860</v>
      </c>
      <c r="E9" s="10"/>
      <c r="F9" s="10"/>
      <c r="G9" s="1">
        <f t="shared" si="0"/>
        <v>-17</v>
      </c>
      <c r="H9" s="9">
        <f t="shared" si="1"/>
        <v>-41310</v>
      </c>
    </row>
    <row r="10" spans="1:8" x14ac:dyDescent="0.25">
      <c r="A10" s="16" t="s">
        <v>106</v>
      </c>
      <c r="B10" s="9">
        <v>200</v>
      </c>
      <c r="C10" s="10">
        <v>45890</v>
      </c>
      <c r="D10" s="10">
        <v>45860</v>
      </c>
      <c r="E10" s="10"/>
      <c r="F10" s="10"/>
      <c r="G10" s="1">
        <f t="shared" si="0"/>
        <v>-30</v>
      </c>
      <c r="H10" s="9">
        <f t="shared" si="1"/>
        <v>-6000</v>
      </c>
    </row>
    <row r="11" spans="1:8" x14ac:dyDescent="0.25">
      <c r="A11" s="16" t="s">
        <v>107</v>
      </c>
      <c r="B11" s="9">
        <v>100</v>
      </c>
      <c r="C11" s="10">
        <v>45890</v>
      </c>
      <c r="D11" s="10">
        <v>45860</v>
      </c>
      <c r="E11" s="10"/>
      <c r="F11" s="10"/>
      <c r="G11" s="1">
        <f t="shared" si="0"/>
        <v>-30</v>
      </c>
      <c r="H11" s="9">
        <f t="shared" si="1"/>
        <v>-3000</v>
      </c>
    </row>
    <row r="12" spans="1:8" x14ac:dyDescent="0.25">
      <c r="A12" s="16" t="s">
        <v>108</v>
      </c>
      <c r="B12" s="9">
        <v>4389</v>
      </c>
      <c r="C12" s="10">
        <v>45892</v>
      </c>
      <c r="D12" s="10">
        <v>45863</v>
      </c>
      <c r="E12" s="10"/>
      <c r="F12" s="10"/>
      <c r="G12" s="1">
        <f t="shared" si="0"/>
        <v>-29</v>
      </c>
      <c r="H12" s="9">
        <f t="shared" si="1"/>
        <v>-127281</v>
      </c>
    </row>
    <row r="13" spans="1:8" x14ac:dyDescent="0.25">
      <c r="A13" s="16" t="s">
        <v>109</v>
      </c>
      <c r="B13" s="9">
        <v>600</v>
      </c>
      <c r="C13" s="10">
        <v>45892</v>
      </c>
      <c r="D13" s="10">
        <v>45863</v>
      </c>
      <c r="E13" s="10"/>
      <c r="F13" s="10"/>
      <c r="G13" s="1">
        <f t="shared" si="0"/>
        <v>-29</v>
      </c>
      <c r="H13" s="9">
        <f t="shared" si="1"/>
        <v>-17400</v>
      </c>
    </row>
    <row r="14" spans="1:8" x14ac:dyDescent="0.25">
      <c r="A14" s="16" t="s">
        <v>110</v>
      </c>
      <c r="B14" s="9">
        <v>800</v>
      </c>
      <c r="C14" s="10">
        <v>45890</v>
      </c>
      <c r="D14" s="10">
        <v>45895</v>
      </c>
      <c r="E14" s="10"/>
      <c r="F14" s="10"/>
      <c r="G14" s="1">
        <f t="shared" si="0"/>
        <v>5</v>
      </c>
      <c r="H14" s="9">
        <f t="shared" si="1"/>
        <v>4000</v>
      </c>
    </row>
    <row r="15" spans="1:8" x14ac:dyDescent="0.25">
      <c r="A15" s="16" t="s">
        <v>111</v>
      </c>
      <c r="B15" s="9">
        <v>1400</v>
      </c>
      <c r="C15" s="10">
        <v>45907</v>
      </c>
      <c r="D15" s="10">
        <v>45903</v>
      </c>
      <c r="E15" s="10"/>
      <c r="F15" s="10"/>
      <c r="G15" s="1">
        <f t="shared" si="0"/>
        <v>-4</v>
      </c>
      <c r="H15" s="9">
        <f t="shared" si="1"/>
        <v>-5600</v>
      </c>
    </row>
    <row r="16" spans="1:8" x14ac:dyDescent="0.25">
      <c r="A16" s="16" t="s">
        <v>112</v>
      </c>
      <c r="B16" s="9">
        <v>141</v>
      </c>
      <c r="C16" s="10">
        <v>45910</v>
      </c>
      <c r="D16" s="10">
        <v>45903</v>
      </c>
      <c r="E16" s="10"/>
      <c r="F16" s="10"/>
      <c r="G16" s="1">
        <f t="shared" si="0"/>
        <v>-7</v>
      </c>
      <c r="H16" s="9">
        <f t="shared" si="1"/>
        <v>-987</v>
      </c>
    </row>
    <row r="17" spans="1:8" x14ac:dyDescent="0.25">
      <c r="A17" s="16" t="s">
        <v>113</v>
      </c>
      <c r="B17" s="9">
        <v>145.63999999999999</v>
      </c>
      <c r="C17" s="10">
        <v>45904</v>
      </c>
      <c r="D17" s="10">
        <v>45903</v>
      </c>
      <c r="E17" s="10"/>
      <c r="F17" s="10"/>
      <c r="G17" s="1">
        <f t="shared" si="0"/>
        <v>-1</v>
      </c>
      <c r="H17" s="9">
        <f t="shared" si="1"/>
        <v>-145.63999999999999</v>
      </c>
    </row>
    <row r="18" spans="1:8" x14ac:dyDescent="0.25">
      <c r="A18" s="16" t="s">
        <v>114</v>
      </c>
      <c r="B18" s="9">
        <v>145.63999999999999</v>
      </c>
      <c r="C18" s="10">
        <v>45904</v>
      </c>
      <c r="D18" s="10">
        <v>45903</v>
      </c>
      <c r="E18" s="10"/>
      <c r="F18" s="10"/>
      <c r="G18" s="1">
        <f t="shared" si="0"/>
        <v>-1</v>
      </c>
      <c r="H18" s="9">
        <f t="shared" si="1"/>
        <v>-145.63999999999999</v>
      </c>
    </row>
    <row r="19" spans="1:8" x14ac:dyDescent="0.25">
      <c r="A19" s="16" t="s">
        <v>115</v>
      </c>
      <c r="B19" s="9">
        <v>200</v>
      </c>
      <c r="C19" s="10">
        <v>45925</v>
      </c>
      <c r="D19" s="10">
        <v>45903</v>
      </c>
      <c r="E19" s="10"/>
      <c r="F19" s="10"/>
      <c r="G19" s="1">
        <f t="shared" si="0"/>
        <v>-22</v>
      </c>
      <c r="H19" s="9">
        <f t="shared" si="1"/>
        <v>-4400</v>
      </c>
    </row>
    <row r="20" spans="1:8" x14ac:dyDescent="0.25">
      <c r="A20" s="16" t="s">
        <v>116</v>
      </c>
      <c r="B20" s="9">
        <v>600</v>
      </c>
      <c r="C20" s="10">
        <v>45940</v>
      </c>
      <c r="D20" s="10">
        <v>45913</v>
      </c>
      <c r="E20" s="10"/>
      <c r="F20" s="10"/>
      <c r="G20" s="1">
        <f t="shared" si="0"/>
        <v>-27</v>
      </c>
      <c r="H20" s="9">
        <f t="shared" si="1"/>
        <v>-16200</v>
      </c>
    </row>
    <row r="21" spans="1:8" x14ac:dyDescent="0.25">
      <c r="A21" s="16" t="s">
        <v>117</v>
      </c>
      <c r="B21" s="9">
        <v>400</v>
      </c>
      <c r="C21" s="10">
        <v>45939</v>
      </c>
      <c r="D21" s="10">
        <v>45913</v>
      </c>
      <c r="E21" s="10"/>
      <c r="F21" s="10"/>
      <c r="G21" s="1">
        <f t="shared" si="0"/>
        <v>-26</v>
      </c>
      <c r="H21" s="9">
        <f t="shared" si="1"/>
        <v>-10400</v>
      </c>
    </row>
    <row r="22" spans="1:8" x14ac:dyDescent="0.25">
      <c r="A22" s="16" t="s">
        <v>118</v>
      </c>
      <c r="B22" s="9">
        <v>1590</v>
      </c>
      <c r="C22" s="10">
        <v>45938</v>
      </c>
      <c r="D22" s="10">
        <v>45913</v>
      </c>
      <c r="E22" s="10"/>
      <c r="F22" s="10"/>
      <c r="G22" s="1">
        <f t="shared" si="0"/>
        <v>-25</v>
      </c>
      <c r="H22" s="9">
        <f t="shared" si="1"/>
        <v>-39750</v>
      </c>
    </row>
    <row r="23" spans="1:8" x14ac:dyDescent="0.25">
      <c r="A23" s="16" t="s">
        <v>119</v>
      </c>
      <c r="B23" s="9">
        <v>400</v>
      </c>
      <c r="C23" s="10">
        <v>45947</v>
      </c>
      <c r="D23" s="10">
        <v>45926</v>
      </c>
      <c r="E23" s="10"/>
      <c r="F23" s="10"/>
      <c r="G23" s="1">
        <f t="shared" si="0"/>
        <v>-21</v>
      </c>
      <c r="H23" s="9">
        <f t="shared" si="1"/>
        <v>-8400</v>
      </c>
    </row>
    <row r="24" spans="1:8" x14ac:dyDescent="0.25">
      <c r="A24" s="16" t="s">
        <v>120</v>
      </c>
      <c r="B24" s="9">
        <v>419.35</v>
      </c>
      <c r="C24" s="10">
        <v>45946</v>
      </c>
      <c r="D24" s="10">
        <v>45926</v>
      </c>
      <c r="E24" s="10"/>
      <c r="F24" s="10"/>
      <c r="G24" s="1">
        <f t="shared" si="0"/>
        <v>-20</v>
      </c>
      <c r="H24" s="9">
        <f t="shared" si="1"/>
        <v>-8387</v>
      </c>
    </row>
    <row r="25" spans="1:8" x14ac:dyDescent="0.25">
      <c r="A25" s="16" t="s">
        <v>121</v>
      </c>
      <c r="B25" s="9">
        <v>400</v>
      </c>
      <c r="C25" s="10">
        <v>45953</v>
      </c>
      <c r="D25" s="10">
        <v>45926</v>
      </c>
      <c r="E25" s="10"/>
      <c r="F25" s="10"/>
      <c r="G25" s="1">
        <f t="shared" si="0"/>
        <v>-27</v>
      </c>
      <c r="H25" s="9">
        <f t="shared" si="1"/>
        <v>-10800</v>
      </c>
    </row>
    <row r="26" spans="1:8" x14ac:dyDescent="0.25">
      <c r="A26" s="16" t="s">
        <v>122</v>
      </c>
      <c r="B26" s="9">
        <v>481.29</v>
      </c>
      <c r="C26" s="10">
        <v>45903</v>
      </c>
      <c r="D26" s="10">
        <v>45926</v>
      </c>
      <c r="E26" s="10"/>
      <c r="F26" s="10"/>
      <c r="G26" s="1">
        <f t="shared" si="0"/>
        <v>23</v>
      </c>
      <c r="H26" s="9">
        <f t="shared" si="1"/>
        <v>11069.67</v>
      </c>
    </row>
    <row r="27" spans="1:8" x14ac:dyDescent="0.25">
      <c r="A27" s="16" t="s">
        <v>123</v>
      </c>
      <c r="B27" s="9">
        <v>481.29</v>
      </c>
      <c r="C27" s="10">
        <v>45903</v>
      </c>
      <c r="D27" s="10">
        <v>45926</v>
      </c>
      <c r="E27" s="10"/>
      <c r="F27" s="10"/>
      <c r="G27" s="1">
        <f t="shared" si="0"/>
        <v>23</v>
      </c>
      <c r="H27" s="9">
        <f t="shared" si="1"/>
        <v>11069.67</v>
      </c>
    </row>
    <row r="28" spans="1:8" x14ac:dyDescent="0.25">
      <c r="A28" s="16" t="s">
        <v>124</v>
      </c>
      <c r="B28" s="9">
        <v>481.29</v>
      </c>
      <c r="C28" s="10">
        <v>45898</v>
      </c>
      <c r="D28" s="10">
        <v>45926</v>
      </c>
      <c r="E28" s="10"/>
      <c r="F28" s="10"/>
      <c r="G28" s="1">
        <f t="shared" si="0"/>
        <v>28</v>
      </c>
      <c r="H28" s="9">
        <f t="shared" si="1"/>
        <v>13476.12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93403.249999999985</v>
      </c>
      <c r="C1" s="31">
        <f>COUNTA(A4:A203)</f>
        <v>30</v>
      </c>
      <c r="G1" s="13">
        <f>IF(B1&lt;&gt;0,H1/B1,0)</f>
        <v>-21.349222109509036</v>
      </c>
      <c r="H1" s="12">
        <f>SUM(H4:H195)</f>
        <v>-1994086.73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125</v>
      </c>
      <c r="B4" s="9">
        <v>1000</v>
      </c>
      <c r="C4" s="10">
        <v>45954</v>
      </c>
      <c r="D4" s="10">
        <v>45940</v>
      </c>
      <c r="E4" s="10"/>
      <c r="F4" s="10"/>
      <c r="G4" s="1">
        <f>D4-C4-(F4-E4)</f>
        <v>-14</v>
      </c>
      <c r="H4" s="9">
        <f>B4*G4</f>
        <v>-14000</v>
      </c>
    </row>
    <row r="5" spans="1:8" x14ac:dyDescent="0.25">
      <c r="A5" s="16" t="s">
        <v>126</v>
      </c>
      <c r="B5" s="9">
        <v>400</v>
      </c>
      <c r="C5" s="10">
        <v>45949</v>
      </c>
      <c r="D5" s="10">
        <v>45940</v>
      </c>
      <c r="E5" s="10"/>
      <c r="F5" s="10"/>
      <c r="G5" s="1">
        <f t="shared" ref="G5:G68" si="0">D5-C5-(F5-E5)</f>
        <v>-9</v>
      </c>
      <c r="H5" s="9">
        <f t="shared" ref="H5:H68" si="1">B5*G5</f>
        <v>-3600</v>
      </c>
    </row>
    <row r="6" spans="1:8" x14ac:dyDescent="0.25">
      <c r="A6" s="16" t="s">
        <v>127</v>
      </c>
      <c r="B6" s="9">
        <v>65</v>
      </c>
      <c r="C6" s="10">
        <v>45969</v>
      </c>
      <c r="D6" s="10">
        <v>45940</v>
      </c>
      <c r="E6" s="10"/>
      <c r="F6" s="10"/>
      <c r="G6" s="1">
        <f t="shared" si="0"/>
        <v>-29</v>
      </c>
      <c r="H6" s="9">
        <f t="shared" si="1"/>
        <v>-1885</v>
      </c>
    </row>
    <row r="7" spans="1:8" x14ac:dyDescent="0.25">
      <c r="A7" s="16" t="s">
        <v>128</v>
      </c>
      <c r="B7" s="9">
        <v>109.67</v>
      </c>
      <c r="C7" s="10">
        <v>45969</v>
      </c>
      <c r="D7" s="10">
        <v>45940</v>
      </c>
      <c r="E7" s="10"/>
      <c r="F7" s="10"/>
      <c r="G7" s="1">
        <f t="shared" si="0"/>
        <v>-29</v>
      </c>
      <c r="H7" s="9">
        <f t="shared" si="1"/>
        <v>-3180.43</v>
      </c>
    </row>
    <row r="8" spans="1:8" x14ac:dyDescent="0.25">
      <c r="A8" s="16" t="s">
        <v>129</v>
      </c>
      <c r="B8" s="9">
        <v>3800</v>
      </c>
      <c r="C8" s="10">
        <v>45964</v>
      </c>
      <c r="D8" s="10">
        <v>45940</v>
      </c>
      <c r="E8" s="10"/>
      <c r="F8" s="10"/>
      <c r="G8" s="1">
        <f t="shared" si="0"/>
        <v>-24</v>
      </c>
      <c r="H8" s="9">
        <f t="shared" si="1"/>
        <v>-91200</v>
      </c>
    </row>
    <row r="9" spans="1:8" x14ac:dyDescent="0.25">
      <c r="A9" s="16" t="s">
        <v>130</v>
      </c>
      <c r="B9" s="9">
        <v>11700</v>
      </c>
      <c r="C9" s="10">
        <v>45974</v>
      </c>
      <c r="D9" s="10">
        <v>45954</v>
      </c>
      <c r="E9" s="10"/>
      <c r="F9" s="10"/>
      <c r="G9" s="1">
        <f t="shared" si="0"/>
        <v>-20</v>
      </c>
      <c r="H9" s="9">
        <f t="shared" si="1"/>
        <v>-234000</v>
      </c>
    </row>
    <row r="10" spans="1:8" x14ac:dyDescent="0.25">
      <c r="A10" s="16" t="s">
        <v>131</v>
      </c>
      <c r="B10" s="9">
        <v>363.64</v>
      </c>
      <c r="C10" s="10">
        <v>45974</v>
      </c>
      <c r="D10" s="10">
        <v>45954</v>
      </c>
      <c r="E10" s="10"/>
      <c r="F10" s="10"/>
      <c r="G10" s="1">
        <f t="shared" si="0"/>
        <v>-20</v>
      </c>
      <c r="H10" s="9">
        <f t="shared" si="1"/>
        <v>-7272.8</v>
      </c>
    </row>
    <row r="11" spans="1:8" x14ac:dyDescent="0.25">
      <c r="A11" s="16" t="s">
        <v>132</v>
      </c>
      <c r="B11" s="9">
        <v>1247.3399999999999</v>
      </c>
      <c r="C11" s="10">
        <v>45967</v>
      </c>
      <c r="D11" s="10">
        <v>45954</v>
      </c>
      <c r="E11" s="10"/>
      <c r="F11" s="10"/>
      <c r="G11" s="1">
        <f t="shared" si="0"/>
        <v>-13</v>
      </c>
      <c r="H11" s="9">
        <f t="shared" si="1"/>
        <v>-16215.42</v>
      </c>
    </row>
    <row r="12" spans="1:8" x14ac:dyDescent="0.25">
      <c r="A12" s="16" t="s">
        <v>133</v>
      </c>
      <c r="B12" s="9">
        <v>180</v>
      </c>
      <c r="C12" s="10">
        <v>45977</v>
      </c>
      <c r="D12" s="10">
        <v>45954</v>
      </c>
      <c r="E12" s="10"/>
      <c r="F12" s="10"/>
      <c r="G12" s="1">
        <f t="shared" si="0"/>
        <v>-23</v>
      </c>
      <c r="H12" s="9">
        <f t="shared" si="1"/>
        <v>-4140</v>
      </c>
    </row>
    <row r="13" spans="1:8" x14ac:dyDescent="0.25">
      <c r="A13" s="16" t="s">
        <v>134</v>
      </c>
      <c r="B13" s="9">
        <v>2830</v>
      </c>
      <c r="C13" s="10">
        <v>45983</v>
      </c>
      <c r="D13" s="10">
        <v>45954</v>
      </c>
      <c r="E13" s="10"/>
      <c r="F13" s="10"/>
      <c r="G13" s="1">
        <f t="shared" si="0"/>
        <v>-29</v>
      </c>
      <c r="H13" s="9">
        <f t="shared" si="1"/>
        <v>-82070</v>
      </c>
    </row>
    <row r="14" spans="1:8" x14ac:dyDescent="0.25">
      <c r="A14" s="16" t="s">
        <v>135</v>
      </c>
      <c r="B14" s="9">
        <v>115.2</v>
      </c>
      <c r="C14" s="10">
        <v>45997</v>
      </c>
      <c r="D14" s="10">
        <v>45982</v>
      </c>
      <c r="E14" s="10"/>
      <c r="F14" s="10"/>
      <c r="G14" s="1">
        <f t="shared" si="0"/>
        <v>-15</v>
      </c>
      <c r="H14" s="9">
        <f t="shared" si="1"/>
        <v>-1728</v>
      </c>
    </row>
    <row r="15" spans="1:8" x14ac:dyDescent="0.25">
      <c r="A15" s="16" t="s">
        <v>136</v>
      </c>
      <c r="B15" s="9">
        <v>42</v>
      </c>
      <c r="C15" s="10">
        <v>45990</v>
      </c>
      <c r="D15" s="10">
        <v>45982</v>
      </c>
      <c r="E15" s="10"/>
      <c r="F15" s="10"/>
      <c r="G15" s="1">
        <f t="shared" si="0"/>
        <v>-8</v>
      </c>
      <c r="H15" s="9">
        <f t="shared" si="1"/>
        <v>-336</v>
      </c>
    </row>
    <row r="16" spans="1:8" x14ac:dyDescent="0.25">
      <c r="A16" s="16" t="s">
        <v>137</v>
      </c>
      <c r="B16" s="9">
        <v>1600</v>
      </c>
      <c r="C16" s="10">
        <v>45995</v>
      </c>
      <c r="D16" s="10">
        <v>45982</v>
      </c>
      <c r="E16" s="10"/>
      <c r="F16" s="10"/>
      <c r="G16" s="1">
        <f t="shared" si="0"/>
        <v>-13</v>
      </c>
      <c r="H16" s="9">
        <f t="shared" si="1"/>
        <v>-20800</v>
      </c>
    </row>
    <row r="17" spans="1:8" x14ac:dyDescent="0.25">
      <c r="A17" s="16" t="s">
        <v>138</v>
      </c>
      <c r="B17" s="9">
        <v>141</v>
      </c>
      <c r="C17" s="10">
        <v>46002</v>
      </c>
      <c r="D17" s="10">
        <v>45982</v>
      </c>
      <c r="E17" s="10"/>
      <c r="F17" s="10"/>
      <c r="G17" s="1">
        <f t="shared" si="0"/>
        <v>-20</v>
      </c>
      <c r="H17" s="9">
        <f t="shared" si="1"/>
        <v>-2820</v>
      </c>
    </row>
    <row r="18" spans="1:8" x14ac:dyDescent="0.25">
      <c r="A18" s="16" t="s">
        <v>139</v>
      </c>
      <c r="B18" s="9">
        <v>1400</v>
      </c>
      <c r="C18" s="10">
        <v>46005</v>
      </c>
      <c r="D18" s="10">
        <v>45982</v>
      </c>
      <c r="E18" s="10"/>
      <c r="F18" s="10"/>
      <c r="G18" s="1">
        <f t="shared" si="0"/>
        <v>-23</v>
      </c>
      <c r="H18" s="9">
        <f t="shared" si="1"/>
        <v>-32200</v>
      </c>
    </row>
    <row r="19" spans="1:8" x14ac:dyDescent="0.25">
      <c r="A19" s="16" t="s">
        <v>140</v>
      </c>
      <c r="B19" s="9">
        <v>1590.91</v>
      </c>
      <c r="C19" s="10">
        <v>46010</v>
      </c>
      <c r="D19" s="10">
        <v>45982</v>
      </c>
      <c r="E19" s="10"/>
      <c r="F19" s="10"/>
      <c r="G19" s="1">
        <f t="shared" si="0"/>
        <v>-28</v>
      </c>
      <c r="H19" s="9">
        <f t="shared" si="1"/>
        <v>-44545.48</v>
      </c>
    </row>
    <row r="20" spans="1:8" x14ac:dyDescent="0.25">
      <c r="A20" s="16" t="s">
        <v>141</v>
      </c>
      <c r="B20" s="9">
        <v>16848</v>
      </c>
      <c r="C20" s="10">
        <v>45997</v>
      </c>
      <c r="D20" s="10">
        <v>45990</v>
      </c>
      <c r="E20" s="10"/>
      <c r="F20" s="10"/>
      <c r="G20" s="1">
        <f t="shared" si="0"/>
        <v>-7</v>
      </c>
      <c r="H20" s="9">
        <f t="shared" si="1"/>
        <v>-117936</v>
      </c>
    </row>
    <row r="21" spans="1:8" x14ac:dyDescent="0.25">
      <c r="A21" s="16" t="s">
        <v>142</v>
      </c>
      <c r="B21" s="9">
        <v>105.33</v>
      </c>
      <c r="C21" s="10">
        <v>46002</v>
      </c>
      <c r="D21" s="10">
        <v>45990</v>
      </c>
      <c r="E21" s="10"/>
      <c r="F21" s="10"/>
      <c r="G21" s="1">
        <f t="shared" si="0"/>
        <v>-12</v>
      </c>
      <c r="H21" s="9">
        <f t="shared" si="1"/>
        <v>-1263.96</v>
      </c>
    </row>
    <row r="22" spans="1:8" x14ac:dyDescent="0.25">
      <c r="A22" s="16" t="s">
        <v>143</v>
      </c>
      <c r="B22" s="9">
        <v>490</v>
      </c>
      <c r="C22" s="10">
        <v>46011</v>
      </c>
      <c r="D22" s="10">
        <v>46002</v>
      </c>
      <c r="E22" s="10"/>
      <c r="F22" s="10"/>
      <c r="G22" s="1">
        <f t="shared" si="0"/>
        <v>-9</v>
      </c>
      <c r="H22" s="9">
        <f t="shared" si="1"/>
        <v>-4410</v>
      </c>
    </row>
    <row r="23" spans="1:8" x14ac:dyDescent="0.25">
      <c r="A23" s="16" t="s">
        <v>144</v>
      </c>
      <c r="B23" s="9">
        <v>4080</v>
      </c>
      <c r="C23" s="10">
        <v>46013</v>
      </c>
      <c r="D23" s="10">
        <v>46002</v>
      </c>
      <c r="E23" s="10"/>
      <c r="F23" s="10"/>
      <c r="G23" s="1">
        <f t="shared" si="0"/>
        <v>-11</v>
      </c>
      <c r="H23" s="9">
        <f t="shared" si="1"/>
        <v>-44880</v>
      </c>
    </row>
    <row r="24" spans="1:8" x14ac:dyDescent="0.25">
      <c r="A24" s="16" t="s">
        <v>145</v>
      </c>
      <c r="B24" s="9">
        <v>8112</v>
      </c>
      <c r="C24" s="10">
        <v>46027</v>
      </c>
      <c r="D24" s="10">
        <v>46002</v>
      </c>
      <c r="E24" s="10"/>
      <c r="F24" s="10"/>
      <c r="G24" s="1">
        <f t="shared" si="0"/>
        <v>-25</v>
      </c>
      <c r="H24" s="9">
        <f t="shared" si="1"/>
        <v>-202800</v>
      </c>
    </row>
    <row r="25" spans="1:8" x14ac:dyDescent="0.25">
      <c r="A25" s="16" t="s">
        <v>145</v>
      </c>
      <c r="B25" s="9">
        <v>462</v>
      </c>
      <c r="C25" s="10">
        <v>46027</v>
      </c>
      <c r="D25" s="10">
        <v>46002</v>
      </c>
      <c r="E25" s="10"/>
      <c r="F25" s="10"/>
      <c r="G25" s="1">
        <f t="shared" si="0"/>
        <v>-25</v>
      </c>
      <c r="H25" s="9">
        <f t="shared" si="1"/>
        <v>-11550</v>
      </c>
    </row>
    <row r="26" spans="1:8" x14ac:dyDescent="0.25">
      <c r="A26" s="16" t="s">
        <v>146</v>
      </c>
      <c r="B26" s="9">
        <v>14000</v>
      </c>
      <c r="C26" s="10">
        <v>46032</v>
      </c>
      <c r="D26" s="10">
        <v>46002</v>
      </c>
      <c r="E26" s="10"/>
      <c r="F26" s="10"/>
      <c r="G26" s="1">
        <f t="shared" si="0"/>
        <v>-30</v>
      </c>
      <c r="H26" s="9">
        <f t="shared" si="1"/>
        <v>-420000</v>
      </c>
    </row>
    <row r="27" spans="1:8" x14ac:dyDescent="0.25">
      <c r="A27" s="16" t="s">
        <v>147</v>
      </c>
      <c r="B27" s="9">
        <v>1200</v>
      </c>
      <c r="C27" s="10">
        <v>46013</v>
      </c>
      <c r="D27" s="10">
        <v>46002</v>
      </c>
      <c r="E27" s="10"/>
      <c r="F27" s="10"/>
      <c r="G27" s="1">
        <f t="shared" si="0"/>
        <v>-11</v>
      </c>
      <c r="H27" s="9">
        <f t="shared" si="1"/>
        <v>-13200</v>
      </c>
    </row>
    <row r="28" spans="1:8" x14ac:dyDescent="0.25">
      <c r="A28" s="16" t="s">
        <v>148</v>
      </c>
      <c r="B28" s="9">
        <v>1818.18</v>
      </c>
      <c r="C28" s="10">
        <v>46037</v>
      </c>
      <c r="D28" s="10">
        <v>46009</v>
      </c>
      <c r="E28" s="10"/>
      <c r="F28" s="10"/>
      <c r="G28" s="1">
        <f t="shared" si="0"/>
        <v>-28</v>
      </c>
      <c r="H28" s="9">
        <f t="shared" si="1"/>
        <v>-50909.04</v>
      </c>
    </row>
    <row r="29" spans="1:8" x14ac:dyDescent="0.25">
      <c r="A29" s="16" t="s">
        <v>149</v>
      </c>
      <c r="B29" s="9">
        <v>150</v>
      </c>
      <c r="C29" s="10">
        <v>46013</v>
      </c>
      <c r="D29" s="10">
        <v>46009</v>
      </c>
      <c r="E29" s="10"/>
      <c r="F29" s="10"/>
      <c r="G29" s="1">
        <f t="shared" si="0"/>
        <v>-4</v>
      </c>
      <c r="H29" s="9">
        <f t="shared" si="1"/>
        <v>-600</v>
      </c>
    </row>
    <row r="30" spans="1:8" x14ac:dyDescent="0.25">
      <c r="A30" s="16" t="s">
        <v>150</v>
      </c>
      <c r="B30" s="9">
        <v>81.97</v>
      </c>
      <c r="C30" s="10">
        <v>46032</v>
      </c>
      <c r="D30" s="10">
        <v>46009</v>
      </c>
      <c r="E30" s="10"/>
      <c r="F30" s="10"/>
      <c r="G30" s="1">
        <f t="shared" si="0"/>
        <v>-23</v>
      </c>
      <c r="H30" s="9">
        <f t="shared" si="1"/>
        <v>-1885.31</v>
      </c>
    </row>
    <row r="31" spans="1:8" x14ac:dyDescent="0.25">
      <c r="A31" s="16" t="s">
        <v>151</v>
      </c>
      <c r="B31" s="9">
        <v>761.31</v>
      </c>
      <c r="C31" s="10">
        <v>46038</v>
      </c>
      <c r="D31" s="10">
        <v>46009</v>
      </c>
      <c r="E31" s="10"/>
      <c r="F31" s="10"/>
      <c r="G31" s="1">
        <f t="shared" si="0"/>
        <v>-29</v>
      </c>
      <c r="H31" s="9">
        <f t="shared" si="1"/>
        <v>-22077.99</v>
      </c>
    </row>
    <row r="32" spans="1:8" x14ac:dyDescent="0.25">
      <c r="A32" s="16" t="s">
        <v>152</v>
      </c>
      <c r="B32" s="9">
        <v>1595.7</v>
      </c>
      <c r="C32" s="10">
        <v>46038</v>
      </c>
      <c r="D32" s="10">
        <v>46009</v>
      </c>
      <c r="E32" s="10"/>
      <c r="F32" s="10"/>
      <c r="G32" s="1">
        <f t="shared" si="0"/>
        <v>-29</v>
      </c>
      <c r="H32" s="9">
        <f t="shared" si="1"/>
        <v>-46275.3</v>
      </c>
    </row>
    <row r="33" spans="1:8" x14ac:dyDescent="0.25">
      <c r="A33" s="16" t="s">
        <v>153</v>
      </c>
      <c r="B33" s="9">
        <v>17114</v>
      </c>
      <c r="C33" s="10">
        <v>46038</v>
      </c>
      <c r="D33" s="10">
        <v>46009</v>
      </c>
      <c r="E33" s="10"/>
      <c r="F33" s="10"/>
      <c r="G33" s="1">
        <f t="shared" si="0"/>
        <v>-29</v>
      </c>
      <c r="H33" s="9">
        <f t="shared" si="1"/>
        <v>-496306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2006-09-16T00:00:00Z</dcterms:created>
  <dcterms:modified xsi:type="dcterms:W3CDTF">2026-01-08T09:44:10Z</dcterms:modified>
</cp:coreProperties>
</file>