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Relationship Id="rId1" Type="http://schemas.openxmlformats.org/officeDocument/2006/relationships/officeDocument" Target="xl/workbook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7" lowestEdited="7" rupBuild="23901"/>
  <workbookPr codeName="ThisWorkbook"/>
  <bookViews>
    <workbookView xmlns:d3p1="http://schemas.microsoft.com/office/spreadsheetml/2015/revision2" xWindow="-120" yWindow="-120" windowWidth="29040" windowHeight="15840" d3p1:uid="{00000000-000D-0000-FFFF-FFFF00000000}"/>
  </bookViews>
  <sheets>
    <sheet name="Indice" sheetId="1" r:id="rId1"/>
    <sheet name="Trimestre 1" sheetId="2" r:id="rId2"/>
    <sheet name="Trimestre 2" sheetId="3" r:id="rId3"/>
    <sheet name="Trimestre 3" sheetId="4" r:id="rId4"/>
    <sheet name="Trimestre 4" sheetId="5" r:id="rId5"/>
  </sheets>
  <calcPr fullPrecision="1" calcMode="auto"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<sst xmlns="http://schemas.openxmlformats.org/spreadsheetml/2006/main" uniqueCount="99">
  <si>
    <t>Numero Fatture</t>
  </si>
  <si>
    <t>INDICATORE SU BASE ANNUALE</t>
  </si>
  <si>
    <t>INDICATORE SU BASE TRIMESTRALE</t>
  </si>
  <si>
    <t>TRIMESTRE</t>
  </si>
  <si>
    <t>Documento</t>
  </si>
  <si>
    <t>Importo Pagato</t>
  </si>
  <si>
    <t>Data Scadenza</t>
  </si>
  <si>
    <t>Data Pagamento</t>
  </si>
  <si>
    <t>Giorni dopo scadenza</t>
  </si>
  <si>
    <t>Importo x giorni pagamento</t>
  </si>
  <si>
    <t>Periodo inesigibilità</t>
  </si>
  <si>
    <t>Tempo medio di pagamento
 in gg.</t>
  </si>
  <si>
    <t>Tempo medio (MEDIA PONDERATA SU BASE TRIMESTRALE) di pagamento
 in gg.</t>
  </si>
  <si>
    <t>1° TRIMESTRE</t>
  </si>
  <si>
    <t>2° TRIMESTRE</t>
  </si>
  <si>
    <t>3° TRIMESTRE</t>
  </si>
  <si>
    <t>4° TRIMESTRE</t>
  </si>
  <si>
    <t>INDICE DI TEMPESTIVITA' DEI PAGAMENTI</t>
  </si>
  <si>
    <t>Ammontare complessivo dei debiti</t>
  </si>
  <si>
    <t>Numero delle imprese creditrici</t>
  </si>
  <si>
    <t>Liceo Scientifico C. CAFIERO</t>
  </si>
  <si>
    <t>76121 BARLETTA (BT) - Via Dante Alighieri, 1 - C.F. 81002290724 C.M. BTPS15000X</t>
  </si>
  <si>
    <t>2025</t>
  </si>
  <si>
    <t>000000003953 del 20/12/2024</t>
  </si>
  <si>
    <t>466/PA del 27/12/2024</t>
  </si>
  <si>
    <t>20/PA del 23/01/2025</t>
  </si>
  <si>
    <t>3723 del 03/12/2024</t>
  </si>
  <si>
    <t>2096006821 del 20/12/2024</t>
  </si>
  <si>
    <t>24117210 del 24/12/2024</t>
  </si>
  <si>
    <t>24117211 del 24/12/2024</t>
  </si>
  <si>
    <t>465/PA del 27/12/2024</t>
  </si>
  <si>
    <t>51/PA del 31/01/2025</t>
  </si>
  <si>
    <t>50/PA del 31/01/2025</t>
  </si>
  <si>
    <t>77.2025 del 24/01/2025</t>
  </si>
  <si>
    <t>10 del 30/01/2025</t>
  </si>
  <si>
    <t>FPA 1/25 del 08/02/2025</t>
  </si>
  <si>
    <t>FD01-345 del 31/01/2025</t>
  </si>
  <si>
    <t>000000000320 del 16/01/2025</t>
  </si>
  <si>
    <t>0000000859/PA del 13/02/2025</t>
  </si>
  <si>
    <t>0000000838/PA del 13/02/2025</t>
  </si>
  <si>
    <t>340 del 27/01/2025</t>
  </si>
  <si>
    <t>0000001265/PA del 17/02/2025</t>
  </si>
  <si>
    <t>33 / B del 14/02/2025</t>
  </si>
  <si>
    <t>2507900015195 del 07/02/2025</t>
  </si>
  <si>
    <t>1 del 19/02/2025</t>
  </si>
  <si>
    <t>2 del 28/02/2025</t>
  </si>
  <si>
    <t>69 FP del 20/02/2025</t>
  </si>
  <si>
    <t>624 del 25/02/2025</t>
  </si>
  <si>
    <t>48/PA del 24/02/2025</t>
  </si>
  <si>
    <t>7 del 27/02/2025</t>
  </si>
  <si>
    <t>FPA 1/25 del 19/02/2025</t>
  </si>
  <si>
    <t>3 del 28/02/2025</t>
  </si>
  <si>
    <t>1/PA-2025 del 24/03/2025</t>
  </si>
  <si>
    <t>FPA 5/25 del 21/03/2025</t>
  </si>
  <si>
    <t>1771 del 19/03/2025</t>
  </si>
  <si>
    <t>19 del 18/03/2025</t>
  </si>
  <si>
    <t>363 del 12/03/2025</t>
  </si>
  <si>
    <t>194 del 27/02/2025</t>
  </si>
  <si>
    <t>430/00 del 06/03/2025</t>
  </si>
  <si>
    <t>01505/25 del 28/03/2025</t>
  </si>
  <si>
    <t>FPA 1/25 del 25/03/2025</t>
  </si>
  <si>
    <t>36/PA del 11/04/2025</t>
  </si>
  <si>
    <t>35/PA del 11/04/2025</t>
  </si>
  <si>
    <t>FPA 11/25 del 10/04/2025</t>
  </si>
  <si>
    <t>106/PA del 31/03/2025</t>
  </si>
  <si>
    <t>408/PASP del 09/04/2025</t>
  </si>
  <si>
    <t>FPA 2/25 del 08/04/2025</t>
  </si>
  <si>
    <t>33 del 06/04/2025</t>
  </si>
  <si>
    <t>FPA 118/25 del 12/04/2025</t>
  </si>
  <si>
    <t>1P/2025 del 14/04/2025</t>
  </si>
  <si>
    <t>764/00 del 31/03/2025</t>
  </si>
  <si>
    <t>761/00 del 23/04/2025</t>
  </si>
  <si>
    <t>29 del 17/04/2025</t>
  </si>
  <si>
    <t>255 del 05/05/2025</t>
  </si>
  <si>
    <t>38 del 23/04/2025</t>
  </si>
  <si>
    <t>FPA 9/25 del 05/05/2025</t>
  </si>
  <si>
    <t>90/03/25 del 19/05/2025</t>
  </si>
  <si>
    <t>FPA 84/25 del 14/05/2025</t>
  </si>
  <si>
    <t>2332/FVIAC del 05/05/2025</t>
  </si>
  <si>
    <t>2507900046108 del 09/05/2025</t>
  </si>
  <si>
    <t>321 del 08/05/2025</t>
  </si>
  <si>
    <t>07-2025 del 11/05/2025</t>
  </si>
  <si>
    <t>74 del 06/06/2025</t>
  </si>
  <si>
    <t>260/PA del 02/06/2025</t>
  </si>
  <si>
    <t>261/PA del 02/06/2025</t>
  </si>
  <si>
    <t>161/PA del 30/05/2025</t>
  </si>
  <si>
    <t>165-X-2025 del 14/05/2025</t>
  </si>
  <si>
    <t>3/PA del 28/05/2025</t>
  </si>
  <si>
    <t>124 del 26/05/2025</t>
  </si>
  <si>
    <t>FATTPA 138_25 del 23/05/2025</t>
  </si>
  <si>
    <t>4/PA del 09/06/2025</t>
  </si>
  <si>
    <t>14 del 09/06/2025</t>
  </si>
  <si>
    <t>0000442/40 del 12/06/2025</t>
  </si>
  <si>
    <t>29/2025 del 13/06/2025</t>
  </si>
  <si>
    <t>FPA 2/25 del 19/06/2025</t>
  </si>
  <si>
    <t>FPA 53/25 del 18/06/2025</t>
  </si>
  <si>
    <t>57 del 13/06/2025</t>
  </si>
  <si>
    <t>412 del 09/06/2025</t>
  </si>
  <si>
    <t>FPA 207/25 del 21/06/2025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</si>
</sst>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">
    <numFmt numFmtId="164" formatCode="0.000"/>
  </numFmts>
  <fonts count="9">
    <font>
      <sz val="11"/>
      <name val="Calibri"/>
      <charset val="0"/>
      <color theme="1"/>
      <scheme val="minor"/>
    </font>
    <font>
      <sz val="11"/>
      <name val="Calibri"/>
      <charset val="0"/>
      <color theme="0"/>
      <scheme val="minor"/>
    </font>
    <font>
      <b/>
      <sz val="11"/>
      <name val="Calibri"/>
      <charset val="0"/>
      <color theme="1"/>
      <scheme val="minor"/>
    </font>
    <font>
      <b/>
      <sz val="14"/>
      <name val="Calibri"/>
      <charset val="0"/>
      <color theme="1"/>
      <scheme val="minor"/>
    </font>
    <font>
      <sz val="11"/>
      <name val="Calibri"/>
      <charset val="0"/>
      <color theme="1"/>
      <scheme val="minor"/>
    </font>
    <font>
      <b/>
      <sz val="16"/>
      <name val="Calibri"/>
      <charset val="0"/>
      <color theme="1"/>
      <scheme val="minor"/>
    </font>
    <font>
      <b/>
      <sz val="12"/>
      <name val="Calibri"/>
      <charset val="0"/>
      <color theme="1"/>
      <scheme val="minor"/>
    </font>
    <font>
      <sz val="10"/>
      <name val="Calibri"/>
      <charset val="0"/>
      <color theme="1"/>
      <scheme val="minor"/>
    </font>
    <font>
      <sz val="16"/>
      <name val="Calibri"/>
      <charset val="0"/>
      <color theme="1"/>
      <scheme val="minor"/>
    </font>
  </fonts>
  <fills count="5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solid">
        <fgColor theme="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xxid="0" numFmtId="0" fontId="0" fillId="0" borderId="0"/>
  </cellStyleXfs>
  <cellXfs>
    <xf xxid="1" numFmtId="0" fontId="0" fillId="0" borderId="0" xfId="0" applyAlignment="1" applyBorder="1" applyFont="1" applyNumberFormat="1" applyFill="1" applyProtection="1"/>
    <xf xxid="2" numFmtId="0" fontId="0" fillId="0" borderId="1" xfId="0" applyAlignment="1" applyBorder="1" applyFont="1" applyNumberFormat="1" applyFill="1" applyProtection="1"/>
    <xf xxid="3" numFmtId="0" fontId="1" fillId="0" borderId="0" xfId="0" applyAlignment="1" applyBorder="1" applyFont="1" applyNumberFormat="1" applyFill="1" applyProtection="1"/>
    <xf xxid="4" numFmtId="0" fontId="3" fillId="0" borderId="0" xfId="0" applyAlignment="1" applyBorder="1" applyFont="1" applyNumberFormat="1" applyFill="1" applyProtection="1"/>
    <xf xxid="5" numFmtId="2" fontId="0" fillId="0" borderId="0" xfId="0" applyAlignment="1" applyBorder="1" applyFont="1" applyNumberFormat="1" applyFill="1" applyProtection="1"/>
    <xf xxid="6" numFmtId="14" fontId="0" fillId="0" borderId="0" xfId="0" applyAlignment="1" applyBorder="1" applyFont="1" applyNumberFormat="1" applyFill="1" applyProtection="1"/>
    <xf xxid="7" numFmtId="0" fontId="5" fillId="0" borderId="0" xfId="0" applyAlignment="1" applyBorder="1" applyFont="1" applyNumberFormat="1" applyFill="1" applyProtection="1"/>
    <xf xxid="8" numFmtId="0" fontId="2" fillId="2" borderId="1" xfId="0" applyAlignment="1" applyBorder="1" applyFont="1" applyNumberFormat="1" applyFill="1" applyProtection="1">
      <alignment horizontal="center" vertical="center" wrapText="1"/>
    </xf>
    <xf xxid="9" numFmtId="0" fontId="0" fillId="0" borderId="0" xfId="0" applyAlignment="1" applyBorder="1" applyFont="1" applyNumberFormat="1" applyFill="1" applyProtection="1">
      <alignment wrapText="1"/>
    </xf>
    <xf xxid="10" numFmtId="4" fontId="0" fillId="0" borderId="1" xfId="0" applyAlignment="1" applyBorder="1" applyFont="1" applyNumberFormat="1" applyFill="1" applyProtection="1"/>
    <xf xxid="11" numFmtId="14" fontId="0" fillId="0" borderId="1" xfId="0" applyAlignment="1" applyBorder="1" applyFont="1" applyNumberFormat="1" applyFill="1" applyProtection="1">
      <alignment horizontal="center"/>
    </xf>
    <xf xxid="12" numFmtId="16" fontId="0" fillId="0" borderId="1" xfId="0" applyAlignment="1" applyBorder="1" applyFont="1" applyNumberFormat="1" applyFill="1" applyProtection="1">
      <alignment horizontal="center"/>
    </xf>
    <xf xxid="13" numFmtId="4" fontId="0" fillId="0" borderId="0" xfId="0" applyAlignment="1" applyBorder="1" applyFont="1" applyNumberFormat="1" applyFill="1" applyProtection="1"/>
    <xf xxid="14" numFmtId="164" fontId="0" fillId="0" borderId="0" xfId="0" applyAlignment="1" applyBorder="1" applyFont="1" applyNumberFormat="1" applyFill="1" applyProtection="1"/>
    <xf xxid="15" numFmtId="0" fontId="6" fillId="0" borderId="1" xfId="0" applyAlignment="1" applyBorder="1" applyFont="1" applyNumberFormat="1" applyFill="1" applyProtection="1">
      <alignment horizontal="center" vertical="center"/>
    </xf>
    <xf xxid="16" numFmtId="0" fontId="5" fillId="0" borderId="2" xfId="0" applyAlignment="1" applyBorder="1" applyFont="1" applyNumberFormat="1" applyFill="1" applyProtection="1">
      <alignment horizontal="center" vertical="center"/>
    </xf>
    <xf xxid="17" numFmtId="49" fontId="0" fillId="0" borderId="1" xfId="0" applyAlignment="1" applyBorder="1" applyFont="1" applyNumberFormat="1" applyFill="1" applyProtection="1"/>
    <xf xxid="18" numFmtId="0" fontId="8" fillId="0" borderId="0" xfId="0" applyAlignment="1" applyBorder="1" applyFont="1" applyNumberFormat="1" applyFill="1" applyProtection="1"/>
    <xf xxid="19" numFmtId="0" fontId="3" fillId="0" borderId="0" xfId="0" applyAlignment="1" applyBorder="1" applyFont="1" applyNumberFormat="1" applyFill="1" applyProtection="1">
      <alignment horizontal="center" vertical="center"/>
    </xf>
    <xf xxid="20" numFmtId="4" fontId="3" fillId="0" borderId="0" xfId="0" applyAlignment="1" applyBorder="1" applyFont="1" applyNumberFormat="1" applyFill="1" applyProtection="1">
      <alignment horizontal="center" vertical="center"/>
    </xf>
    <xf xxid="21" numFmtId="2" fontId="3" fillId="0" borderId="0" xfId="0" applyAlignment="1" applyBorder="1" applyFont="1" applyNumberFormat="1" applyFill="1" applyProtection="1">
      <alignment horizontal="center" vertical="center"/>
    </xf>
    <xf xxid="22" numFmtId="0" fontId="0" fillId="3" borderId="3" xfId="0" applyAlignment="1" applyBorder="1" applyFont="1" applyNumberFormat="1" applyFill="1" applyProtection="1">
      <alignment horizontal="center" vertical="center"/>
    </xf>
    <xf xxid="23" numFmtId="0" fontId="0" fillId="3" borderId="4" xfId="0" applyAlignment="1" applyBorder="1" applyFont="1" applyNumberFormat="1" applyFill="1" applyProtection="1">
      <alignment horizontal="center" vertical="center"/>
    </xf>
    <xf xxid="24" numFmtId="0" fontId="0" fillId="3" borderId="5" xfId="0" applyAlignment="1" applyBorder="1" applyFont="1" applyNumberFormat="1" applyFill="1" applyProtection="1">
      <alignment horizontal="center" vertical="center"/>
    </xf>
    <xf xxid="25" numFmtId="0" fontId="7" fillId="3" borderId="5" xfId="0" applyAlignment="1" applyBorder="1" applyFont="1" applyNumberFormat="1" applyFill="1" applyProtection="1">
      <alignment horizontal="center" vertical="center" wrapText="1"/>
    </xf>
    <xf xxid="26" numFmtId="0" fontId="0" fillId="0" borderId="1" xfId="0" applyAlignment="1" applyBorder="1" applyFont="1" applyNumberFormat="1" applyFill="1" applyProtection="1">
      <alignment horizontal="center" vertical="center"/>
    </xf>
    <xf xxid="27" numFmtId="4" fontId="6" fillId="0" borderId="1" xfId="0" applyAlignment="1" applyBorder="1" applyFont="1" applyNumberFormat="1" applyFill="1" applyProtection="1">
      <alignment horizontal="center" vertical="center"/>
    </xf>
    <xf xxid="28" numFmtId="2" fontId="3" fillId="0" borderId="6" xfId="0" applyAlignment="1" applyBorder="1" applyFont="1" applyNumberFormat="1" applyFill="1" applyProtection="1">
      <alignment horizontal="center" vertical="center"/>
    </xf>
    <xf xxid="29" numFmtId="0" fontId="7" fillId="4" borderId="5" xfId="0" applyAlignment="1" applyBorder="1" applyFont="1" applyNumberFormat="1" applyFill="1" applyProtection="1">
      <alignment horizontal="center" vertical="center" wrapText="1"/>
    </xf>
    <xf xxid="30" numFmtId="0" fontId="7" fillId="4" borderId="1" xfId="0" applyAlignment="1" applyBorder="1" applyFont="1" applyNumberFormat="1" applyFill="1" applyProtection="1">
      <alignment horizontal="center" vertical="center" wrapText="1"/>
    </xf>
    <xf xxid="31" numFmtId="49" fontId="6" fillId="0" borderId="1" xfId="0" applyAlignment="1" applyBorder="1" applyFont="1" applyNumberFormat="1" applyFill="1" applyProtection="1">
      <alignment horizontal="center" vertical="center"/>
    </xf>
    <xf xxid="32" numFmtId="4" fontId="3" fillId="0" borderId="7" xfId="0" applyAlignment="1" applyBorder="1" applyFont="1" applyNumberFormat="1" applyFill="1" applyProtection="1">
      <alignment horizontal="center" vertical="center"/>
    </xf>
    <xf xxid="33" numFmtId="0" fontId="3" fillId="0" borderId="8" xfId="0" applyAlignment="1" applyBorder="1" applyFont="1" applyNumberFormat="1" applyFill="1" applyProtection="1">
      <alignment horizontal="center" vertical="center"/>
    </xf>
    <xf xxid="34" numFmtId="0" fontId="8" fillId="3" borderId="9" xfId="0" applyAlignment="1" applyBorder="1" applyFont="1" applyNumberFormat="1" applyFill="1" applyProtection="1">
      <alignment horizontal="center" vertical="center"/>
    </xf>
    <xf xxid="35" numFmtId="0" fontId="8" fillId="3" borderId="10" xfId="0" applyAlignment="1" applyBorder="1" applyFont="1" applyNumberFormat="1" applyFill="1" applyProtection="1">
      <alignment horizontal="center" vertical="center"/>
    </xf>
    <xf xxid="36" numFmtId="0" fontId="8" fillId="3" borderId="11" xfId="0" applyAlignment="1" applyBorder="1" applyFont="1" applyNumberFormat="1" applyFill="1" applyProtection="1">
      <alignment horizontal="center" vertical="center"/>
    </xf>
    <xf xxid="37" numFmtId="0" fontId="3" fillId="0" borderId="12" xfId="0" applyAlignment="1" applyBorder="1" applyFont="1" applyNumberFormat="1" applyFill="1" applyProtection="1">
      <alignment horizontal="center" vertical="center"/>
    </xf>
    <xf xxid="38" numFmtId="2" fontId="3" fillId="0" borderId="7" xfId="0" applyAlignment="1" applyBorder="1" applyFont="1" applyNumberFormat="1" applyFill="1" applyProtection="1">
      <alignment horizontal="center" vertical="center"/>
    </xf>
    <xf xxid="39" numFmtId="2" fontId="3" fillId="0" borderId="13" xfId="0" applyAlignment="1" applyBorder="1" applyFont="1" applyNumberFormat="1" applyFill="1" applyProtection="1">
      <alignment horizontal="center" vertical="center"/>
    </xf>
    <xf xxid="40" numFmtId="0" fontId="8" fillId="3" borderId="14" xfId="0" applyAlignment="1" applyBorder="1" applyFont="1" applyNumberFormat="1" applyFill="1" applyProtection="1">
      <alignment horizontal="center" vertical="center"/>
    </xf>
    <xf xxid="41" numFmtId="0" fontId="8" fillId="3" borderId="15" xfId="0" applyAlignment="1" applyBorder="1" applyFont="1" applyNumberFormat="1" applyFill="1" applyProtection="1">
      <alignment horizontal="center" vertical="center"/>
    </xf>
    <xf xxid="42" numFmtId="0" fontId="8" fillId="3" borderId="16" xfId="0" applyAlignment="1" applyBorder="1" applyFont="1" applyNumberFormat="1" applyFill="1" applyProtection="1">
      <alignment horizontal="center" vertical="center"/>
    </xf>
    <xf xxid="43" numFmtId="0" fontId="0" fillId="3" borderId="9" xfId="0" applyAlignment="1" applyBorder="1" applyFont="1" applyNumberFormat="1" applyFill="1" applyProtection="1">
      <alignment horizontal="center" vertical="center"/>
    </xf>
    <xf xxid="44" numFmtId="0" fontId="0" fillId="3" borderId="17" xfId="0" applyAlignment="1" applyBorder="1" applyFont="1" applyNumberFormat="1" applyFill="1" applyProtection="1">
      <alignment horizontal="center" vertical="center"/>
    </xf>
    <xf xxid="45" numFmtId="0" fontId="0" fillId="3" borderId="18" xfId="0" applyAlignment="1" applyBorder="1" applyFont="1" applyNumberFormat="1" applyFill="1" applyProtection="1">
      <alignment horizontal="center" vertical="center"/>
    </xf>
    <xf xxid="46" numFmtId="0" fontId="0" fillId="3" borderId="18" xfId="0" applyAlignment="1" applyBorder="1" applyFont="1" applyNumberFormat="1" applyFill="1" applyProtection="1">
      <alignment horizontal="center" vertical="center" wrapText="1"/>
    </xf>
    <xf xxid="47" numFmtId="0" fontId="0" fillId="3" borderId="11" xfId="0" applyAlignment="1" applyBorder="1" applyFont="1" applyNumberFormat="1" applyFill="1" applyProtection="1">
      <alignment horizontal="center" vertical="center" wrapText="1"/>
    </xf>
    <xf xxid="48" numFmtId="0" fontId="2" fillId="2" borderId="18" xfId="0" applyAlignment="1" applyBorder="1" applyFont="1" applyNumberFormat="1" applyFill="1" applyProtection="1">
      <alignment horizontal="center" vertical="center" wrapText="1"/>
    </xf>
    <xf xxid="49" numFmtId="0" fontId="0" fillId="0" borderId="17" xfId="0" applyAlignment="1" applyBorder="1" applyFont="1" applyNumberFormat="1" applyFill="1" applyProtection="1">
      <alignment horizontal="center" vertical="center" wrapText="1"/>
    </xf>
    <xf xxid="50"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Medium9"/>
  <extLst xmlns="http://schemas.openxmlformats.org/spreadsheetml/2006/main"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8" Type="http://schemas.openxmlformats.org/officeDocument/2006/relationships/sharedStrings" Target="sharedStrings.xml" /><Relationship Id="rId3" Type="http://schemas.openxmlformats.org/officeDocument/2006/relationships/worksheet" Target="worksheets/sheet3.xml" /><Relationship Id="rId7" Type="http://schemas.openxmlformats.org/officeDocument/2006/relationships/styles" Target="styles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theme" Target="theme/theme1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/xl/media/image1.png" 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/xl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162465</xdr:colOff>
      <xdr:row>0</xdr:row>
      <xdr:rowOff>114598</xdr:rowOff>
    </xdr:from>
    <xdr:to>
      <xdr:col>0</xdr:col>
      <xdr:colOff>904996</xdr:colOff>
      <xdr:row>4</xdr:row>
      <xdr:rowOff>104477</xdr:rowOff>
    </xdr:to>
    <xdr:pic>
      <xdr:nvPicPr>
        <xdr:cNvPr id="1" name="Immagine 1">
          <a:extLst xmlns:a="http://schemas.openxmlformats.org/drawingml/2006/main">
            <a:ext uri="{FF2B5EF4-FFF2-40B4-BE49-F238E27FC236}">
              <a16:creationId xmlns:a16="http://schemas.microsoft.com/office/drawing/2014/main" id="{CDC22F05-E02B-44EF-AD57-3CD70C36BF4D}"/>
            </a:ext>
          </a:extLst>
        </xdr:cNvPr>
        <xdr:cNvPicPr>
          <a:picLocks noChangeAspect="1"/>
        </xdr:cNvPicPr>
      </xdr:nvPicPr>
      <xdr:blipFill>
        <a:blip xmlns:d5p1="http://schemas.openxmlformats.org/officeDocument/2006/relationships" d5p1:embed="rId1">
          <a:extLst xmlns:a="http://schemas.openxmlformats.org/drawingml/2006/main"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114300"/>
          <a:ext cx="742950" cy="7429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162465</xdr:colOff>
      <xdr:row>0</xdr:row>
      <xdr:rowOff>114598</xdr:rowOff>
    </xdr:from>
    <xdr:to>
      <xdr:col>0</xdr:col>
      <xdr:colOff>904996</xdr:colOff>
      <xdr:row>4</xdr:row>
      <xdr:rowOff>104477</xdr:rowOff>
    </xdr:to>
    <xdr:pic>
      <xdr:nvPicPr>
        <xdr:cNvPr id="1" name="Immagine 1">
          <a:extLst xmlns:a="http://schemas.openxmlformats.org/drawingml/2006/main">
            <a:ext uri="{FF2B5EF4-FFF2-40B4-BE49-F238E27FC236}">
              <a16:creationId xmlns:a16="http://schemas.microsoft.com/office/drawing/2014/main" id="{CDC22F05-E02B-44EF-AD57-3CD70C36BF4D}"/>
            </a:ext>
          </a:extLst>
        </xdr:cNvPr>
        <xdr:cNvPicPr>
          <a:picLocks noChangeAspect="1"/>
        </xdr:cNvPicPr>
      </xdr:nvPicPr>
      <xdr:blipFill>
        <a:blip xmlns:d5p1="http://schemas.openxmlformats.org/officeDocument/2006/relationships" d5p1:embed="rId1">
          <a:extLst xmlns:a="http://schemas.openxmlformats.org/drawingml/2006/main"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114300"/>
          <a:ext cx="742950" cy="7429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/xl/drawings/drawing2.xml" /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16"/>
  <sheetViews>
    <sheetView view="normal" workbookViewId="0">
      <selection pane="topLeft" activeCell="C9" sqref="C9"/>
    </sheetView>
  </sheetViews>
  <sheetFormatPr defaultRowHeight="15" baseColWidth="0"/>
  <cols>
    <col min="1" max="1" width="17.56640625" style="0" customWidth="1"/>
    <col min="2" max="4" width="16.56640625" style="0" customWidth="1"/>
    <col min="5" max="5" width="14.8515625" style="0" customWidth="1"/>
    <col min="6" max="6" width="16.56640625" style="0" customWidth="1"/>
    <col min="7" max="7" width="36.56640625" style="0" customWidth="1"/>
    <col min="8" max="16384" width="9.13671875" style="0" customWidth="1"/>
  </cols>
  <sheetData>
    <row r="1" spans="1:1">
      <c r="A1" s="2"/>
    </row>
    <row r="2" spans="2:2" ht="15.95" customHeight="1">
      <c r="B2" s="3" t="s">
        <v>20</v>
      </c>
    </row>
    <row r="3" spans="2:2" ht="12.75" customHeight="1">
      <c r="B3" t="s">
        <v>21</v>
      </c>
    </row>
    <row r="4" ht="15.75" thickBot="1"/>
    <row r="5" spans="2:6" ht="18" customHeight="1" thickBot="1">
      <c r="B5" s="6" t="s">
        <v>17</v>
      </c>
      <c r="F5" s="15" t="s">
        <v>22</v>
      </c>
    </row>
    <row r="7" spans="1:6" s="17" customFormat="1" ht="24.95" customHeight="1">
      <c r="A7" s="33" t="s">
        <v>1</v>
      </c>
      <c r="B7" s="34"/>
      <c r="C7" s="34"/>
      <c r="D7" s="34"/>
      <c r="E7" s="34"/>
      <c r="F7" s="35"/>
    </row>
    <row r="8" spans="1:6" ht="30.75" customHeight="1">
      <c r="A8" s="42" t="s">
        <v>0</v>
      </c>
      <c r="B8" s="43"/>
      <c r="C8" s="44" t="s">
        <v>5</v>
      </c>
      <c r="D8" s="43"/>
      <c r="E8" s="45" t="s">
        <v>11</v>
      </c>
      <c r="F8" s="46"/>
    </row>
    <row r="9" spans="1:6" ht="29.25" customHeight="1" thickBot="1">
      <c r="A9" s="36">
        <f>SUM(B13:B16)</f>
        <v>76</v>
      </c>
      <c r="B9" s="32"/>
      <c r="C9" s="31">
        <f>SUM(C13:C16)</f>
        <v>145647.02000000002</v>
      </c>
      <c r="D9" s="32"/>
      <c r="E9" s="37">
        <f>('Trimestre 1'!H1+'Trimestre 2'!H1+'Trimestre 3'!H1+'Trimestre 4'!H1)/C9</f>
        <v>-31.550639896374125</v>
      </c>
      <c r="F9" s="38"/>
    </row>
    <row r="10" spans="1:6" customFormat="1" ht="20.1" customHeight="1" thickBot="1">
      <c r="A10" s="18"/>
      <c r="B10" s="18"/>
      <c r="C10" s="19"/>
      <c r="D10" s="18"/>
      <c r="E10" s="20"/>
      <c r="F10" s="27"/>
    </row>
    <row r="11" spans="1:6" s="17" customFormat="1" ht="24.95" customHeight="1">
      <c r="A11" s="39" t="s">
        <v>2</v>
      </c>
      <c r="B11" s="40"/>
      <c r="C11" s="40"/>
      <c r="D11" s="40"/>
      <c r="E11" s="40"/>
      <c r="F11" s="41"/>
    </row>
    <row r="12" spans="1:10" ht="46.5" customHeight="1">
      <c r="A12" s="21" t="s">
        <v>3</v>
      </c>
      <c r="B12" s="22" t="s">
        <v>0</v>
      </c>
      <c r="C12" s="23" t="s">
        <v>5</v>
      </c>
      <c r="D12" s="24" t="s">
        <v>12</v>
      </c>
      <c r="E12" s="28" t="s">
        <v>18</v>
      </c>
      <c r="F12" s="29" t="s">
        <v>19</v>
      </c>
      <c r="G12"/>
      <c r="H12"/>
      <c r="I12"/>
      <c r="J12"/>
    </row>
    <row r="13" spans="1:11" ht="22.5" customHeight="1">
      <c r="A13" s="25" t="s">
        <v>13</v>
      </c>
      <c r="B13" s="14">
        <f>'Trimestre 1'!C1</f>
        <v>38</v>
      </c>
      <c r="C13" s="26">
        <f>'Trimestre 1'!B1</f>
        <v>73121.159999999989</v>
      </c>
      <c r="D13" s="26">
        <f>'Trimestre 1'!G1</f>
        <v>-39.159444543822879</v>
      </c>
      <c r="E13" s="26">
        <v>53407.01</v>
      </c>
      <c r="F13" s="30">
        <v>12</v>
      </c>
      <c r="G13" s="4"/>
      <c r="H13" s="5"/>
      <c r="I13" s="5"/>
      <c r="J13"/>
      <c r="K13"/>
    </row>
    <row r="14" spans="1:11" ht="22.5" customHeight="1">
      <c r="A14" s="25" t="s">
        <v>14</v>
      </c>
      <c r="B14" s="14">
        <f>'Trimestre 2'!C1</f>
        <v>38</v>
      </c>
      <c r="C14" s="26">
        <f>'Trimestre 2'!B1</f>
        <v>72525.860000000015</v>
      </c>
      <c r="D14" s="26">
        <f>'Trimestre 2'!G1</f>
        <v>-23.879381368245753</v>
      </c>
      <c r="E14" s="26">
        <v>59764.16</v>
      </c>
      <c r="F14" s="30">
        <v>18</v>
      </c>
      <c r="G14"/>
      <c r="H14"/>
      <c r="I14"/>
      <c r="J14"/>
      <c r="K14"/>
    </row>
    <row r="15" spans="1:6" ht="22.5" customHeight="1">
      <c r="A15" s="25" t="s">
        <v>15</v>
      </c>
      <c r="B15" s="14">
        <f>'Trimestre 3'!C1</f>
        <v>0</v>
      </c>
      <c r="C15" s="26">
        <f>'Trimestre 3'!B1</f>
        <v>0</v>
      </c>
      <c r="D15" s="26">
        <f>'Trimestre 3'!G1</f>
        <v>0</v>
      </c>
      <c r="E15" s="26"/>
      <c r="F15" s="30"/>
    </row>
    <row r="16" spans="1:6" ht="21.75" customHeight="1">
      <c r="A16" s="25" t="s">
        <v>16</v>
      </c>
      <c r="B16" s="14">
        <f>'Trimestre 4'!C1</f>
        <v>0</v>
      </c>
      <c r="C16" s="26">
        <f>'Trimestre 4'!B1</f>
        <v>0</v>
      </c>
      <c r="D16" s="26">
        <f>'Trimestre 4'!G1</f>
        <v>0</v>
      </c>
      <c r="E16" s="26"/>
      <c r="F16" s="30"/>
    </row>
  </sheetData>
  <mergeCells count="8">
    <mergeCell ref="C9:D9"/>
    <mergeCell ref="A7:F7"/>
    <mergeCell ref="A9:B9"/>
    <mergeCell ref="E9:F9"/>
    <mergeCell ref="A11:F11"/>
    <mergeCell ref="A8:B8"/>
    <mergeCell ref="C8:D8"/>
    <mergeCell ref="E8:F8"/>
  </mergeCells>
  <pageMargins left="0.70866141732283472" right="0.70866141732283472" top="0.74803149606299213" bottom="0.74803149606299213" header="0.31496062992125984" footer="0.31496062992125984"/>
  <pageSetup paperSize="9" scale="85" orientation="portrait" horizontalDpi="65533" verticalDpi="65533" r:id="rId1"/>
  <drawing r:id="rId2"/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73121.159999999989</v>
      </c>
      <c r="C1" s="49">
        <f>COUNTA(A4:A203)</f>
        <v>38</v>
      </c>
      <c r="G1" s="13">
        <f>IF(B1&lt;&gt;0,H1/B1,0)</f>
        <v>-39.159444543822879</v>
      </c>
      <c r="H1" s="12">
        <f>SUM(H4:H195)</f>
        <v>-2863384.0100000002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 t="s">
        <v>23</v>
      </c>
      <c r="B4" s="9">
        <v>8316</v>
      </c>
      <c r="C4" s="10">
        <v>45689</v>
      </c>
      <c r="D4" s="10">
        <v>45684</v>
      </c>
      <c r="E4" s="10"/>
      <c r="F4" s="10"/>
      <c r="G4" s="1">
        <f>D4-C4-(F4-E4)</f>
        <v>-5</v>
      </c>
      <c r="H4" s="9">
        <f>B4*G4</f>
        <v>-41580</v>
      </c>
    </row>
    <row r="5" spans="1:8">
      <c r="A5" s="16" t="s">
        <v>24</v>
      </c>
      <c r="B5" s="9">
        <v>50</v>
      </c>
      <c r="C5" s="10">
        <v>45689</v>
      </c>
      <c r="D5" s="10">
        <v>45684</v>
      </c>
      <c r="E5" s="10"/>
      <c r="F5" s="10"/>
      <c r="G5" s="1">
        <f t="shared" si="0" ref="G5:G68">D5-C5-(F5-E5)</f>
        <v>-5</v>
      </c>
      <c r="H5" s="9">
        <f t="shared" si="1" ref="H5:H68">B5*G5</f>
        <v>-250</v>
      </c>
    </row>
    <row r="6" spans="1:8">
      <c r="A6" s="16" t="s">
        <v>25</v>
      </c>
      <c r="B6" s="9">
        <v>430</v>
      </c>
      <c r="C6" s="10">
        <v>45710</v>
      </c>
      <c r="D6" s="10">
        <v>45684</v>
      </c>
      <c r="E6" s="10"/>
      <c r="F6" s="10"/>
      <c r="G6" s="1">
        <f t="shared" si="0">D6-C6-(F6-E6)</f>
        <v>-26</v>
      </c>
      <c r="H6" s="9">
        <f t="shared" si="1">B6*G6</f>
        <v>-11180</v>
      </c>
    </row>
    <row r="7" spans="1:8">
      <c r="A7" s="16" t="s">
        <v>26</v>
      </c>
      <c r="B7" s="9">
        <v>658.8</v>
      </c>
      <c r="C7" s="10">
        <v>45660</v>
      </c>
      <c r="D7" s="10">
        <v>45684</v>
      </c>
      <c r="E7" s="10"/>
      <c r="F7" s="10"/>
      <c r="G7" s="1">
        <f t="shared" si="0">D7-C7-(F7-E7)</f>
        <v>24</v>
      </c>
      <c r="H7" s="9">
        <f t="shared" si="1">B7*G7</f>
        <v>15811.2</v>
      </c>
    </row>
    <row r="8" spans="1:8">
      <c r="A8" s="16" t="s">
        <v>27</v>
      </c>
      <c r="B8" s="9">
        <v>4680</v>
      </c>
      <c r="C8" s="10">
        <v>45995</v>
      </c>
      <c r="D8" s="10">
        <v>45691</v>
      </c>
      <c r="E8" s="10"/>
      <c r="F8" s="10"/>
      <c r="G8" s="1">
        <f t="shared" si="0">D8-C8-(F8-E8)</f>
        <v>-304</v>
      </c>
      <c r="H8" s="9">
        <f t="shared" si="1">B8*G8</f>
        <v>-1422720</v>
      </c>
    </row>
    <row r="9" spans="1:8">
      <c r="A9" s="16" t="s">
        <v>28</v>
      </c>
      <c r="B9" s="9">
        <v>145.64</v>
      </c>
      <c r="C9" s="10">
        <v>45691</v>
      </c>
      <c r="D9" s="10">
        <v>45691</v>
      </c>
      <c r="E9" s="10"/>
      <c r="F9" s="10"/>
      <c r="G9" s="1">
        <f t="shared" si="0">D9-C9-(F9-E9)</f>
        <v>0</v>
      </c>
      <c r="H9" s="9">
        <f t="shared" si="1">B9*G9</f>
        <v>0</v>
      </c>
    </row>
    <row r="10" spans="1:8">
      <c r="A10" s="16" t="s">
        <v>29</v>
      </c>
      <c r="B10" s="9">
        <v>145.64</v>
      </c>
      <c r="C10" s="10">
        <v>45995</v>
      </c>
      <c r="D10" s="10">
        <v>45691</v>
      </c>
      <c r="E10" s="10"/>
      <c r="F10" s="10"/>
      <c r="G10" s="1">
        <f t="shared" si="0">D10-C10-(F10-E10)</f>
        <v>-304</v>
      </c>
      <c r="H10" s="9">
        <f t="shared" si="1">B10*G10</f>
        <v>-44274.56</v>
      </c>
    </row>
    <row r="11" spans="1:8">
      <c r="A11" s="16" t="s">
        <v>30</v>
      </c>
      <c r="B11" s="9">
        <v>455.39</v>
      </c>
      <c r="C11" s="10">
        <v>45689</v>
      </c>
      <c r="D11" s="10">
        <v>45691</v>
      </c>
      <c r="E11" s="10"/>
      <c r="F11" s="10"/>
      <c r="G11" s="1">
        <f t="shared" si="0">D11-C11-(F11-E11)</f>
        <v>2</v>
      </c>
      <c r="H11" s="9">
        <f t="shared" si="1">B11*G11</f>
        <v>910.78</v>
      </c>
    </row>
    <row r="12" spans="1:8">
      <c r="A12" s="16" t="s">
        <v>31</v>
      </c>
      <c r="B12" s="9">
        <v>-170</v>
      </c>
      <c r="C12" s="10">
        <v>45724</v>
      </c>
      <c r="D12" s="10">
        <v>45702</v>
      </c>
      <c r="E12" s="10"/>
      <c r="F12" s="10"/>
      <c r="G12" s="1">
        <f t="shared" si="0">D12-C12-(F12-E12)</f>
        <v>-22</v>
      </c>
      <c r="H12" s="9">
        <f t="shared" si="1">B12*G12</f>
        <v>3740</v>
      </c>
    </row>
    <row r="13" spans="1:8">
      <c r="A13" s="16" t="s">
        <v>32</v>
      </c>
      <c r="B13" s="9">
        <v>688.7</v>
      </c>
      <c r="C13" s="10">
        <v>45724</v>
      </c>
      <c r="D13" s="10">
        <v>45702</v>
      </c>
      <c r="E13" s="10"/>
      <c r="F13" s="10"/>
      <c r="G13" s="1">
        <f t="shared" si="0">D13-C13-(F13-E13)</f>
        <v>-22</v>
      </c>
      <c r="H13" s="9">
        <f t="shared" si="1">B13*G13</f>
        <v>-15151.4</v>
      </c>
    </row>
    <row r="14" spans="1:8">
      <c r="A14" s="16" t="s">
        <v>33</v>
      </c>
      <c r="B14" s="9">
        <v>1666</v>
      </c>
      <c r="C14" s="10">
        <v>45712</v>
      </c>
      <c r="D14" s="10">
        <v>45702</v>
      </c>
      <c r="E14" s="10"/>
      <c r="F14" s="10"/>
      <c r="G14" s="1">
        <f t="shared" si="0">D14-C14-(F14-E14)</f>
        <v>-10</v>
      </c>
      <c r="H14" s="9">
        <f t="shared" si="1">B14*G14</f>
        <v>-16660</v>
      </c>
    </row>
    <row r="15" spans="1:8">
      <c r="A15" s="16" t="s">
        <v>34</v>
      </c>
      <c r="B15" s="9">
        <v>4000</v>
      </c>
      <c r="C15" s="10">
        <v>45719</v>
      </c>
      <c r="D15" s="10">
        <v>45702</v>
      </c>
      <c r="E15" s="10"/>
      <c r="F15" s="10"/>
      <c r="G15" s="1">
        <f t="shared" si="0">D15-C15-(F15-E15)</f>
        <v>-17</v>
      </c>
      <c r="H15" s="9">
        <f t="shared" si="1">B15*G15</f>
        <v>-68000</v>
      </c>
    </row>
    <row r="16" spans="1:8">
      <c r="A16" s="16" t="s">
        <v>35</v>
      </c>
      <c r="B16" s="9">
        <v>1527.27</v>
      </c>
      <c r="C16" s="10">
        <v>45726</v>
      </c>
      <c r="D16" s="10">
        <v>45702</v>
      </c>
      <c r="E16" s="10"/>
      <c r="F16" s="10"/>
      <c r="G16" s="1">
        <f t="shared" si="0">D16-C16-(F16-E16)</f>
        <v>-24</v>
      </c>
      <c r="H16" s="9">
        <f t="shared" si="1">B16*G16</f>
        <v>-36654.48</v>
      </c>
    </row>
    <row r="17" spans="1:8">
      <c r="A17" s="16" t="s">
        <v>36</v>
      </c>
      <c r="B17" s="9">
        <v>191.95</v>
      </c>
      <c r="C17" s="10">
        <v>45732</v>
      </c>
      <c r="D17" s="10">
        <v>45702</v>
      </c>
      <c r="E17" s="10"/>
      <c r="F17" s="10"/>
      <c r="G17" s="1">
        <f t="shared" si="0">D17-C17-(F17-E17)</f>
        <v>-30</v>
      </c>
      <c r="H17" s="9">
        <f t="shared" si="1">B17*G17</f>
        <v>-5758.5</v>
      </c>
    </row>
    <row r="18" spans="1:8">
      <c r="A18" s="16" t="s">
        <v>37</v>
      </c>
      <c r="B18" s="9">
        <v>480</v>
      </c>
      <c r="C18" s="10">
        <v>45707</v>
      </c>
      <c r="D18" s="10">
        <v>45702</v>
      </c>
      <c r="E18" s="10"/>
      <c r="F18" s="10"/>
      <c r="G18" s="1">
        <f t="shared" si="0">D18-C18-(F18-E18)</f>
        <v>-5</v>
      </c>
      <c r="H18" s="9">
        <f t="shared" si="1">B18*G18</f>
        <v>-2400</v>
      </c>
    </row>
    <row r="19" spans="1:8">
      <c r="A19" s="16" t="s">
        <v>38</v>
      </c>
      <c r="B19" s="9">
        <v>100</v>
      </c>
      <c r="C19" s="10">
        <v>45732</v>
      </c>
      <c r="D19" s="10">
        <v>45707</v>
      </c>
      <c r="E19" s="10"/>
      <c r="F19" s="10"/>
      <c r="G19" s="1">
        <f t="shared" si="0">D19-C19-(F19-E19)</f>
        <v>-25</v>
      </c>
      <c r="H19" s="9">
        <f t="shared" si="1">B19*G19</f>
        <v>-2500</v>
      </c>
    </row>
    <row r="20" spans="1:8">
      <c r="A20" s="16" t="s">
        <v>39</v>
      </c>
      <c r="B20" s="9">
        <v>500</v>
      </c>
      <c r="C20" s="10">
        <v>45732</v>
      </c>
      <c r="D20" s="10">
        <v>45707</v>
      </c>
      <c r="E20" s="10"/>
      <c r="F20" s="10"/>
      <c r="G20" s="1">
        <f t="shared" si="0">D20-C20-(F20-E20)</f>
        <v>-25</v>
      </c>
      <c r="H20" s="9">
        <f t="shared" si="1">B20*G20</f>
        <v>-12500</v>
      </c>
    </row>
    <row r="21" spans="1:8">
      <c r="A21" s="16" t="s">
        <v>40</v>
      </c>
      <c r="B21" s="9">
        <v>480</v>
      </c>
      <c r="C21" s="10">
        <v>45716</v>
      </c>
      <c r="D21" s="10">
        <v>45707</v>
      </c>
      <c r="E21" s="10"/>
      <c r="F21" s="10"/>
      <c r="G21" s="1">
        <f t="shared" si="0">D21-C21-(F21-E21)</f>
        <v>-9</v>
      </c>
      <c r="H21" s="9">
        <f t="shared" si="1">B21*G21</f>
        <v>-4320</v>
      </c>
    </row>
    <row r="22" spans="1:8">
      <c r="A22" s="16" t="s">
        <v>41</v>
      </c>
      <c r="B22" s="9">
        <v>1275</v>
      </c>
      <c r="C22" s="10">
        <v>45735</v>
      </c>
      <c r="D22" s="10">
        <v>45707</v>
      </c>
      <c r="E22" s="10"/>
      <c r="F22" s="10"/>
      <c r="G22" s="1">
        <f t="shared" si="0">D22-C22-(F22-E22)</f>
        <v>-28</v>
      </c>
      <c r="H22" s="9">
        <f t="shared" si="1">B22*G22</f>
        <v>-35700</v>
      </c>
    </row>
    <row r="23" spans="1:8">
      <c r="A23" s="16" t="s">
        <v>42</v>
      </c>
      <c r="B23" s="9">
        <v>480</v>
      </c>
      <c r="C23" s="10">
        <v>45735</v>
      </c>
      <c r="D23" s="10">
        <v>45707</v>
      </c>
      <c r="E23" s="10"/>
      <c r="F23" s="10"/>
      <c r="G23" s="1">
        <f t="shared" si="0">D23-C23-(F23-E23)</f>
        <v>-28</v>
      </c>
      <c r="H23" s="9">
        <f t="shared" si="1">B23*G23</f>
        <v>-13440</v>
      </c>
    </row>
    <row r="24" spans="1:8">
      <c r="A24" s="16" t="s">
        <v>43</v>
      </c>
      <c r="B24" s="9">
        <v>141</v>
      </c>
      <c r="C24" s="10">
        <v>45729</v>
      </c>
      <c r="D24" s="10">
        <v>45707</v>
      </c>
      <c r="E24" s="10"/>
      <c r="F24" s="10"/>
      <c r="G24" s="1">
        <f t="shared" si="0">D24-C24-(F24-E24)</f>
        <v>-22</v>
      </c>
      <c r="H24" s="9">
        <f t="shared" si="1">B24*G24</f>
        <v>-3102</v>
      </c>
    </row>
    <row r="25" spans="1:8">
      <c r="A25" s="16" t="s">
        <v>44</v>
      </c>
      <c r="B25" s="9">
        <v>6542.25</v>
      </c>
      <c r="C25" s="10">
        <v>45738</v>
      </c>
      <c r="D25" s="10">
        <v>45712</v>
      </c>
      <c r="E25" s="10"/>
      <c r="F25" s="10"/>
      <c r="G25" s="1">
        <f t="shared" si="0">D25-C25-(F25-E25)</f>
        <v>-26</v>
      </c>
      <c r="H25" s="9">
        <f t="shared" si="1">B25*G25</f>
        <v>-170098.5</v>
      </c>
    </row>
    <row r="26" spans="1:8">
      <c r="A26" s="16" t="s">
        <v>45</v>
      </c>
      <c r="B26" s="9">
        <v>11999.99</v>
      </c>
      <c r="C26" s="10">
        <v>45747</v>
      </c>
      <c r="D26" s="10">
        <v>45721</v>
      </c>
      <c r="E26" s="10"/>
      <c r="F26" s="10"/>
      <c r="G26" s="1">
        <f t="shared" si="0">D26-C26-(F26-E26)</f>
        <v>-26</v>
      </c>
      <c r="H26" s="9">
        <f t="shared" si="1">B26*G26</f>
        <v>-311999.74</v>
      </c>
    </row>
    <row r="27" spans="1:8">
      <c r="A27" s="16" t="s">
        <v>46</v>
      </c>
      <c r="B27" s="9">
        <v>2251.15</v>
      </c>
      <c r="C27" s="10">
        <v>45739</v>
      </c>
      <c r="D27" s="10">
        <v>45729</v>
      </c>
      <c r="E27" s="10"/>
      <c r="F27" s="10"/>
      <c r="G27" s="1">
        <f t="shared" si="0">D27-C27-(F27-E27)</f>
        <v>-10</v>
      </c>
      <c r="H27" s="9">
        <f t="shared" si="1">B27*G27</f>
        <v>-22511.5</v>
      </c>
    </row>
    <row r="28" spans="1:8">
      <c r="A28" s="16" t="s">
        <v>47</v>
      </c>
      <c r="B28" s="9">
        <v>1317.6</v>
      </c>
      <c r="C28" s="10">
        <v>45744</v>
      </c>
      <c r="D28" s="10">
        <v>45729</v>
      </c>
      <c r="E28" s="10"/>
      <c r="F28" s="10"/>
      <c r="G28" s="1">
        <f t="shared" si="0">D28-C28-(F28-E28)</f>
        <v>-15</v>
      </c>
      <c r="H28" s="9">
        <f t="shared" si="1">B28*G28</f>
        <v>-19764</v>
      </c>
    </row>
    <row r="29" spans="1:8">
      <c r="A29" s="16" t="s">
        <v>48</v>
      </c>
      <c r="B29" s="9">
        <v>150</v>
      </c>
      <c r="C29" s="10">
        <v>45745</v>
      </c>
      <c r="D29" s="10">
        <v>45729</v>
      </c>
      <c r="E29" s="10"/>
      <c r="F29" s="10"/>
      <c r="G29" s="1">
        <f t="shared" si="0">D29-C29-(F29-E29)</f>
        <v>-16</v>
      </c>
      <c r="H29" s="9">
        <f t="shared" si="1">B29*G29</f>
        <v>-2400</v>
      </c>
    </row>
    <row r="30" spans="1:8">
      <c r="A30" s="16" t="s">
        <v>49</v>
      </c>
      <c r="B30" s="9">
        <v>600</v>
      </c>
      <c r="C30" s="10">
        <v>45746</v>
      </c>
      <c r="D30" s="10">
        <v>45729</v>
      </c>
      <c r="E30" s="10"/>
      <c r="F30" s="10"/>
      <c r="G30" s="1">
        <f t="shared" si="0">D30-C30-(F30-E30)</f>
        <v>-17</v>
      </c>
      <c r="H30" s="9">
        <f t="shared" si="1">B30*G30</f>
        <v>-10200</v>
      </c>
    </row>
    <row r="31" spans="1:8">
      <c r="A31" s="16" t="s">
        <v>50</v>
      </c>
      <c r="B31" s="9">
        <v>162</v>
      </c>
      <c r="C31" s="10">
        <v>45738</v>
      </c>
      <c r="D31" s="10">
        <v>45729</v>
      </c>
      <c r="E31" s="10"/>
      <c r="F31" s="10"/>
      <c r="G31" s="1">
        <f t="shared" si="0">D31-C31-(F31-E31)</f>
        <v>-9</v>
      </c>
      <c r="H31" s="9">
        <f t="shared" si="1">B31*G31</f>
        <v>-1458</v>
      </c>
    </row>
    <row r="32" spans="1:8">
      <c r="A32" s="16" t="s">
        <v>51</v>
      </c>
      <c r="B32" s="9">
        <v>15757.76</v>
      </c>
      <c r="C32" s="10">
        <v>45766</v>
      </c>
      <c r="D32" s="10">
        <v>45740</v>
      </c>
      <c r="E32" s="10"/>
      <c r="F32" s="10"/>
      <c r="G32" s="1">
        <f t="shared" si="0">D32-C32-(F32-E32)</f>
        <v>-26</v>
      </c>
      <c r="H32" s="9">
        <f t="shared" si="1">B32*G32</f>
        <v>-409701.76</v>
      </c>
    </row>
    <row r="33" spans="1:8">
      <c r="A33" s="16" t="s">
        <v>52</v>
      </c>
      <c r="B33" s="9">
        <v>2100</v>
      </c>
      <c r="C33" s="10">
        <v>45771</v>
      </c>
      <c r="D33" s="10">
        <v>45742</v>
      </c>
      <c r="E33" s="10"/>
      <c r="F33" s="10"/>
      <c r="G33" s="1">
        <f t="shared" si="0">D33-C33-(F33-E33)</f>
        <v>-29</v>
      </c>
      <c r="H33" s="9">
        <f t="shared" si="1">B33*G33</f>
        <v>-60900</v>
      </c>
    </row>
    <row r="34" spans="1:8">
      <c r="A34" s="16" t="s">
        <v>53</v>
      </c>
      <c r="B34" s="9">
        <v>217.27</v>
      </c>
      <c r="C34" s="10">
        <v>45768</v>
      </c>
      <c r="D34" s="10">
        <v>45742</v>
      </c>
      <c r="E34" s="10"/>
      <c r="F34" s="10"/>
      <c r="G34" s="1">
        <f t="shared" si="0">D34-C34-(F34-E34)</f>
        <v>-26</v>
      </c>
      <c r="H34" s="9">
        <f t="shared" si="1">B34*G34</f>
        <v>-5649.02</v>
      </c>
    </row>
    <row r="35" spans="1:8">
      <c r="A35" s="16" t="s">
        <v>54</v>
      </c>
      <c r="B35" s="9">
        <v>2016</v>
      </c>
      <c r="C35" s="10">
        <v>45766</v>
      </c>
      <c r="D35" s="10">
        <v>45742</v>
      </c>
      <c r="E35" s="10"/>
      <c r="F35" s="10"/>
      <c r="G35" s="1">
        <f t="shared" si="0">D35-C35-(F35-E35)</f>
        <v>-24</v>
      </c>
      <c r="H35" s="9">
        <f t="shared" si="1">B35*G35</f>
        <v>-48384</v>
      </c>
    </row>
    <row r="36" spans="1:8">
      <c r="A36" s="16" t="s">
        <v>55</v>
      </c>
      <c r="B36" s="9">
        <v>3110.9</v>
      </c>
      <c r="C36" s="10">
        <v>45765</v>
      </c>
      <c r="D36" s="10">
        <v>45742</v>
      </c>
      <c r="E36" s="10"/>
      <c r="F36" s="10"/>
      <c r="G36" s="1">
        <f t="shared" si="0">D36-C36-(F36-E36)</f>
        <v>-23</v>
      </c>
      <c r="H36" s="9">
        <f t="shared" si="1">B36*G36</f>
        <v>-71550.7</v>
      </c>
    </row>
    <row r="37" spans="1:8">
      <c r="A37" s="16" t="s">
        <v>56</v>
      </c>
      <c r="B37" s="9">
        <v>19.67</v>
      </c>
      <c r="C37" s="10">
        <v>45759</v>
      </c>
      <c r="D37" s="10">
        <v>45742</v>
      </c>
      <c r="E37" s="10"/>
      <c r="F37" s="10"/>
      <c r="G37" s="1">
        <f t="shared" si="0">D37-C37-(F37-E37)</f>
        <v>-17</v>
      </c>
      <c r="H37" s="9">
        <f t="shared" si="1">B37*G37</f>
        <v>-334.39</v>
      </c>
    </row>
    <row r="38" spans="1:8">
      <c r="A38" s="16" t="s">
        <v>57</v>
      </c>
      <c r="B38" s="9">
        <v>49.18</v>
      </c>
      <c r="C38" s="10">
        <v>45750</v>
      </c>
      <c r="D38" s="10">
        <v>45742</v>
      </c>
      <c r="E38" s="10"/>
      <c r="F38" s="10"/>
      <c r="G38" s="1">
        <f t="shared" si="0">D38-C38-(F38-E38)</f>
        <v>-8</v>
      </c>
      <c r="H38" s="9">
        <f t="shared" si="1">B38*G38</f>
        <v>-393.44</v>
      </c>
    </row>
    <row r="39" spans="1:8">
      <c r="A39" s="16" t="s">
        <v>58</v>
      </c>
      <c r="B39" s="9">
        <v>380</v>
      </c>
      <c r="C39" s="10">
        <v>45759</v>
      </c>
      <c r="D39" s="10">
        <v>45742</v>
      </c>
      <c r="E39" s="10"/>
      <c r="F39" s="10"/>
      <c r="G39" s="1">
        <f t="shared" si="0">D39-C39-(F39-E39)</f>
        <v>-17</v>
      </c>
      <c r="H39" s="9">
        <f t="shared" si="1">B39*G39</f>
        <v>-6460</v>
      </c>
    </row>
    <row r="40" spans="1:8">
      <c r="A40" s="16" t="s">
        <v>59</v>
      </c>
      <c r="B40" s="9">
        <v>140</v>
      </c>
      <c r="C40" s="10">
        <v>45777</v>
      </c>
      <c r="D40" s="10">
        <v>45747</v>
      </c>
      <c r="E40" s="10"/>
      <c r="F40" s="10"/>
      <c r="G40" s="1">
        <f t="shared" si="0">D40-C40-(F40-E40)</f>
        <v>-30</v>
      </c>
      <c r="H40" s="9">
        <f t="shared" si="1">B40*G40</f>
        <v>-4200</v>
      </c>
    </row>
    <row r="41" spans="1:8">
      <c r="A41" s="16" t="s">
        <v>60</v>
      </c>
      <c r="B41" s="9">
        <v>66</v>
      </c>
      <c r="C41" s="10">
        <v>45772</v>
      </c>
      <c r="D41" s="10">
        <v>45747</v>
      </c>
      <c r="E41" s="10"/>
      <c r="F41" s="10"/>
      <c r="G41" s="1">
        <f t="shared" si="0">D41-C41-(F41-E41)</f>
        <v>-25</v>
      </c>
      <c r="H41" s="9">
        <f t="shared" si="1">B41*G41</f>
        <v>-1650</v>
      </c>
    </row>
    <row r="42" spans="1:8">
      <c r="A42" s="16"/>
      <c r="B42" s="9"/>
      <c r="C42" s="10"/>
      <c r="D42" s="10"/>
      <c r="E42" s="10"/>
      <c r="F42" s="10"/>
      <c r="G42" s="1">
        <f t="shared" si="0">D42-C42-(F42-E42)</f>
        <v>0</v>
      </c>
      <c r="H42" s="9">
        <f t="shared" si="1">B42*G42</f>
        <v>0</v>
      </c>
    </row>
    <row r="43" spans="1:8">
      <c r="A43" s="16"/>
      <c r="B43" s="9"/>
      <c r="C43" s="10"/>
      <c r="D43" s="10"/>
      <c r="E43" s="10"/>
      <c r="F43" s="10"/>
      <c r="G43" s="1">
        <f t="shared" si="0">D43-C43-(F43-E43)</f>
        <v>0</v>
      </c>
      <c r="H43" s="9">
        <f t="shared" si="1">B43*G43</f>
        <v>0</v>
      </c>
    </row>
    <row r="44" spans="1:8">
      <c r="A44" s="16"/>
      <c r="B44" s="9"/>
      <c r="C44" s="10"/>
      <c r="D44" s="10"/>
      <c r="E44" s="10"/>
      <c r="F44" s="10"/>
      <c r="G44" s="1">
        <f t="shared" si="0">D44-C44-(F44-E44)</f>
        <v>0</v>
      </c>
      <c r="H44" s="9">
        <f t="shared" si="1">B44*G44</f>
        <v>0</v>
      </c>
    </row>
    <row r="45" spans="1:8">
      <c r="A45" s="16"/>
      <c r="B45" s="9"/>
      <c r="C45" s="10"/>
      <c r="D45" s="10"/>
      <c r="E45" s="10"/>
      <c r="F45" s="10"/>
      <c r="G45" s="1">
        <f t="shared" si="0">D45-C45-(F45-E45)</f>
        <v>0</v>
      </c>
      <c r="H45" s="9">
        <f t="shared" si="1">B45*G45</f>
        <v>0</v>
      </c>
    </row>
    <row r="46" spans="1:8">
      <c r="A46" s="16"/>
      <c r="B46" s="9"/>
      <c r="C46" s="10"/>
      <c r="D46" s="10"/>
      <c r="E46" s="10"/>
      <c r="F46" s="10"/>
      <c r="G46" s="1">
        <f t="shared" si="0">D46-C46-(F46-E46)</f>
        <v>0</v>
      </c>
      <c r="H46" s="9">
        <f t="shared" si="1">B46*G46</f>
        <v>0</v>
      </c>
    </row>
    <row r="47" spans="1:8">
      <c r="A47" s="16"/>
      <c r="B47" s="9"/>
      <c r="C47" s="10"/>
      <c r="D47" s="10"/>
      <c r="E47" s="10"/>
      <c r="F47" s="10"/>
      <c r="G47" s="1">
        <f t="shared" si="0">D47-C47-(F47-E47)</f>
        <v>0</v>
      </c>
      <c r="H47" s="9">
        <f t="shared" si="1">B47*G47</f>
        <v>0</v>
      </c>
    </row>
    <row r="48" spans="1:8">
      <c r="A48" s="16"/>
      <c r="B48" s="9"/>
      <c r="C48" s="10"/>
      <c r="D48" s="10"/>
      <c r="E48" s="10"/>
      <c r="F48" s="10"/>
      <c r="G48" s="1">
        <f t="shared" si="0">D48-C48-(F48-E48)</f>
        <v>0</v>
      </c>
      <c r="H48" s="9">
        <f t="shared" si="1">B48*G48</f>
        <v>0</v>
      </c>
    </row>
    <row r="49" spans="1:8">
      <c r="A49" s="16"/>
      <c r="B49" s="9"/>
      <c r="C49" s="10"/>
      <c r="D49" s="10"/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/>
      <c r="B50" s="9"/>
      <c r="C50" s="10"/>
      <c r="D50" s="10"/>
      <c r="E50" s="10"/>
      <c r="F50" s="10"/>
      <c r="G50" s="1">
        <f t="shared" si="0">D50-C50-(F50-E50)</f>
        <v>0</v>
      </c>
      <c r="H50" s="9">
        <f t="shared" si="1">B50*G50</f>
        <v>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72525.860000000015</v>
      </c>
      <c r="C1" s="49">
        <f>COUNTA(A4:A203)</f>
        <v>38</v>
      </c>
      <c r="G1" s="13">
        <f>IF(B1&lt;&gt;0,H1/B1,0)</f>
        <v>-23.879381368245753</v>
      </c>
      <c r="H1" s="12">
        <f>SUM(H4:H195)</f>
        <v>-1731872.67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 t="s">
        <v>61</v>
      </c>
      <c r="B4" s="9">
        <v>300</v>
      </c>
      <c r="C4" s="10">
        <v>45791</v>
      </c>
      <c r="D4" s="10">
        <v>45762</v>
      </c>
      <c r="E4" s="10"/>
      <c r="F4" s="10"/>
      <c r="G4" s="1">
        <f>D4-C4-(F4-E4)</f>
        <v>-29</v>
      </c>
      <c r="H4" s="9">
        <f>B4*G4</f>
        <v>-8700</v>
      </c>
    </row>
    <row r="5" spans="1:8">
      <c r="A5" s="16" t="s">
        <v>62</v>
      </c>
      <c r="B5" s="9">
        <v>2500</v>
      </c>
      <c r="C5" s="10">
        <v>45789</v>
      </c>
      <c r="D5" s="10">
        <v>45762</v>
      </c>
      <c r="E5" s="10"/>
      <c r="F5" s="10"/>
      <c r="G5" s="1">
        <f t="shared" si="0" ref="G5:G68">D5-C5-(F5-E5)</f>
        <v>-27</v>
      </c>
      <c r="H5" s="9">
        <f t="shared" si="1" ref="H5:H68">B5*G5</f>
        <v>-67500</v>
      </c>
    </row>
    <row r="6" spans="1:8">
      <c r="A6" s="16" t="s">
        <v>63</v>
      </c>
      <c r="B6" s="9">
        <v>300</v>
      </c>
      <c r="C6" s="10">
        <v>45788</v>
      </c>
      <c r="D6" s="10">
        <v>45762</v>
      </c>
      <c r="E6" s="10"/>
      <c r="F6" s="10"/>
      <c r="G6" s="1">
        <f t="shared" si="0">D6-C6-(F6-E6)</f>
        <v>-26</v>
      </c>
      <c r="H6" s="9">
        <f t="shared" si="1">B6*G6</f>
        <v>-7800</v>
      </c>
    </row>
    <row r="7" spans="1:8">
      <c r="A7" s="16" t="s">
        <v>64</v>
      </c>
      <c r="B7" s="9">
        <v>1000</v>
      </c>
      <c r="C7" s="10">
        <v>45787</v>
      </c>
      <c r="D7" s="10">
        <v>45762</v>
      </c>
      <c r="E7" s="10"/>
      <c r="F7" s="10"/>
      <c r="G7" s="1">
        <f t="shared" si="0">D7-C7-(F7-E7)</f>
        <v>-25</v>
      </c>
      <c r="H7" s="9">
        <f t="shared" si="1">B7*G7</f>
        <v>-25000</v>
      </c>
    </row>
    <row r="8" spans="1:8">
      <c r="A8" s="16" t="s">
        <v>65</v>
      </c>
      <c r="B8" s="9">
        <v>988.92</v>
      </c>
      <c r="C8" s="10">
        <v>45787</v>
      </c>
      <c r="D8" s="10">
        <v>45762</v>
      </c>
      <c r="E8" s="10"/>
      <c r="F8" s="10"/>
      <c r="G8" s="1">
        <f t="shared" si="0">D8-C8-(F8-E8)</f>
        <v>-25</v>
      </c>
      <c r="H8" s="9">
        <f t="shared" si="1">B8*G8</f>
        <v>-24723</v>
      </c>
    </row>
    <row r="9" spans="1:8">
      <c r="A9" s="16" t="s">
        <v>66</v>
      </c>
      <c r="B9" s="9">
        <v>3927.27</v>
      </c>
      <c r="C9" s="10">
        <v>45786</v>
      </c>
      <c r="D9" s="10">
        <v>45762</v>
      </c>
      <c r="E9" s="10"/>
      <c r="F9" s="10"/>
      <c r="G9" s="1">
        <f t="shared" si="0">D9-C9-(F9-E9)</f>
        <v>-24</v>
      </c>
      <c r="H9" s="9">
        <f t="shared" si="1">B9*G9</f>
        <v>-94254.48</v>
      </c>
    </row>
    <row r="10" spans="1:8">
      <c r="A10" s="16" t="s">
        <v>67</v>
      </c>
      <c r="B10" s="9">
        <v>2300</v>
      </c>
      <c r="C10" s="10">
        <v>45784</v>
      </c>
      <c r="D10" s="10">
        <v>45762</v>
      </c>
      <c r="E10" s="10"/>
      <c r="F10" s="10"/>
      <c r="G10" s="1">
        <f t="shared" si="0">D10-C10-(F10-E10)</f>
        <v>-22</v>
      </c>
      <c r="H10" s="9">
        <f t="shared" si="1">B10*G10</f>
        <v>-50600</v>
      </c>
    </row>
    <row r="11" spans="1:8">
      <c r="A11" s="16" t="s">
        <v>68</v>
      </c>
      <c r="B11" s="9">
        <v>289.92</v>
      </c>
      <c r="C11" s="10">
        <v>45791</v>
      </c>
      <c r="D11" s="10">
        <v>45762</v>
      </c>
      <c r="E11" s="10"/>
      <c r="F11" s="10"/>
      <c r="G11" s="1">
        <f t="shared" si="0">D11-C11-(F11-E11)</f>
        <v>-29</v>
      </c>
      <c r="H11" s="9">
        <f t="shared" si="1">B11*G11</f>
        <v>-8407.68</v>
      </c>
    </row>
    <row r="12" spans="1:8">
      <c r="A12" s="16" t="s">
        <v>69</v>
      </c>
      <c r="B12" s="9">
        <v>719.99</v>
      </c>
      <c r="C12" s="10">
        <v>45792</v>
      </c>
      <c r="D12" s="10">
        <v>45762</v>
      </c>
      <c r="E12" s="10"/>
      <c r="F12" s="10"/>
      <c r="G12" s="1">
        <f t="shared" si="0">D12-C12-(F12-E12)</f>
        <v>-30</v>
      </c>
      <c r="H12" s="9">
        <f t="shared" si="1">B12*G12</f>
        <v>-21599.7</v>
      </c>
    </row>
    <row r="13" spans="1:8">
      <c r="A13" s="16" t="s">
        <v>70</v>
      </c>
      <c r="B13" s="9">
        <v>579.3</v>
      </c>
      <c r="C13" s="10">
        <v>45795</v>
      </c>
      <c r="D13" s="10">
        <v>45783</v>
      </c>
      <c r="E13" s="10"/>
      <c r="F13" s="10"/>
      <c r="G13" s="1">
        <f t="shared" si="0">D13-C13-(F13-E13)</f>
        <v>-12</v>
      </c>
      <c r="H13" s="9">
        <f t="shared" si="1">B13*G13</f>
        <v>-6951.6</v>
      </c>
    </row>
    <row r="14" spans="1:8">
      <c r="A14" s="16" t="s">
        <v>71</v>
      </c>
      <c r="B14" s="9">
        <v>600</v>
      </c>
      <c r="C14" s="10">
        <v>45809</v>
      </c>
      <c r="D14" s="10">
        <v>45783</v>
      </c>
      <c r="E14" s="10"/>
      <c r="F14" s="10"/>
      <c r="G14" s="1">
        <f t="shared" si="0">D14-C14-(F14-E14)</f>
        <v>-26</v>
      </c>
      <c r="H14" s="9">
        <f t="shared" si="1">B14*G14</f>
        <v>-15600</v>
      </c>
    </row>
    <row r="15" spans="1:8">
      <c r="A15" s="16" t="s">
        <v>72</v>
      </c>
      <c r="B15" s="9">
        <v>137.27</v>
      </c>
      <c r="C15" s="10">
        <v>45809</v>
      </c>
      <c r="D15" s="10">
        <v>45785</v>
      </c>
      <c r="E15" s="10"/>
      <c r="F15" s="10"/>
      <c r="G15" s="1">
        <f t="shared" si="0">D15-C15-(F15-E15)</f>
        <v>-24</v>
      </c>
      <c r="H15" s="9">
        <f t="shared" si="1">B15*G15</f>
        <v>-3294.48</v>
      </c>
    </row>
    <row r="16" spans="1:8">
      <c r="A16" s="16" t="s">
        <v>73</v>
      </c>
      <c r="B16" s="9">
        <v>4999.99</v>
      </c>
      <c r="C16" s="10">
        <v>45814</v>
      </c>
      <c r="D16" s="10">
        <v>45785</v>
      </c>
      <c r="E16" s="10"/>
      <c r="F16" s="10"/>
      <c r="G16" s="1">
        <f t="shared" si="0">D16-C16-(F16-E16)</f>
        <v>-29</v>
      </c>
      <c r="H16" s="9">
        <f t="shared" si="1">B16*G16</f>
        <v>-144999.71</v>
      </c>
    </row>
    <row r="17" spans="1:8">
      <c r="A17" s="16" t="s">
        <v>74</v>
      </c>
      <c r="B17" s="9">
        <v>70</v>
      </c>
      <c r="C17" s="10">
        <v>45814</v>
      </c>
      <c r="D17" s="10">
        <v>45785</v>
      </c>
      <c r="E17" s="10"/>
      <c r="F17" s="10"/>
      <c r="G17" s="1">
        <f t="shared" si="0">D17-C17-(F17-E17)</f>
        <v>-29</v>
      </c>
      <c r="H17" s="9">
        <f t="shared" si="1">B17*G17</f>
        <v>-2030</v>
      </c>
    </row>
    <row r="18" spans="1:8">
      <c r="A18" s="16" t="s">
        <v>75</v>
      </c>
      <c r="B18" s="9">
        <v>778.4</v>
      </c>
      <c r="C18" s="10">
        <v>45813</v>
      </c>
      <c r="D18" s="10">
        <v>45785</v>
      </c>
      <c r="E18" s="10"/>
      <c r="F18" s="10"/>
      <c r="G18" s="1">
        <f t="shared" si="0">D18-C18-(F18-E18)</f>
        <v>-28</v>
      </c>
      <c r="H18" s="9">
        <f t="shared" si="1">B18*G18</f>
        <v>-21795.2</v>
      </c>
    </row>
    <row r="19" spans="1:8">
      <c r="A19" s="16" t="s">
        <v>76</v>
      </c>
      <c r="B19" s="9">
        <v>108</v>
      </c>
      <c r="C19" s="10">
        <v>45827</v>
      </c>
      <c r="D19" s="10">
        <v>45799</v>
      </c>
      <c r="E19" s="10"/>
      <c r="F19" s="10"/>
      <c r="G19" s="1">
        <f t="shared" si="0">D19-C19-(F19-E19)</f>
        <v>-28</v>
      </c>
      <c r="H19" s="9">
        <f t="shared" si="1">B19*G19</f>
        <v>-3024</v>
      </c>
    </row>
    <row r="20" spans="1:8">
      <c r="A20" s="16" t="s">
        <v>77</v>
      </c>
      <c r="B20" s="9">
        <v>1343</v>
      </c>
      <c r="C20" s="10">
        <v>45826</v>
      </c>
      <c r="D20" s="10">
        <v>45799</v>
      </c>
      <c r="E20" s="10"/>
      <c r="F20" s="10"/>
      <c r="G20" s="1">
        <f t="shared" si="0">D20-C20-(F20-E20)</f>
        <v>-27</v>
      </c>
      <c r="H20" s="9">
        <f t="shared" si="1">B20*G20</f>
        <v>-36261</v>
      </c>
    </row>
    <row r="21" spans="1:8">
      <c r="A21" s="16" t="s">
        <v>78</v>
      </c>
      <c r="B21" s="9">
        <v>78</v>
      </c>
      <c r="C21" s="10">
        <v>45821</v>
      </c>
      <c r="D21" s="10">
        <v>45799</v>
      </c>
      <c r="E21" s="10"/>
      <c r="F21" s="10"/>
      <c r="G21" s="1">
        <f t="shared" si="0">D21-C21-(F21-E21)</f>
        <v>-22</v>
      </c>
      <c r="H21" s="9">
        <f t="shared" si="1">B21*G21</f>
        <v>-1716</v>
      </c>
    </row>
    <row r="22" spans="1:8">
      <c r="A22" s="16" t="s">
        <v>79</v>
      </c>
      <c r="B22" s="9">
        <v>141</v>
      </c>
      <c r="C22" s="10">
        <v>45819</v>
      </c>
      <c r="D22" s="10">
        <v>45799</v>
      </c>
      <c r="E22" s="10"/>
      <c r="F22" s="10"/>
      <c r="G22" s="1">
        <f t="shared" si="0">D22-C22-(F22-E22)</f>
        <v>-20</v>
      </c>
      <c r="H22" s="9">
        <f t="shared" si="1">B22*G22</f>
        <v>-2820</v>
      </c>
    </row>
    <row r="23" spans="1:8">
      <c r="A23" s="16" t="s">
        <v>80</v>
      </c>
      <c r="B23" s="9">
        <v>6272.73</v>
      </c>
      <c r="C23" s="10">
        <v>45817</v>
      </c>
      <c r="D23" s="10">
        <v>45799</v>
      </c>
      <c r="E23" s="10"/>
      <c r="F23" s="10"/>
      <c r="G23" s="1">
        <f t="shared" si="0">D23-C23-(F23-E23)</f>
        <v>-18</v>
      </c>
      <c r="H23" s="9">
        <f t="shared" si="1">B23*G23</f>
        <v>-112909.14</v>
      </c>
    </row>
    <row r="24" spans="1:8">
      <c r="A24" s="16" t="s">
        <v>81</v>
      </c>
      <c r="B24" s="9">
        <v>16419.02</v>
      </c>
      <c r="C24" s="10">
        <v>45826</v>
      </c>
      <c r="D24" s="10">
        <v>45799</v>
      </c>
      <c r="E24" s="10"/>
      <c r="F24" s="10"/>
      <c r="G24" s="1">
        <f t="shared" si="0">D24-C24-(F24-E24)</f>
        <v>-27</v>
      </c>
      <c r="H24" s="9">
        <f t="shared" si="1">B24*G24</f>
        <v>-443313.54</v>
      </c>
    </row>
    <row r="25" spans="1:8">
      <c r="A25" s="16" t="s">
        <v>82</v>
      </c>
      <c r="B25" s="9">
        <v>400</v>
      </c>
      <c r="C25" s="10">
        <v>45845</v>
      </c>
      <c r="D25" s="10">
        <v>45819</v>
      </c>
      <c r="E25" s="10"/>
      <c r="F25" s="10"/>
      <c r="G25" s="1">
        <f t="shared" si="0">D25-C25-(F25-E25)</f>
        <v>-26</v>
      </c>
      <c r="H25" s="9">
        <f t="shared" si="1">B25*G25</f>
        <v>-10400</v>
      </c>
    </row>
    <row r="26" spans="1:8">
      <c r="A26" s="16" t="s">
        <v>83</v>
      </c>
      <c r="B26" s="9">
        <v>2784</v>
      </c>
      <c r="C26" s="10">
        <v>45843</v>
      </c>
      <c r="D26" s="10">
        <v>45819</v>
      </c>
      <c r="E26" s="10"/>
      <c r="F26" s="10"/>
      <c r="G26" s="1">
        <f t="shared" si="0">D26-C26-(F26-E26)</f>
        <v>-24</v>
      </c>
      <c r="H26" s="9">
        <f t="shared" si="1">B26*G26</f>
        <v>-66816</v>
      </c>
    </row>
    <row r="27" spans="1:8">
      <c r="A27" s="16" t="s">
        <v>84</v>
      </c>
      <c r="B27" s="9">
        <v>4352</v>
      </c>
      <c r="C27" s="10">
        <v>45843</v>
      </c>
      <c r="D27" s="10">
        <v>45819</v>
      </c>
      <c r="E27" s="10"/>
      <c r="F27" s="10"/>
      <c r="G27" s="1">
        <f t="shared" si="0">D27-C27-(F27-E27)</f>
        <v>-24</v>
      </c>
      <c r="H27" s="9">
        <f t="shared" si="1">B27*G27</f>
        <v>-104448</v>
      </c>
    </row>
    <row r="28" spans="1:8">
      <c r="A28" s="16" t="s">
        <v>85</v>
      </c>
      <c r="B28" s="9">
        <v>565.5</v>
      </c>
      <c r="C28" s="10">
        <v>45843</v>
      </c>
      <c r="D28" s="10">
        <v>45819</v>
      </c>
      <c r="E28" s="10"/>
      <c r="F28" s="10"/>
      <c r="G28" s="1">
        <f t="shared" si="0">D28-C28-(F28-E28)</f>
        <v>-24</v>
      </c>
      <c r="H28" s="9">
        <f t="shared" si="1">B28*G28</f>
        <v>-13572</v>
      </c>
    </row>
    <row r="29" spans="1:8">
      <c r="A29" s="16" t="s">
        <v>86</v>
      </c>
      <c r="B29" s="9">
        <v>953.55</v>
      </c>
      <c r="C29" s="10">
        <v>45836</v>
      </c>
      <c r="D29" s="10">
        <v>45819</v>
      </c>
      <c r="E29" s="10"/>
      <c r="F29" s="10"/>
      <c r="G29" s="1">
        <f t="shared" si="0">D29-C29-(F29-E29)</f>
        <v>-17</v>
      </c>
      <c r="H29" s="9">
        <f t="shared" si="1">B29*G29</f>
        <v>-16210.35</v>
      </c>
    </row>
    <row r="30" spans="1:8">
      <c r="A30" s="16" t="s">
        <v>87</v>
      </c>
      <c r="B30" s="9">
        <v>870</v>
      </c>
      <c r="C30" s="10">
        <v>45836</v>
      </c>
      <c r="D30" s="10">
        <v>45819</v>
      </c>
      <c r="E30" s="10"/>
      <c r="F30" s="10"/>
      <c r="G30" s="1">
        <f t="shared" si="0">D30-C30-(F30-E30)</f>
        <v>-17</v>
      </c>
      <c r="H30" s="9">
        <f t="shared" si="1">B30*G30</f>
        <v>-14790</v>
      </c>
    </row>
    <row r="31" spans="1:8">
      <c r="A31" s="16" t="s">
        <v>88</v>
      </c>
      <c r="B31" s="9">
        <v>1500</v>
      </c>
      <c r="C31" s="10">
        <v>45834</v>
      </c>
      <c r="D31" s="10">
        <v>45819</v>
      </c>
      <c r="E31" s="10"/>
      <c r="F31" s="10"/>
      <c r="G31" s="1">
        <f t="shared" si="0">D31-C31-(F31-E31)</f>
        <v>-15</v>
      </c>
      <c r="H31" s="9">
        <f t="shared" si="1">B31*G31</f>
        <v>-22500</v>
      </c>
    </row>
    <row r="32" spans="1:8">
      <c r="A32" s="16" t="s">
        <v>89</v>
      </c>
      <c r="B32" s="9">
        <v>600</v>
      </c>
      <c r="C32" s="10">
        <v>45831</v>
      </c>
      <c r="D32" s="10">
        <v>45819</v>
      </c>
      <c r="E32" s="10"/>
      <c r="F32" s="10"/>
      <c r="G32" s="1">
        <f t="shared" si="0">D32-C32-(F32-E32)</f>
        <v>-12</v>
      </c>
      <c r="H32" s="9">
        <f t="shared" si="1">B32*G32</f>
        <v>-7200</v>
      </c>
    </row>
    <row r="33" spans="1:8">
      <c r="A33" s="16" t="s">
        <v>90</v>
      </c>
      <c r="B33" s="9">
        <v>5250</v>
      </c>
      <c r="C33" s="10">
        <v>45848</v>
      </c>
      <c r="D33" s="10">
        <v>45826</v>
      </c>
      <c r="E33" s="10"/>
      <c r="F33" s="10"/>
      <c r="G33" s="1">
        <f t="shared" si="0">D33-C33-(F33-E33)</f>
        <v>-22</v>
      </c>
      <c r="H33" s="9">
        <f t="shared" si="1">B33*G33</f>
        <v>-115500</v>
      </c>
    </row>
    <row r="34" spans="1:8">
      <c r="A34" s="16" t="s">
        <v>91</v>
      </c>
      <c r="B34" s="9">
        <v>5250</v>
      </c>
      <c r="C34" s="10">
        <v>45848</v>
      </c>
      <c r="D34" s="10">
        <v>45826</v>
      </c>
      <c r="E34" s="10"/>
      <c r="F34" s="10"/>
      <c r="G34" s="1">
        <f t="shared" si="0">D34-C34-(F34-E34)</f>
        <v>-22</v>
      </c>
      <c r="H34" s="9">
        <f t="shared" si="1">B34*G34</f>
        <v>-115500</v>
      </c>
    </row>
    <row r="35" spans="1:8">
      <c r="A35" s="16" t="s">
        <v>92</v>
      </c>
      <c r="B35" s="9">
        <v>1500</v>
      </c>
      <c r="C35" s="10">
        <v>45852</v>
      </c>
      <c r="D35" s="10">
        <v>45833</v>
      </c>
      <c r="E35" s="10"/>
      <c r="F35" s="10"/>
      <c r="G35" s="1">
        <f t="shared" si="0">D35-C35-(F35-E35)</f>
        <v>-19</v>
      </c>
      <c r="H35" s="9">
        <f t="shared" si="1">B35*G35</f>
        <v>-28500</v>
      </c>
    </row>
    <row r="36" spans="1:8">
      <c r="A36" s="16" t="s">
        <v>93</v>
      </c>
      <c r="B36" s="9">
        <v>150</v>
      </c>
      <c r="C36" s="10">
        <v>45856</v>
      </c>
      <c r="D36" s="10">
        <v>45833</v>
      </c>
      <c r="E36" s="10"/>
      <c r="F36" s="10"/>
      <c r="G36" s="1">
        <f t="shared" si="0">D36-C36-(F36-E36)</f>
        <v>-23</v>
      </c>
      <c r="H36" s="9">
        <f t="shared" si="1">B36*G36</f>
        <v>-3450</v>
      </c>
    </row>
    <row r="37" spans="1:8">
      <c r="A37" s="16" t="s">
        <v>94</v>
      </c>
      <c r="B37" s="9">
        <v>313</v>
      </c>
      <c r="C37" s="10">
        <v>45858</v>
      </c>
      <c r="D37" s="10">
        <v>45833</v>
      </c>
      <c r="E37" s="10"/>
      <c r="F37" s="10"/>
      <c r="G37" s="1">
        <f t="shared" si="0">D37-C37-(F37-E37)</f>
        <v>-25</v>
      </c>
      <c r="H37" s="9">
        <f t="shared" si="1">B37*G37</f>
        <v>-7825</v>
      </c>
    </row>
    <row r="38" spans="1:8">
      <c r="A38" s="16" t="s">
        <v>95</v>
      </c>
      <c r="B38" s="9">
        <v>725</v>
      </c>
      <c r="C38" s="10">
        <v>45861</v>
      </c>
      <c r="D38" s="10">
        <v>45833</v>
      </c>
      <c r="E38" s="10"/>
      <c r="F38" s="10"/>
      <c r="G38" s="1">
        <f t="shared" si="0">D38-C38-(F38-E38)</f>
        <v>-28</v>
      </c>
      <c r="H38" s="9">
        <f t="shared" si="1">B38*G38</f>
        <v>-20300</v>
      </c>
    </row>
    <row r="39" spans="1:8">
      <c r="A39" s="16" t="s">
        <v>96</v>
      </c>
      <c r="B39" s="9">
        <v>2590.91</v>
      </c>
      <c r="C39" s="10">
        <v>45856</v>
      </c>
      <c r="D39" s="10">
        <v>45833</v>
      </c>
      <c r="E39" s="10"/>
      <c r="F39" s="10"/>
      <c r="G39" s="1">
        <f t="shared" si="0">D39-C39-(F39-E39)</f>
        <v>-23</v>
      </c>
      <c r="H39" s="9">
        <f t="shared" si="1">B39*G39</f>
        <v>-59590.93</v>
      </c>
    </row>
    <row r="40" spans="1:8">
      <c r="A40" s="16" t="s">
        <v>97</v>
      </c>
      <c r="B40" s="9">
        <v>181.82</v>
      </c>
      <c r="C40" s="10">
        <v>45848</v>
      </c>
      <c r="D40" s="10">
        <v>45833</v>
      </c>
      <c r="E40" s="10"/>
      <c r="F40" s="10"/>
      <c r="G40" s="1">
        <f t="shared" si="0">D40-C40-(F40-E40)</f>
        <v>-15</v>
      </c>
      <c r="H40" s="9">
        <f t="shared" si="1">B40*G40</f>
        <v>-2727.3</v>
      </c>
    </row>
    <row r="41" spans="1:8">
      <c r="A41" s="16" t="s">
        <v>98</v>
      </c>
      <c r="B41" s="9">
        <v>687.27</v>
      </c>
      <c r="C41" s="10">
        <v>45861</v>
      </c>
      <c r="D41" s="10">
        <v>45833</v>
      </c>
      <c r="E41" s="10"/>
      <c r="F41" s="10"/>
      <c r="G41" s="1">
        <f t="shared" si="0">D41-C41-(F41-E41)</f>
        <v>-28</v>
      </c>
      <c r="H41" s="9">
        <f t="shared" si="1">B41*G41</f>
        <v>-19243.56</v>
      </c>
    </row>
    <row r="42" spans="1:8">
      <c r="A42" s="16"/>
      <c r="B42" s="9"/>
      <c r="C42" s="10"/>
      <c r="D42" s="10"/>
      <c r="E42" s="10"/>
      <c r="F42" s="10"/>
      <c r="G42" s="1">
        <f t="shared" si="0">D42-C42-(F42-E42)</f>
        <v>0</v>
      </c>
      <c r="H42" s="9">
        <f t="shared" si="1">B42*G42</f>
        <v>0</v>
      </c>
    </row>
    <row r="43" spans="1:8">
      <c r="A43" s="16"/>
      <c r="B43" s="9"/>
      <c r="C43" s="10"/>
      <c r="D43" s="10"/>
      <c r="E43" s="10"/>
      <c r="F43" s="10"/>
      <c r="G43" s="1">
        <f t="shared" si="0">D43-C43-(F43-E43)</f>
        <v>0</v>
      </c>
      <c r="H43" s="9">
        <f t="shared" si="1">B43*G43</f>
        <v>0</v>
      </c>
    </row>
    <row r="44" spans="1:8">
      <c r="A44" s="16"/>
      <c r="B44" s="9"/>
      <c r="C44" s="10"/>
      <c r="D44" s="10"/>
      <c r="E44" s="10"/>
      <c r="F44" s="10"/>
      <c r="G44" s="1">
        <f t="shared" si="0">D44-C44-(F44-E44)</f>
        <v>0</v>
      </c>
      <c r="H44" s="9">
        <f t="shared" si="1">B44*G44</f>
        <v>0</v>
      </c>
    </row>
    <row r="45" spans="1:8">
      <c r="A45" s="16"/>
      <c r="B45" s="9"/>
      <c r="C45" s="10"/>
      <c r="D45" s="10"/>
      <c r="E45" s="10"/>
      <c r="F45" s="10"/>
      <c r="G45" s="1">
        <f t="shared" si="0">D45-C45-(F45-E45)</f>
        <v>0</v>
      </c>
      <c r="H45" s="9">
        <f t="shared" si="1">B45*G45</f>
        <v>0</v>
      </c>
    </row>
    <row r="46" spans="1:8">
      <c r="A46" s="16"/>
      <c r="B46" s="9"/>
      <c r="C46" s="10"/>
      <c r="D46" s="10"/>
      <c r="E46" s="10"/>
      <c r="F46" s="10"/>
      <c r="G46" s="1">
        <f t="shared" si="0">D46-C46-(F46-E46)</f>
        <v>0</v>
      </c>
      <c r="H46" s="9">
        <f t="shared" si="1">B46*G46</f>
        <v>0</v>
      </c>
    </row>
    <row r="47" spans="1:8">
      <c r="A47" s="16"/>
      <c r="B47" s="9"/>
      <c r="C47" s="10"/>
      <c r="D47" s="10"/>
      <c r="E47" s="10"/>
      <c r="F47" s="10"/>
      <c r="G47" s="1">
        <f t="shared" si="0">D47-C47-(F47-E47)</f>
        <v>0</v>
      </c>
      <c r="H47" s="9">
        <f t="shared" si="1">B47*G47</f>
        <v>0</v>
      </c>
    </row>
    <row r="48" spans="1:8">
      <c r="A48" s="16"/>
      <c r="B48" s="9"/>
      <c r="C48" s="10"/>
      <c r="D48" s="10"/>
      <c r="E48" s="10"/>
      <c r="F48" s="10"/>
      <c r="G48" s="1">
        <f t="shared" si="0">D48-C48-(F48-E48)</f>
        <v>0</v>
      </c>
      <c r="H48" s="9">
        <f t="shared" si="1">B48*G48</f>
        <v>0</v>
      </c>
    </row>
    <row r="49" spans="1:8">
      <c r="A49" s="16"/>
      <c r="B49" s="9"/>
      <c r="C49" s="10"/>
      <c r="D49" s="10"/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/>
      <c r="B50" s="9"/>
      <c r="C50" s="10"/>
      <c r="D50" s="10"/>
      <c r="E50" s="10"/>
      <c r="F50" s="10"/>
      <c r="G50" s="1">
        <f t="shared" si="0">D50-C50-(F50-E50)</f>
        <v>0</v>
      </c>
      <c r="H50" s="9">
        <f t="shared" si="1">B50*G50</f>
        <v>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0</v>
      </c>
      <c r="C1" s="49">
        <f>COUNTA(A4:A203)</f>
        <v>0</v>
      </c>
      <c r="G1" s="13">
        <f>IF(B1&lt;&gt;0,H1/B1,0)</f>
        <v>0</v>
      </c>
      <c r="H1" s="12">
        <f>SUM(H4:H195)</f>
        <v>0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/>
      <c r="B4" s="9"/>
      <c r="C4" s="10"/>
      <c r="D4" s="10"/>
      <c r="E4" s="10"/>
      <c r="F4" s="10"/>
      <c r="G4" s="1">
        <f>D4-C4-(F4-E4)</f>
        <v>0</v>
      </c>
      <c r="H4" s="9">
        <f>B4*G4</f>
        <v>0</v>
      </c>
    </row>
    <row r="5" spans="1:8">
      <c r="A5" s="16"/>
      <c r="B5" s="9"/>
      <c r="C5" s="10"/>
      <c r="D5" s="10"/>
      <c r="E5" s="10"/>
      <c r="F5" s="10"/>
      <c r="G5" s="1">
        <f t="shared" si="0" ref="G5:G68">D5-C5-(F5-E5)</f>
        <v>0</v>
      </c>
      <c r="H5" s="9">
        <f t="shared" si="1" ref="H5:H68">B5*G5</f>
        <v>0</v>
      </c>
    </row>
    <row r="6" spans="1:8">
      <c r="A6" s="16"/>
      <c r="B6" s="9"/>
      <c r="C6" s="10"/>
      <c r="D6" s="10"/>
      <c r="E6" s="10"/>
      <c r="F6" s="10"/>
      <c r="G6" s="1">
        <f t="shared" si="0">D6-C6-(F6-E6)</f>
        <v>0</v>
      </c>
      <c r="H6" s="9">
        <f t="shared" si="1">B6*G6</f>
        <v>0</v>
      </c>
    </row>
    <row r="7" spans="1:8">
      <c r="A7" s="16"/>
      <c r="B7" s="9"/>
      <c r="C7" s="10"/>
      <c r="D7" s="10"/>
      <c r="E7" s="10"/>
      <c r="F7" s="10"/>
      <c r="G7" s="1">
        <f t="shared" si="0">D7-C7-(F7-E7)</f>
        <v>0</v>
      </c>
      <c r="H7" s="9">
        <f t="shared" si="1">B7*G7</f>
        <v>0</v>
      </c>
    </row>
    <row r="8" spans="1:8">
      <c r="A8" s="16"/>
      <c r="B8" s="9"/>
      <c r="C8" s="10"/>
      <c r="D8" s="10"/>
      <c r="E8" s="10"/>
      <c r="F8" s="10"/>
      <c r="G8" s="1">
        <f t="shared" si="0">D8-C8-(F8-E8)</f>
        <v>0</v>
      </c>
      <c r="H8" s="9">
        <f t="shared" si="1">B8*G8</f>
        <v>0</v>
      </c>
    </row>
    <row r="9" spans="1:8">
      <c r="A9" s="16"/>
      <c r="B9" s="9"/>
      <c r="C9" s="10"/>
      <c r="D9" s="10"/>
      <c r="E9" s="10"/>
      <c r="F9" s="10"/>
      <c r="G9" s="1">
        <f t="shared" si="0">D9-C9-(F9-E9)</f>
        <v>0</v>
      </c>
      <c r="H9" s="9">
        <f t="shared" si="1">B9*G9</f>
        <v>0</v>
      </c>
    </row>
    <row r="10" spans="1:8">
      <c r="A10" s="16"/>
      <c r="B10" s="9"/>
      <c r="C10" s="10"/>
      <c r="D10" s="10"/>
      <c r="E10" s="10"/>
      <c r="F10" s="10"/>
      <c r="G10" s="1">
        <f t="shared" si="0">D10-C10-(F10-E10)</f>
        <v>0</v>
      </c>
      <c r="H10" s="9">
        <f t="shared" si="1">B10*G10</f>
        <v>0</v>
      </c>
    </row>
    <row r="11" spans="1:8">
      <c r="A11" s="16"/>
      <c r="B11" s="9"/>
      <c r="C11" s="10"/>
      <c r="D11" s="10"/>
      <c r="E11" s="10"/>
      <c r="F11" s="10"/>
      <c r="G11" s="1">
        <f t="shared" si="0">D11-C11-(F11-E11)</f>
        <v>0</v>
      </c>
      <c r="H11" s="9">
        <f t="shared" si="1">B11*G11</f>
        <v>0</v>
      </c>
    </row>
    <row r="12" spans="1:8">
      <c r="A12" s="16"/>
      <c r="B12" s="9"/>
      <c r="C12" s="10"/>
      <c r="D12" s="10"/>
      <c r="E12" s="10"/>
      <c r="F12" s="10"/>
      <c r="G12" s="1">
        <f t="shared" si="0">D12-C12-(F12-E12)</f>
        <v>0</v>
      </c>
      <c r="H12" s="9">
        <f t="shared" si="1">B12*G12</f>
        <v>0</v>
      </c>
    </row>
    <row r="13" spans="1:8">
      <c r="A13" s="16"/>
      <c r="B13" s="9"/>
      <c r="C13" s="10"/>
      <c r="D13" s="10"/>
      <c r="E13" s="10"/>
      <c r="F13" s="10"/>
      <c r="G13" s="1">
        <f t="shared" si="0">D13-C13-(F13-E13)</f>
        <v>0</v>
      </c>
      <c r="H13" s="9">
        <f t="shared" si="1">B13*G13</f>
        <v>0</v>
      </c>
    </row>
    <row r="14" spans="1:8">
      <c r="A14" s="16"/>
      <c r="B14" s="9"/>
      <c r="C14" s="10"/>
      <c r="D14" s="10"/>
      <c r="E14" s="10"/>
      <c r="F14" s="10"/>
      <c r="G14" s="1">
        <f t="shared" si="0">D14-C14-(F14-E14)</f>
        <v>0</v>
      </c>
      <c r="H14" s="9">
        <f t="shared" si="1">B14*G14</f>
        <v>0</v>
      </c>
    </row>
    <row r="15" spans="1:8">
      <c r="A15" s="16"/>
      <c r="B15" s="9"/>
      <c r="C15" s="10"/>
      <c r="D15" s="10"/>
      <c r="E15" s="10"/>
      <c r="F15" s="10"/>
      <c r="G15" s="1">
        <f t="shared" si="0">D15-C15-(F15-E15)</f>
        <v>0</v>
      </c>
      <c r="H15" s="9">
        <f t="shared" si="1">B15*G15</f>
        <v>0</v>
      </c>
    </row>
    <row r="16" spans="1:8">
      <c r="A16" s="16"/>
      <c r="B16" s="9"/>
      <c r="C16" s="10"/>
      <c r="D16" s="10"/>
      <c r="E16" s="10"/>
      <c r="F16" s="10"/>
      <c r="G16" s="1">
        <f t="shared" si="0">D16-C16-(F16-E16)</f>
        <v>0</v>
      </c>
      <c r="H16" s="9">
        <f t="shared" si="1">B16*G16</f>
        <v>0</v>
      </c>
    </row>
    <row r="17" spans="1:8">
      <c r="A17" s="16"/>
      <c r="B17" s="9"/>
      <c r="C17" s="10"/>
      <c r="D17" s="10"/>
      <c r="E17" s="10"/>
      <c r="F17" s="10"/>
      <c r="G17" s="1">
        <f t="shared" si="0">D17-C17-(F17-E17)</f>
        <v>0</v>
      </c>
      <c r="H17" s="9">
        <f t="shared" si="1">B17*G17</f>
        <v>0</v>
      </c>
    </row>
    <row r="18" spans="1:8">
      <c r="A18" s="16"/>
      <c r="B18" s="9"/>
      <c r="C18" s="10"/>
      <c r="D18" s="10"/>
      <c r="E18" s="10"/>
      <c r="F18" s="10"/>
      <c r="G18" s="1">
        <f t="shared" si="0">D18-C18-(F18-E18)</f>
        <v>0</v>
      </c>
      <c r="H18" s="9">
        <f t="shared" si="1">B18*G18</f>
        <v>0</v>
      </c>
    </row>
    <row r="19" spans="1:8">
      <c r="A19" s="16"/>
      <c r="B19" s="9"/>
      <c r="C19" s="10"/>
      <c r="D19" s="10"/>
      <c r="E19" s="10"/>
      <c r="F19" s="10"/>
      <c r="G19" s="1">
        <f t="shared" si="0">D19-C19-(F19-E19)</f>
        <v>0</v>
      </c>
      <c r="H19" s="9">
        <f t="shared" si="1">B19*G19</f>
        <v>0</v>
      </c>
    </row>
    <row r="20" spans="1:8">
      <c r="A20" s="16"/>
      <c r="B20" s="9"/>
      <c r="C20" s="10"/>
      <c r="D20" s="10"/>
      <c r="E20" s="10"/>
      <c r="F20" s="10"/>
      <c r="G20" s="1">
        <f t="shared" si="0">D20-C20-(F20-E20)</f>
        <v>0</v>
      </c>
      <c r="H20" s="9">
        <f t="shared" si="1">B20*G20</f>
        <v>0</v>
      </c>
    </row>
    <row r="21" spans="1:8">
      <c r="A21" s="16"/>
      <c r="B21" s="9"/>
      <c r="C21" s="10"/>
      <c r="D21" s="10"/>
      <c r="E21" s="10"/>
      <c r="F21" s="10"/>
      <c r="G21" s="1">
        <f t="shared" si="0">D21-C21-(F21-E21)</f>
        <v>0</v>
      </c>
      <c r="H21" s="9">
        <f t="shared" si="1">B21*G21</f>
        <v>0</v>
      </c>
    </row>
    <row r="22" spans="1:8">
      <c r="A22" s="16"/>
      <c r="B22" s="9"/>
      <c r="C22" s="10"/>
      <c r="D22" s="10"/>
      <c r="E22" s="10"/>
      <c r="F22" s="10"/>
      <c r="G22" s="1">
        <f t="shared" si="0">D22-C22-(F22-E22)</f>
        <v>0</v>
      </c>
      <c r="H22" s="9">
        <f t="shared" si="1">B22*G22</f>
        <v>0</v>
      </c>
    </row>
    <row r="23" spans="1:8">
      <c r="A23" s="16"/>
      <c r="B23" s="9"/>
      <c r="C23" s="10"/>
      <c r="D23" s="10"/>
      <c r="E23" s="10"/>
      <c r="F23" s="10"/>
      <c r="G23" s="1">
        <f t="shared" si="0">D23-C23-(F23-E23)</f>
        <v>0</v>
      </c>
      <c r="H23" s="9">
        <f t="shared" si="1">B23*G23</f>
        <v>0</v>
      </c>
    </row>
    <row r="24" spans="1:8">
      <c r="A24" s="16"/>
      <c r="B24" s="9"/>
      <c r="C24" s="10"/>
      <c r="D24" s="10"/>
      <c r="E24" s="10"/>
      <c r="F24" s="10"/>
      <c r="G24" s="1">
        <f t="shared" si="0">D24-C24-(F24-E24)</f>
        <v>0</v>
      </c>
      <c r="H24" s="9">
        <f t="shared" si="1">B24*G24</f>
        <v>0</v>
      </c>
    </row>
    <row r="25" spans="1:8">
      <c r="A25" s="16"/>
      <c r="B25" s="9"/>
      <c r="C25" s="10"/>
      <c r="D25" s="10"/>
      <c r="E25" s="10"/>
      <c r="F25" s="10"/>
      <c r="G25" s="1">
        <f t="shared" si="0">D25-C25-(F25-E25)</f>
        <v>0</v>
      </c>
      <c r="H25" s="9">
        <f t="shared" si="1">B25*G25</f>
        <v>0</v>
      </c>
    </row>
    <row r="26" spans="1:8">
      <c r="A26" s="16"/>
      <c r="B26" s="9"/>
      <c r="C26" s="10"/>
      <c r="D26" s="10"/>
      <c r="E26" s="10"/>
      <c r="F26" s="10"/>
      <c r="G26" s="1">
        <f t="shared" si="0">D26-C26-(F26-E26)</f>
        <v>0</v>
      </c>
      <c r="H26" s="9">
        <f t="shared" si="1">B26*G26</f>
        <v>0</v>
      </c>
    </row>
    <row r="27" spans="1:8">
      <c r="A27" s="16"/>
      <c r="B27" s="9"/>
      <c r="C27" s="10"/>
      <c r="D27" s="10"/>
      <c r="E27" s="10"/>
      <c r="F27" s="10"/>
      <c r="G27" s="1">
        <f t="shared" si="0">D27-C27-(F27-E27)</f>
        <v>0</v>
      </c>
      <c r="H27" s="9">
        <f t="shared" si="1">B27*G27</f>
        <v>0</v>
      </c>
    </row>
    <row r="28" spans="1:8">
      <c r="A28" s="16"/>
      <c r="B28" s="9"/>
      <c r="C28" s="10"/>
      <c r="D28" s="10"/>
      <c r="E28" s="10"/>
      <c r="F28" s="10"/>
      <c r="G28" s="1">
        <f t="shared" si="0">D28-C28-(F28-E28)</f>
        <v>0</v>
      </c>
      <c r="H28" s="9">
        <f t="shared" si="1">B28*G28</f>
        <v>0</v>
      </c>
    </row>
    <row r="29" spans="1:8">
      <c r="A29" s="16"/>
      <c r="B29" s="9"/>
      <c r="C29" s="10"/>
      <c r="D29" s="10"/>
      <c r="E29" s="10"/>
      <c r="F29" s="10"/>
      <c r="G29" s="1">
        <f t="shared" si="0">D29-C29-(F29-E29)</f>
        <v>0</v>
      </c>
      <c r="H29" s="9">
        <f t="shared" si="1">B29*G29</f>
        <v>0</v>
      </c>
    </row>
    <row r="30" spans="1:8">
      <c r="A30" s="16"/>
      <c r="B30" s="9"/>
      <c r="C30" s="10"/>
      <c r="D30" s="10"/>
      <c r="E30" s="10"/>
      <c r="F30" s="10"/>
      <c r="G30" s="1">
        <f t="shared" si="0">D30-C30-(F30-E30)</f>
        <v>0</v>
      </c>
      <c r="H30" s="9">
        <f t="shared" si="1">B30*G30</f>
        <v>0</v>
      </c>
    </row>
    <row r="31" spans="1:8">
      <c r="A31" s="16"/>
      <c r="B31" s="9"/>
      <c r="C31" s="10"/>
      <c r="D31" s="10"/>
      <c r="E31" s="10"/>
      <c r="F31" s="10"/>
      <c r="G31" s="1">
        <f t="shared" si="0">D31-C31-(F31-E31)</f>
        <v>0</v>
      </c>
      <c r="H31" s="9">
        <f t="shared" si="1">B31*G31</f>
        <v>0</v>
      </c>
    </row>
    <row r="32" spans="1:8">
      <c r="A32" s="16"/>
      <c r="B32" s="9"/>
      <c r="C32" s="10"/>
      <c r="D32" s="10"/>
      <c r="E32" s="10"/>
      <c r="F32" s="10"/>
      <c r="G32" s="1">
        <f t="shared" si="0">D32-C32-(F32-E32)</f>
        <v>0</v>
      </c>
      <c r="H32" s="9">
        <f t="shared" si="1">B32*G32</f>
        <v>0</v>
      </c>
    </row>
    <row r="33" spans="1:8">
      <c r="A33" s="16"/>
      <c r="B33" s="9"/>
      <c r="C33" s="10"/>
      <c r="D33" s="10"/>
      <c r="E33" s="10"/>
      <c r="F33" s="10"/>
      <c r="G33" s="1">
        <f t="shared" si="0">D33-C33-(F33-E33)</f>
        <v>0</v>
      </c>
      <c r="H33" s="9">
        <f t="shared" si="1">B33*G33</f>
        <v>0</v>
      </c>
    </row>
    <row r="34" spans="1:8">
      <c r="A34" s="16"/>
      <c r="B34" s="9"/>
      <c r="C34" s="10"/>
      <c r="D34" s="10"/>
      <c r="E34" s="10"/>
      <c r="F34" s="10"/>
      <c r="G34" s="1">
        <f t="shared" si="0">D34-C34-(F34-E34)</f>
        <v>0</v>
      </c>
      <c r="H34" s="9">
        <f t="shared" si="1">B34*G34</f>
        <v>0</v>
      </c>
    </row>
    <row r="35" spans="1:8">
      <c r="A35" s="16"/>
      <c r="B35" s="9"/>
      <c r="C35" s="10"/>
      <c r="D35" s="10"/>
      <c r="E35" s="10"/>
      <c r="F35" s="10"/>
      <c r="G35" s="1">
        <f t="shared" si="0">D35-C35-(F35-E35)</f>
        <v>0</v>
      </c>
      <c r="H35" s="9">
        <f t="shared" si="1">B35*G35</f>
        <v>0</v>
      </c>
    </row>
    <row r="36" spans="1:8">
      <c r="A36" s="16"/>
      <c r="B36" s="9"/>
      <c r="C36" s="10"/>
      <c r="D36" s="10"/>
      <c r="E36" s="10"/>
      <c r="F36" s="10"/>
      <c r="G36" s="1">
        <f t="shared" si="0">D36-C36-(F36-E36)</f>
        <v>0</v>
      </c>
      <c r="H36" s="9">
        <f t="shared" si="1">B36*G36</f>
        <v>0</v>
      </c>
    </row>
    <row r="37" spans="1:8">
      <c r="A37" s="16"/>
      <c r="B37" s="9"/>
      <c r="C37" s="10"/>
      <c r="D37" s="10"/>
      <c r="E37" s="10"/>
      <c r="F37" s="10"/>
      <c r="G37" s="1">
        <f t="shared" si="0">D37-C37-(F37-E37)</f>
        <v>0</v>
      </c>
      <c r="H37" s="9">
        <f t="shared" si="1">B37*G37</f>
        <v>0</v>
      </c>
    </row>
    <row r="38" spans="1:8">
      <c r="A38" s="16"/>
      <c r="B38" s="9"/>
      <c r="C38" s="10"/>
      <c r="D38" s="10"/>
      <c r="E38" s="10"/>
      <c r="F38" s="10"/>
      <c r="G38" s="1">
        <f t="shared" si="0">D38-C38-(F38-E38)</f>
        <v>0</v>
      </c>
      <c r="H38" s="9">
        <f t="shared" si="1">B38*G38</f>
        <v>0</v>
      </c>
    </row>
    <row r="39" spans="1:8">
      <c r="A39" s="16"/>
      <c r="B39" s="9"/>
      <c r="C39" s="10"/>
      <c r="D39" s="10"/>
      <c r="E39" s="10"/>
      <c r="F39" s="10"/>
      <c r="G39" s="1">
        <f t="shared" si="0">D39-C39-(F39-E39)</f>
        <v>0</v>
      </c>
      <c r="H39" s="9">
        <f t="shared" si="1">B39*G39</f>
        <v>0</v>
      </c>
    </row>
    <row r="40" spans="1:8">
      <c r="A40" s="16"/>
      <c r="B40" s="9"/>
      <c r="C40" s="10"/>
      <c r="D40" s="10"/>
      <c r="E40" s="10"/>
      <c r="F40" s="10"/>
      <c r="G40" s="1">
        <f t="shared" si="0">D40-C40-(F40-E40)</f>
        <v>0</v>
      </c>
      <c r="H40" s="9">
        <f t="shared" si="1">B40*G40</f>
        <v>0</v>
      </c>
    </row>
    <row r="41" spans="1:8">
      <c r="A41" s="16"/>
      <c r="B41" s="9"/>
      <c r="C41" s="10"/>
      <c r="D41" s="10"/>
      <c r="E41" s="10"/>
      <c r="F41" s="10"/>
      <c r="G41" s="1">
        <f t="shared" si="0">D41-C41-(F41-E41)</f>
        <v>0</v>
      </c>
      <c r="H41" s="9">
        <f t="shared" si="1">B41*G41</f>
        <v>0</v>
      </c>
    </row>
    <row r="42" spans="1:8">
      <c r="A42" s="16"/>
      <c r="B42" s="9"/>
      <c r="C42" s="10"/>
      <c r="D42" s="10"/>
      <c r="E42" s="10"/>
      <c r="F42" s="10"/>
      <c r="G42" s="1">
        <f t="shared" si="0">D42-C42-(F42-E42)</f>
        <v>0</v>
      </c>
      <c r="H42" s="9">
        <f t="shared" si="1">B42*G42</f>
        <v>0</v>
      </c>
    </row>
    <row r="43" spans="1:8">
      <c r="A43" s="16"/>
      <c r="B43" s="9"/>
      <c r="C43" s="10"/>
      <c r="D43" s="10"/>
      <c r="E43" s="10"/>
      <c r="F43" s="10"/>
      <c r="G43" s="1">
        <f t="shared" si="0">D43-C43-(F43-E43)</f>
        <v>0</v>
      </c>
      <c r="H43" s="9">
        <f t="shared" si="1">B43*G43</f>
        <v>0</v>
      </c>
    </row>
    <row r="44" spans="1:8">
      <c r="A44" s="16"/>
      <c r="B44" s="9"/>
      <c r="C44" s="10"/>
      <c r="D44" s="10"/>
      <c r="E44" s="10"/>
      <c r="F44" s="10"/>
      <c r="G44" s="1">
        <f t="shared" si="0">D44-C44-(F44-E44)</f>
        <v>0</v>
      </c>
      <c r="H44" s="9">
        <f t="shared" si="1">B44*G44</f>
        <v>0</v>
      </c>
    </row>
    <row r="45" spans="1:8">
      <c r="A45" s="16"/>
      <c r="B45" s="9"/>
      <c r="C45" s="10"/>
      <c r="D45" s="10"/>
      <c r="E45" s="10"/>
      <c r="F45" s="10"/>
      <c r="G45" s="1">
        <f t="shared" si="0">D45-C45-(F45-E45)</f>
        <v>0</v>
      </c>
      <c r="H45" s="9">
        <f t="shared" si="1">B45*G45</f>
        <v>0</v>
      </c>
    </row>
    <row r="46" spans="1:8">
      <c r="A46" s="16"/>
      <c r="B46" s="9"/>
      <c r="C46" s="10"/>
      <c r="D46" s="10"/>
      <c r="E46" s="10"/>
      <c r="F46" s="10"/>
      <c r="G46" s="1">
        <f t="shared" si="0">D46-C46-(F46-E46)</f>
        <v>0</v>
      </c>
      <c r="H46" s="9">
        <f t="shared" si="1">B46*G46</f>
        <v>0</v>
      </c>
    </row>
    <row r="47" spans="1:8">
      <c r="A47" s="16"/>
      <c r="B47" s="9"/>
      <c r="C47" s="10"/>
      <c r="D47" s="10"/>
      <c r="E47" s="10"/>
      <c r="F47" s="10"/>
      <c r="G47" s="1">
        <f t="shared" si="0">D47-C47-(F47-E47)</f>
        <v>0</v>
      </c>
      <c r="H47" s="9">
        <f t="shared" si="1">B47*G47</f>
        <v>0</v>
      </c>
    </row>
    <row r="48" spans="1:8">
      <c r="A48" s="16"/>
      <c r="B48" s="9"/>
      <c r="C48" s="10"/>
      <c r="D48" s="10"/>
      <c r="E48" s="10"/>
      <c r="F48" s="10"/>
      <c r="G48" s="1">
        <f t="shared" si="0">D48-C48-(F48-E48)</f>
        <v>0</v>
      </c>
      <c r="H48" s="9">
        <f t="shared" si="1">B48*G48</f>
        <v>0</v>
      </c>
    </row>
    <row r="49" spans="1:8">
      <c r="A49" s="16"/>
      <c r="B49" s="9"/>
      <c r="C49" s="10"/>
      <c r="D49" s="10"/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/>
      <c r="B50" s="9"/>
      <c r="C50" s="10"/>
      <c r="D50" s="10"/>
      <c r="E50" s="10"/>
      <c r="F50" s="10"/>
      <c r="G50" s="1">
        <f t="shared" si="0">D50-C50-(F50-E50)</f>
        <v>0</v>
      </c>
      <c r="H50" s="9">
        <f t="shared" si="1">B50*G50</f>
        <v>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0</v>
      </c>
      <c r="C1" s="49">
        <f>COUNTA(A4:A203)</f>
        <v>0</v>
      </c>
      <c r="G1" s="13">
        <f>IF(B1&lt;&gt;0,H1/B1,0)</f>
        <v>0</v>
      </c>
      <c r="H1" s="12">
        <f>SUM(H4:H195)</f>
        <v>0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/>
      <c r="B4" s="9"/>
      <c r="C4" s="10"/>
      <c r="D4" s="10"/>
      <c r="E4" s="10"/>
      <c r="F4" s="10"/>
      <c r="G4" s="1">
        <f>D4-C4-(F4-E4)</f>
        <v>0</v>
      </c>
      <c r="H4" s="9">
        <f>B4*G4</f>
        <v>0</v>
      </c>
    </row>
    <row r="5" spans="1:8">
      <c r="A5" s="16"/>
      <c r="B5" s="9"/>
      <c r="C5" s="10"/>
      <c r="D5" s="10"/>
      <c r="E5" s="10"/>
      <c r="F5" s="10"/>
      <c r="G5" s="1">
        <f t="shared" si="0" ref="G5:G68">D5-C5-(F5-E5)</f>
        <v>0</v>
      </c>
      <c r="H5" s="9">
        <f t="shared" si="1" ref="H5:H68">B5*G5</f>
        <v>0</v>
      </c>
    </row>
    <row r="6" spans="1:8">
      <c r="A6" s="16"/>
      <c r="B6" s="9"/>
      <c r="C6" s="10"/>
      <c r="D6" s="10"/>
      <c r="E6" s="10"/>
      <c r="F6" s="10"/>
      <c r="G6" s="1">
        <f t="shared" si="0">D6-C6-(F6-E6)</f>
        <v>0</v>
      </c>
      <c r="H6" s="9">
        <f t="shared" si="1">B6*G6</f>
        <v>0</v>
      </c>
    </row>
    <row r="7" spans="1:8">
      <c r="A7" s="16"/>
      <c r="B7" s="9"/>
      <c r="C7" s="10"/>
      <c r="D7" s="10"/>
      <c r="E7" s="10"/>
      <c r="F7" s="10"/>
      <c r="G7" s="1">
        <f t="shared" si="0">D7-C7-(F7-E7)</f>
        <v>0</v>
      </c>
      <c r="H7" s="9">
        <f t="shared" si="1">B7*G7</f>
        <v>0</v>
      </c>
    </row>
    <row r="8" spans="1:8">
      <c r="A8" s="16"/>
      <c r="B8" s="9"/>
      <c r="C8" s="10"/>
      <c r="D8" s="10"/>
      <c r="E8" s="10"/>
      <c r="F8" s="10"/>
      <c r="G8" s="1">
        <f t="shared" si="0">D8-C8-(F8-E8)</f>
        <v>0</v>
      </c>
      <c r="H8" s="9">
        <f t="shared" si="1">B8*G8</f>
        <v>0</v>
      </c>
    </row>
    <row r="9" spans="1:8">
      <c r="A9" s="16"/>
      <c r="B9" s="9"/>
      <c r="C9" s="10"/>
      <c r="D9" s="10"/>
      <c r="E9" s="10"/>
      <c r="F9" s="10"/>
      <c r="G9" s="1">
        <f t="shared" si="0">D9-C9-(F9-E9)</f>
        <v>0</v>
      </c>
      <c r="H9" s="9">
        <f t="shared" si="1">B9*G9</f>
        <v>0</v>
      </c>
    </row>
    <row r="10" spans="1:8">
      <c r="A10" s="16"/>
      <c r="B10" s="9"/>
      <c r="C10" s="10"/>
      <c r="D10" s="10"/>
      <c r="E10" s="10"/>
      <c r="F10" s="10"/>
      <c r="G10" s="1">
        <f t="shared" si="0">D10-C10-(F10-E10)</f>
        <v>0</v>
      </c>
      <c r="H10" s="9">
        <f t="shared" si="1">B10*G10</f>
        <v>0</v>
      </c>
    </row>
    <row r="11" spans="1:8">
      <c r="A11" s="16"/>
      <c r="B11" s="9"/>
      <c r="C11" s="10"/>
      <c r="D11" s="10"/>
      <c r="E11" s="10"/>
      <c r="F11" s="10"/>
      <c r="G11" s="1">
        <f t="shared" si="0">D11-C11-(F11-E11)</f>
        <v>0</v>
      </c>
      <c r="H11" s="9">
        <f t="shared" si="1">B11*G11</f>
        <v>0</v>
      </c>
    </row>
    <row r="12" spans="1:8">
      <c r="A12" s="16"/>
      <c r="B12" s="9"/>
      <c r="C12" s="10"/>
      <c r="D12" s="10"/>
      <c r="E12" s="10"/>
      <c r="F12" s="10"/>
      <c r="G12" s="1">
        <f t="shared" si="0">D12-C12-(F12-E12)</f>
        <v>0</v>
      </c>
      <c r="H12" s="9">
        <f t="shared" si="1">B12*G12</f>
        <v>0</v>
      </c>
    </row>
    <row r="13" spans="1:8">
      <c r="A13" s="16"/>
      <c r="B13" s="9"/>
      <c r="C13" s="10"/>
      <c r="D13" s="10"/>
      <c r="E13" s="10"/>
      <c r="F13" s="10"/>
      <c r="G13" s="1">
        <f t="shared" si="0">D13-C13-(F13-E13)</f>
        <v>0</v>
      </c>
      <c r="H13" s="9">
        <f t="shared" si="1">B13*G13</f>
        <v>0</v>
      </c>
    </row>
    <row r="14" spans="1:8">
      <c r="A14" s="16"/>
      <c r="B14" s="9"/>
      <c r="C14" s="10"/>
      <c r="D14" s="10"/>
      <c r="E14" s="10"/>
      <c r="F14" s="10"/>
      <c r="G14" s="1">
        <f t="shared" si="0">D14-C14-(F14-E14)</f>
        <v>0</v>
      </c>
      <c r="H14" s="9">
        <f t="shared" si="1">B14*G14</f>
        <v>0</v>
      </c>
    </row>
    <row r="15" spans="1:8">
      <c r="A15" s="16"/>
      <c r="B15" s="9"/>
      <c r="C15" s="10"/>
      <c r="D15" s="10"/>
      <c r="E15" s="10"/>
      <c r="F15" s="10"/>
      <c r="G15" s="1">
        <f t="shared" si="0">D15-C15-(F15-E15)</f>
        <v>0</v>
      </c>
      <c r="H15" s="9">
        <f t="shared" si="1">B15*G15</f>
        <v>0</v>
      </c>
    </row>
    <row r="16" spans="1:8">
      <c r="A16" s="16"/>
      <c r="B16" s="9"/>
      <c r="C16" s="10"/>
      <c r="D16" s="10"/>
      <c r="E16" s="10"/>
      <c r="F16" s="10"/>
      <c r="G16" s="1">
        <f t="shared" si="0">D16-C16-(F16-E16)</f>
        <v>0</v>
      </c>
      <c r="H16" s="9">
        <f t="shared" si="1">B16*G16</f>
        <v>0</v>
      </c>
    </row>
    <row r="17" spans="1:8">
      <c r="A17" s="16"/>
      <c r="B17" s="9"/>
      <c r="C17" s="10"/>
      <c r="D17" s="10"/>
      <c r="E17" s="10"/>
      <c r="F17" s="10"/>
      <c r="G17" s="1">
        <f t="shared" si="0">D17-C17-(F17-E17)</f>
        <v>0</v>
      </c>
      <c r="H17" s="9">
        <f t="shared" si="1">B17*G17</f>
        <v>0</v>
      </c>
    </row>
    <row r="18" spans="1:8">
      <c r="A18" s="16"/>
      <c r="B18" s="9"/>
      <c r="C18" s="10"/>
      <c r="D18" s="10"/>
      <c r="E18" s="10"/>
      <c r="F18" s="10"/>
      <c r="G18" s="1">
        <f t="shared" si="0">D18-C18-(F18-E18)</f>
        <v>0</v>
      </c>
      <c r="H18" s="9">
        <f t="shared" si="1">B18*G18</f>
        <v>0</v>
      </c>
    </row>
    <row r="19" spans="1:8">
      <c r="A19" s="16"/>
      <c r="B19" s="9"/>
      <c r="C19" s="10"/>
      <c r="D19" s="10"/>
      <c r="E19" s="10"/>
      <c r="F19" s="10"/>
      <c r="G19" s="1">
        <f t="shared" si="0">D19-C19-(F19-E19)</f>
        <v>0</v>
      </c>
      <c r="H19" s="9">
        <f t="shared" si="1">B19*G19</f>
        <v>0</v>
      </c>
    </row>
    <row r="20" spans="1:8">
      <c r="A20" s="16"/>
      <c r="B20" s="9"/>
      <c r="C20" s="10"/>
      <c r="D20" s="10"/>
      <c r="E20" s="10"/>
      <c r="F20" s="10"/>
      <c r="G20" s="1">
        <f t="shared" si="0">D20-C20-(F20-E20)</f>
        <v>0</v>
      </c>
      <c r="H20" s="9">
        <f t="shared" si="1">B20*G20</f>
        <v>0</v>
      </c>
    </row>
    <row r="21" spans="1:8">
      <c r="A21" s="16"/>
      <c r="B21" s="9"/>
      <c r="C21" s="10"/>
      <c r="D21" s="10"/>
      <c r="E21" s="10"/>
      <c r="F21" s="10"/>
      <c r="G21" s="1">
        <f t="shared" si="0">D21-C21-(F21-E21)</f>
        <v>0</v>
      </c>
      <c r="H21" s="9">
        <f t="shared" si="1">B21*G21</f>
        <v>0</v>
      </c>
    </row>
    <row r="22" spans="1:8">
      <c r="A22" s="16"/>
      <c r="B22" s="9"/>
      <c r="C22" s="10"/>
      <c r="D22" s="10"/>
      <c r="E22" s="10"/>
      <c r="F22" s="10"/>
      <c r="G22" s="1">
        <f t="shared" si="0">D22-C22-(F22-E22)</f>
        <v>0</v>
      </c>
      <c r="H22" s="9">
        <f t="shared" si="1">B22*G22</f>
        <v>0</v>
      </c>
    </row>
    <row r="23" spans="1:8">
      <c r="A23" s="16"/>
      <c r="B23" s="9"/>
      <c r="C23" s="10"/>
      <c r="D23" s="10"/>
      <c r="E23" s="10"/>
      <c r="F23" s="10"/>
      <c r="G23" s="1">
        <f t="shared" si="0">D23-C23-(F23-E23)</f>
        <v>0</v>
      </c>
      <c r="H23" s="9">
        <f t="shared" si="1">B23*G23</f>
        <v>0</v>
      </c>
    </row>
    <row r="24" spans="1:8">
      <c r="A24" s="16"/>
      <c r="B24" s="9"/>
      <c r="C24" s="10"/>
      <c r="D24" s="10"/>
      <c r="E24" s="10"/>
      <c r="F24" s="10"/>
      <c r="G24" s="1">
        <f t="shared" si="0">D24-C24-(F24-E24)</f>
        <v>0</v>
      </c>
      <c r="H24" s="9">
        <f t="shared" si="1">B24*G24</f>
        <v>0</v>
      </c>
    </row>
    <row r="25" spans="1:8">
      <c r="A25" s="16"/>
      <c r="B25" s="9"/>
      <c r="C25" s="10"/>
      <c r="D25" s="10"/>
      <c r="E25" s="10"/>
      <c r="F25" s="10"/>
      <c r="G25" s="1">
        <f t="shared" si="0">D25-C25-(F25-E25)</f>
        <v>0</v>
      </c>
      <c r="H25" s="9">
        <f t="shared" si="1">B25*G25</f>
        <v>0</v>
      </c>
    </row>
    <row r="26" spans="1:8">
      <c r="A26" s="16"/>
      <c r="B26" s="9"/>
      <c r="C26" s="10"/>
      <c r="D26" s="10"/>
      <c r="E26" s="10"/>
      <c r="F26" s="10"/>
      <c r="G26" s="1">
        <f t="shared" si="0">D26-C26-(F26-E26)</f>
        <v>0</v>
      </c>
      <c r="H26" s="9">
        <f t="shared" si="1">B26*G26</f>
        <v>0</v>
      </c>
    </row>
    <row r="27" spans="1:8">
      <c r="A27" s="16"/>
      <c r="B27" s="9"/>
      <c r="C27" s="10"/>
      <c r="D27" s="10"/>
      <c r="E27" s="10"/>
      <c r="F27" s="10"/>
      <c r="G27" s="1">
        <f t="shared" si="0">D27-C27-(F27-E27)</f>
        <v>0</v>
      </c>
      <c r="H27" s="9">
        <f t="shared" si="1">B27*G27</f>
        <v>0</v>
      </c>
    </row>
    <row r="28" spans="1:8">
      <c r="A28" s="16"/>
      <c r="B28" s="9"/>
      <c r="C28" s="10"/>
      <c r="D28" s="10"/>
      <c r="E28" s="10"/>
      <c r="F28" s="10"/>
      <c r="G28" s="1">
        <f t="shared" si="0">D28-C28-(F28-E28)</f>
        <v>0</v>
      </c>
      <c r="H28" s="9">
        <f t="shared" si="1">B28*G28</f>
        <v>0</v>
      </c>
    </row>
    <row r="29" spans="1:8">
      <c r="A29" s="16"/>
      <c r="B29" s="9"/>
      <c r="C29" s="10"/>
      <c r="D29" s="10"/>
      <c r="E29" s="10"/>
      <c r="F29" s="10"/>
      <c r="G29" s="1">
        <f t="shared" si="0">D29-C29-(F29-E29)</f>
        <v>0</v>
      </c>
      <c r="H29" s="9">
        <f t="shared" si="1">B29*G29</f>
        <v>0</v>
      </c>
    </row>
    <row r="30" spans="1:8">
      <c r="A30" s="16"/>
      <c r="B30" s="9"/>
      <c r="C30" s="10"/>
      <c r="D30" s="10"/>
      <c r="E30" s="10"/>
      <c r="F30" s="10"/>
      <c r="G30" s="1">
        <f t="shared" si="0">D30-C30-(F30-E30)</f>
        <v>0</v>
      </c>
      <c r="H30" s="9">
        <f t="shared" si="1">B30*G30</f>
        <v>0</v>
      </c>
    </row>
    <row r="31" spans="1:8">
      <c r="A31" s="16"/>
      <c r="B31" s="9"/>
      <c r="C31" s="10"/>
      <c r="D31" s="10"/>
      <c r="E31" s="10"/>
      <c r="F31" s="10"/>
      <c r="G31" s="1">
        <f t="shared" si="0">D31-C31-(F31-E31)</f>
        <v>0</v>
      </c>
      <c r="H31" s="9">
        <f t="shared" si="1">B31*G31</f>
        <v>0</v>
      </c>
    </row>
    <row r="32" spans="1:8">
      <c r="A32" s="16"/>
      <c r="B32" s="9"/>
      <c r="C32" s="10"/>
      <c r="D32" s="10"/>
      <c r="E32" s="10"/>
      <c r="F32" s="10"/>
      <c r="G32" s="1">
        <f t="shared" si="0">D32-C32-(F32-E32)</f>
        <v>0</v>
      </c>
      <c r="H32" s="9">
        <f t="shared" si="1">B32*G32</f>
        <v>0</v>
      </c>
    </row>
    <row r="33" spans="1:8">
      <c r="A33" s="16"/>
      <c r="B33" s="9"/>
      <c r="C33" s="10"/>
      <c r="D33" s="10"/>
      <c r="E33" s="10"/>
      <c r="F33" s="10"/>
      <c r="G33" s="1">
        <f t="shared" si="0">D33-C33-(F33-E33)</f>
        <v>0</v>
      </c>
      <c r="H33" s="9">
        <f t="shared" si="1">B33*G33</f>
        <v>0</v>
      </c>
    </row>
    <row r="34" spans="1:8">
      <c r="A34" s="16"/>
      <c r="B34" s="9"/>
      <c r="C34" s="10"/>
      <c r="D34" s="10"/>
      <c r="E34" s="10"/>
      <c r="F34" s="10"/>
      <c r="G34" s="1">
        <f t="shared" si="0">D34-C34-(F34-E34)</f>
        <v>0</v>
      </c>
      <c r="H34" s="9">
        <f t="shared" si="1">B34*G34</f>
        <v>0</v>
      </c>
    </row>
    <row r="35" spans="1:8">
      <c r="A35" s="16"/>
      <c r="B35" s="9"/>
      <c r="C35" s="10"/>
      <c r="D35" s="10"/>
      <c r="E35" s="10"/>
      <c r="F35" s="10"/>
      <c r="G35" s="1">
        <f t="shared" si="0">D35-C35-(F35-E35)</f>
        <v>0</v>
      </c>
      <c r="H35" s="9">
        <f t="shared" si="1">B35*G35</f>
        <v>0</v>
      </c>
    </row>
    <row r="36" spans="1:8">
      <c r="A36" s="16"/>
      <c r="B36" s="9"/>
      <c r="C36" s="10"/>
      <c r="D36" s="10"/>
      <c r="E36" s="10"/>
      <c r="F36" s="10"/>
      <c r="G36" s="1">
        <f t="shared" si="0">D36-C36-(F36-E36)</f>
        <v>0</v>
      </c>
      <c r="H36" s="9">
        <f t="shared" si="1">B36*G36</f>
        <v>0</v>
      </c>
    </row>
    <row r="37" spans="1:8">
      <c r="A37" s="16"/>
      <c r="B37" s="9"/>
      <c r="C37" s="10"/>
      <c r="D37" s="10"/>
      <c r="E37" s="10"/>
      <c r="F37" s="10"/>
      <c r="G37" s="1">
        <f t="shared" si="0">D37-C37-(F37-E37)</f>
        <v>0</v>
      </c>
      <c r="H37" s="9">
        <f t="shared" si="1">B37*G37</f>
        <v>0</v>
      </c>
    </row>
    <row r="38" spans="1:8">
      <c r="A38" s="16"/>
      <c r="B38" s="9"/>
      <c r="C38" s="10"/>
      <c r="D38" s="10"/>
      <c r="E38" s="10"/>
      <c r="F38" s="10"/>
      <c r="G38" s="1">
        <f t="shared" si="0">D38-C38-(F38-E38)</f>
        <v>0</v>
      </c>
      <c r="H38" s="9">
        <f t="shared" si="1">B38*G38</f>
        <v>0</v>
      </c>
    </row>
    <row r="39" spans="1:8">
      <c r="A39" s="16"/>
      <c r="B39" s="9"/>
      <c r="C39" s="10"/>
      <c r="D39" s="10"/>
      <c r="E39" s="10"/>
      <c r="F39" s="10"/>
      <c r="G39" s="1">
        <f t="shared" si="0">D39-C39-(F39-E39)</f>
        <v>0</v>
      </c>
      <c r="H39" s="9">
        <f t="shared" si="1">B39*G39</f>
        <v>0</v>
      </c>
    </row>
    <row r="40" spans="1:8">
      <c r="A40" s="16"/>
      <c r="B40" s="9"/>
      <c r="C40" s="10"/>
      <c r="D40" s="10"/>
      <c r="E40" s="10"/>
      <c r="F40" s="10"/>
      <c r="G40" s="1">
        <f t="shared" si="0">D40-C40-(F40-E40)</f>
        <v>0</v>
      </c>
      <c r="H40" s="9">
        <f t="shared" si="1">B40*G40</f>
        <v>0</v>
      </c>
    </row>
    <row r="41" spans="1:8">
      <c r="A41" s="16"/>
      <c r="B41" s="9"/>
      <c r="C41" s="10"/>
      <c r="D41" s="10"/>
      <c r="E41" s="10"/>
      <c r="F41" s="10"/>
      <c r="G41" s="1">
        <f t="shared" si="0">D41-C41-(F41-E41)</f>
        <v>0</v>
      </c>
      <c r="H41" s="9">
        <f t="shared" si="1">B41*G41</f>
        <v>0</v>
      </c>
    </row>
    <row r="42" spans="1:8">
      <c r="A42" s="16"/>
      <c r="B42" s="9"/>
      <c r="C42" s="10"/>
      <c r="D42" s="10"/>
      <c r="E42" s="10"/>
      <c r="F42" s="10"/>
      <c r="G42" s="1">
        <f t="shared" si="0">D42-C42-(F42-E42)</f>
        <v>0</v>
      </c>
      <c r="H42" s="9">
        <f t="shared" si="1">B42*G42</f>
        <v>0</v>
      </c>
    </row>
    <row r="43" spans="1:8">
      <c r="A43" s="16"/>
      <c r="B43" s="9"/>
      <c r="C43" s="10"/>
      <c r="D43" s="10"/>
      <c r="E43" s="10"/>
      <c r="F43" s="10"/>
      <c r="G43" s="1">
        <f t="shared" si="0">D43-C43-(F43-E43)</f>
        <v>0</v>
      </c>
      <c r="H43" s="9">
        <f t="shared" si="1">B43*G43</f>
        <v>0</v>
      </c>
    </row>
    <row r="44" spans="1:8">
      <c r="A44" s="16"/>
      <c r="B44" s="9"/>
      <c r="C44" s="10"/>
      <c r="D44" s="10"/>
      <c r="E44" s="10"/>
      <c r="F44" s="10"/>
      <c r="G44" s="1">
        <f t="shared" si="0">D44-C44-(F44-E44)</f>
        <v>0</v>
      </c>
      <c r="H44" s="9">
        <f t="shared" si="1">B44*G44</f>
        <v>0</v>
      </c>
    </row>
    <row r="45" spans="1:8">
      <c r="A45" s="16"/>
      <c r="B45" s="9"/>
      <c r="C45" s="10"/>
      <c r="D45" s="10"/>
      <c r="E45" s="10"/>
      <c r="F45" s="10"/>
      <c r="G45" s="1">
        <f t="shared" si="0">D45-C45-(F45-E45)</f>
        <v>0</v>
      </c>
      <c r="H45" s="9">
        <f t="shared" si="1">B45*G45</f>
        <v>0</v>
      </c>
    </row>
    <row r="46" spans="1:8">
      <c r="A46" s="16"/>
      <c r="B46" s="9"/>
      <c r="C46" s="10"/>
      <c r="D46" s="10"/>
      <c r="E46" s="10"/>
      <c r="F46" s="10"/>
      <c r="G46" s="1">
        <f t="shared" si="0">D46-C46-(F46-E46)</f>
        <v>0</v>
      </c>
      <c r="H46" s="9">
        <f t="shared" si="1">B46*G46</f>
        <v>0</v>
      </c>
    </row>
    <row r="47" spans="1:8">
      <c r="A47" s="16"/>
      <c r="B47" s="9"/>
      <c r="C47" s="10"/>
      <c r="D47" s="10"/>
      <c r="E47" s="10"/>
      <c r="F47" s="10"/>
      <c r="G47" s="1">
        <f t="shared" si="0">D47-C47-(F47-E47)</f>
        <v>0</v>
      </c>
      <c r="H47" s="9">
        <f t="shared" si="1">B47*G47</f>
        <v>0</v>
      </c>
    </row>
    <row r="48" spans="1:8">
      <c r="A48" s="16"/>
      <c r="B48" s="9"/>
      <c r="C48" s="10"/>
      <c r="D48" s="10"/>
      <c r="E48" s="10"/>
      <c r="F48" s="10"/>
      <c r="G48" s="1">
        <f t="shared" si="0">D48-C48-(F48-E48)</f>
        <v>0</v>
      </c>
      <c r="H48" s="9">
        <f t="shared" si="1">B48*G48</f>
        <v>0</v>
      </c>
    </row>
    <row r="49" spans="1:8">
      <c r="A49" s="16"/>
      <c r="B49" s="9"/>
      <c r="C49" s="10"/>
      <c r="D49" s="10"/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/>
      <c r="B50" s="9"/>
      <c r="C50" s="10"/>
      <c r="D50" s="10"/>
      <c r="E50" s="10"/>
      <c r="F50" s="10"/>
      <c r="G50" s="1">
        <f t="shared" si="0">D50-C50-(F50-E50)</f>
        <v>0</v>
      </c>
      <c r="H50" s="9">
        <f t="shared" si="1">B50*G50</f>
        <v>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>
  <Application>Microsoft Excel</Application>
  <ScaleCrop>false</ScaleCrop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/>
  <cp:lastModifiedBy/>
  <dcterms:created xsi:type="dcterms:W3CDTF">2006-09-16T00:00:00Z</dcterms:created>
  <dcterms:modified xsi:type="dcterms:W3CDTF">2021-04-19T10:27:49Z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