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 DSGA\VINCENZO\CONTRATTAZIONE\A.S. 2025-26\"/>
    </mc:Choice>
  </mc:AlternateContent>
  <xr:revisionPtr revIDLastSave="0" documentId="13_ncr:1_{376A9C77-D60F-4119-9A4F-9CF8B8C36E31}" xr6:coauthVersionLast="36" xr6:coauthVersionMax="36" xr10:uidLastSave="{00000000-0000-0000-0000-000000000000}"/>
  <bookViews>
    <workbookView xWindow="0" yWindow="0" windowWidth="28800" windowHeight="11805" xr2:uid="{BB55F067-D9BE-4D17-882A-C20A3FD792CA}"/>
  </bookViews>
  <sheets>
    <sheet name="INCARICHI SPECIFICI ATA 2025-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  <c r="I56" i="1"/>
  <c r="I57" i="1" s="1"/>
  <c r="G58" i="1" s="1"/>
  <c r="I54" i="1"/>
  <c r="I53" i="1"/>
  <c r="I52" i="1"/>
  <c r="I51" i="1"/>
  <c r="I50" i="1"/>
  <c r="I45" i="1"/>
  <c r="I47" i="1" s="1"/>
  <c r="I43" i="1"/>
  <c r="J35" i="1"/>
  <c r="I35" i="1"/>
  <c r="H35" i="1"/>
  <c r="G35" i="1"/>
  <c r="F35" i="1"/>
  <c r="K35" i="1" s="1"/>
  <c r="F36" i="1" s="1"/>
  <c r="K34" i="1"/>
  <c r="L34" i="1" s="1"/>
  <c r="K33" i="1"/>
  <c r="L33" i="1" s="1"/>
  <c r="L32" i="1"/>
  <c r="K32" i="1"/>
  <c r="K31" i="1"/>
  <c r="L31" i="1" s="1"/>
  <c r="K29" i="1"/>
  <c r="L29" i="1" s="1"/>
  <c r="L28" i="1"/>
  <c r="K28" i="1"/>
  <c r="L27" i="1"/>
  <c r="K27" i="1"/>
  <c r="K26" i="1"/>
  <c r="L26" i="1" s="1"/>
  <c r="K25" i="1"/>
  <c r="L25" i="1" s="1"/>
  <c r="K24" i="1"/>
  <c r="L24" i="1" s="1"/>
  <c r="K19" i="1"/>
  <c r="L19" i="1" s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L18" i="1"/>
  <c r="K18" i="1"/>
  <c r="C18" i="1"/>
  <c r="K17" i="1"/>
  <c r="L17" i="1" s="1"/>
  <c r="I9" i="1"/>
  <c r="I11" i="1" s="1"/>
  <c r="H14" i="1" s="1"/>
  <c r="I6" i="1"/>
  <c r="I8" i="1" s="1"/>
  <c r="I12" i="1" s="1"/>
  <c r="F37" i="1" l="1"/>
  <c r="G59" i="1"/>
</calcChain>
</file>

<file path=xl/sharedStrings.xml><?xml version="1.0" encoding="utf-8"?>
<sst xmlns="http://schemas.openxmlformats.org/spreadsheetml/2006/main" count="71" uniqueCount="54">
  <si>
    <t>CRUSCOTTO   INCARICHI SPECIFICI ATA - A.S. 2025-26</t>
  </si>
  <si>
    <t>Disponibilità -   Assegnazione Nota Miur 0011227 DEL 30-09-2025
e nota MIM del 17 novembre 2025</t>
  </si>
  <si>
    <t>assistenti amm. (7)</t>
  </si>
  <si>
    <t>Economie AA - A.S. 2024-25</t>
  </si>
  <si>
    <t xml:space="preserve">Disponibilità da contrattare AA </t>
  </si>
  <si>
    <t>coll. Scolastici (18)</t>
  </si>
  <si>
    <t>Economie A.S. 2024-25</t>
  </si>
  <si>
    <t xml:space="preserve">Disponibilità da contrattare (Organico </t>
  </si>
  <si>
    <t>TOTALE INCARICHI SPECIFICI</t>
  </si>
  <si>
    <t>TOTALE DA CONTRATTARE C.S.</t>
  </si>
  <si>
    <t>primo soccorso</t>
  </si>
  <si>
    <t>Attività di appoggio alla segreteria (servizi esterni  posta - Disponibilità apertura scuola in emergenza)</t>
  </si>
  <si>
    <t>Assistenza ai bambini fornendo ausilio nell’uso dei servizi igienici e nella cura dell’igiene personale</t>
  </si>
  <si>
    <t>Attività di appoggio alla segreteria (piccola manutenzione)</t>
  </si>
  <si>
    <t>Attività di appoggio alla segreteria (servizi esterni con uff. e scuole fascicoli personale, alunni ecc.)</t>
  </si>
  <si>
    <t>TOT.ORE</t>
  </si>
  <si>
    <t xml:space="preserve">Importo </t>
  </si>
  <si>
    <t>Scuola secondaria NULLO</t>
  </si>
  <si>
    <t xml:space="preserve">
T.D. 36/36 - 08/06/2026</t>
  </si>
  <si>
    <t>T.D. 36/36 - 31/08/2026</t>
  </si>
  <si>
    <t>T.I. 36/36</t>
  </si>
  <si>
    <t xml:space="preserve">T.I. 36/36 </t>
  </si>
  <si>
    <t>ART.7</t>
  </si>
  <si>
    <t xml:space="preserve">PLESSO PRIMARIA CAROLI </t>
  </si>
  <si>
    <t xml:space="preserve">T.I.36/36 </t>
  </si>
  <si>
    <t xml:space="preserve">PLESSO PRIMARIA DON MINZONI </t>
  </si>
  <si>
    <t xml:space="preserve"> 
T.D. 36/36 - 31/08/2026</t>
  </si>
  <si>
    <t>T.I. 24/24</t>
  </si>
  <si>
    <t xml:space="preserve">
T.I.36/36 </t>
  </si>
  <si>
    <t xml:space="preserve">
T.D.36/36 - 31/08/2026</t>
  </si>
  <si>
    <t xml:space="preserve">PLESSO INFANZIA CATTANEO </t>
  </si>
  <si>
    <t xml:space="preserve">
 T.D.36/36  - 31/08/2026</t>
  </si>
  <si>
    <t xml:space="preserve"> T.I. 36/36  </t>
  </si>
  <si>
    <t>T.D. 36/36
al 07/12/2025</t>
  </si>
  <si>
    <t xml:space="preserve"> T.I.36/36</t>
  </si>
  <si>
    <t xml:space="preserve">TOTALE ORE </t>
  </si>
  <si>
    <t>TOTALE ORE E TOTALE SPESA</t>
  </si>
  <si>
    <t>RESIDUA DISPONIBILITÀ</t>
  </si>
  <si>
    <t>Disponibilità -   Assegnazione Nota Miur 0011227 DEL 30/09/2025
e nota MIM del 17 novembre 2025</t>
  </si>
  <si>
    <t>assistenti amm. (7) (già comprensiva di economie)</t>
  </si>
  <si>
    <t>ORE</t>
  </si>
  <si>
    <t>TOTALE DA 
PAGARE</t>
  </si>
  <si>
    <t>T.D. 36/36 
al 30/06/2026</t>
  </si>
  <si>
    <t>Gestione  Acquisti / progetti VARI /PDS</t>
  </si>
  <si>
    <t>T.D. 36/36 
al 31/08/2026</t>
  </si>
  <si>
    <t>REFERENTE AFFARI GENERALI E GESTIONE FASCICOLI PERSONALE DOCENTE E ATA</t>
  </si>
  <si>
    <t>T.D. 24/24 al 30/06/2026</t>
  </si>
  <si>
    <t>Assistenza area alunni</t>
  </si>
  <si>
    <t>Assistenza Progetti PTOF</t>
  </si>
  <si>
    <t>Passweb - pensioni</t>
  </si>
  <si>
    <t>T.I. 24/36</t>
  </si>
  <si>
    <t>ART. 7</t>
  </si>
  <si>
    <t>COORDINAMENTO AREA DIDATTICA - Assistenza Progetti PTOF</t>
  </si>
  <si>
    <t>TOTALE SPESO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</si>
</sst>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rgb="FF000000"/>
      <name val="Calibri"/>
    </font>
    <font>
      <b/>
      <sz val="12"/>
      <color theme="1"/>
      <name val="Arial"/>
    </font>
    <font>
      <sz val="10"/>
      <name val="Calibri"/>
    </font>
    <font>
      <sz val="10"/>
      <color theme="1"/>
      <name val="Calibri"/>
    </font>
    <font>
      <sz val="10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sz val="8"/>
      <color theme="1"/>
      <name val="Verdana"/>
    </font>
    <font>
      <sz val="7"/>
      <color theme="1"/>
      <name val="Verdana"/>
    </font>
    <font>
      <b/>
      <sz val="8"/>
      <color theme="1"/>
      <name val="Verdana"/>
    </font>
    <font>
      <sz val="8"/>
      <color theme="1"/>
      <name val="Arial"/>
    </font>
    <font>
      <sz val="11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rgb="FFC6D9F0"/>
        <bgColor rgb="FFC6D9F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4" fontId="6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4" xfId="0" applyFont="1" applyBorder="1"/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/>
    <xf numFmtId="4" fontId="5" fillId="0" borderId="1" xfId="0" applyNumberFormat="1" applyFont="1" applyBorder="1" applyAlignment="1">
      <alignment horizontal="center" vertical="center"/>
    </xf>
    <xf numFmtId="0" fontId="5" fillId="0" borderId="5" xfId="0" applyFont="1" applyBorder="1"/>
    <xf numFmtId="4" fontId="5" fillId="0" borderId="8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wrapText="1"/>
    </xf>
    <xf numFmtId="4" fontId="5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" fontId="5" fillId="0" borderId="0" xfId="0" applyNumberFormat="1" applyFont="1"/>
    <xf numFmtId="4" fontId="5" fillId="0" borderId="0" xfId="0" applyNumberFormat="1" applyFont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4" fontId="7" fillId="0" borderId="8" xfId="0" applyNumberFormat="1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5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0" fontId="5" fillId="7" borderId="1" xfId="0" applyFont="1" applyFill="1" applyBorder="1" applyAlignment="1">
      <alignment horizontal="center" wrapText="1"/>
    </xf>
    <xf numFmtId="4" fontId="7" fillId="7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left" wrapText="1"/>
    </xf>
    <xf numFmtId="0" fontId="3" fillId="0" borderId="12" xfId="0" applyFont="1" applyBorder="1"/>
    <xf numFmtId="0" fontId="3" fillId="0" borderId="13" xfId="0" applyFont="1" applyBorder="1"/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4" fontId="2" fillId="2" borderId="8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3" fillId="0" borderId="0" xfId="0" applyFont="1" applyBorder="1"/>
    <xf numFmtId="0" fontId="5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wrapText="1"/>
    </xf>
    <xf numFmtId="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center"/>
    </xf>
    <xf numFmtId="4" fontId="2" fillId="7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textRotation="90" wrapText="1"/>
    </xf>
    <xf numFmtId="0" fontId="3" fillId="0" borderId="6" xfId="0" applyFont="1" applyBorder="1"/>
    <xf numFmtId="0" fontId="3" fillId="0" borderId="7" xfId="0" applyFont="1" applyBorder="1"/>
    <xf numFmtId="0" fontId="11" fillId="5" borderId="1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/>
    </xf>
    <xf numFmtId="0" fontId="0" fillId="0" borderId="0" xfId="0" applyFont="1" applyAlignment="1"/>
    <xf numFmtId="0" fontId="11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3250F-4019-469F-9F6E-9DBA2C950151}">
  <dimension ref="A1:Z1002"/>
  <sheetViews>
    <sheetView tabSelected="1" workbookViewId="0">
      <selection activeCell="F15" sqref="F15:L15"/>
    </sheetView>
  </sheetViews>
  <sheetFormatPr defaultColWidth="14.42578125" defaultRowHeight="15" x14ac:dyDescent="0.25"/>
  <cols>
    <col min="1" max="1" width="3.5703125" style="2" customWidth="1"/>
    <col min="2" max="2" width="8.7109375" style="2" customWidth="1"/>
    <col min="3" max="3" width="5.7109375" style="2" customWidth="1"/>
    <col min="4" max="4" width="11.42578125" style="2" customWidth="1"/>
    <col min="5" max="5" width="12.140625" style="2" customWidth="1"/>
    <col min="6" max="6" width="8.7109375" style="2" customWidth="1"/>
    <col min="7" max="7" width="10.5703125" style="2" customWidth="1"/>
    <col min="8" max="8" width="12.85546875" style="2" customWidth="1"/>
    <col min="9" max="9" width="12.28515625" style="2" customWidth="1"/>
    <col min="10" max="10" width="8.7109375" style="2" customWidth="1"/>
    <col min="11" max="11" width="9.7109375" style="2" customWidth="1"/>
    <col min="12" max="21" width="8.7109375" style="2" customWidth="1"/>
    <col min="22" max="16384" width="14.42578125" style="2"/>
  </cols>
  <sheetData>
    <row r="1" spans="1:26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"/>
      <c r="B3" s="83" t="s">
        <v>0</v>
      </c>
      <c r="C3" s="30"/>
      <c r="D3" s="30"/>
      <c r="E3" s="30"/>
      <c r="F3" s="30"/>
      <c r="G3" s="30"/>
      <c r="H3" s="30"/>
      <c r="I3" s="30"/>
      <c r="J3" s="30"/>
      <c r="K3" s="31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/>
      <c r="B4" s="4"/>
      <c r="C4" s="5"/>
      <c r="D4" s="5"/>
      <c r="E4" s="5"/>
      <c r="F4" s="5"/>
      <c r="G4" s="5"/>
      <c r="H4" s="5"/>
      <c r="I4" s="5"/>
      <c r="J4" s="5"/>
      <c r="K4" s="6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.5" customHeight="1" x14ac:dyDescent="0.25">
      <c r="A5" s="1"/>
      <c r="B5" s="58" t="s">
        <v>1</v>
      </c>
      <c r="C5" s="30"/>
      <c r="D5" s="30"/>
      <c r="E5" s="30"/>
      <c r="F5" s="30"/>
      <c r="G5" s="30"/>
      <c r="H5" s="31"/>
      <c r="I5" s="59">
        <v>3390.29</v>
      </c>
      <c r="J5" s="30"/>
      <c r="K5" s="31"/>
      <c r="L5" s="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"/>
      <c r="B6" s="80" t="s">
        <v>2</v>
      </c>
      <c r="C6" s="30"/>
      <c r="D6" s="30"/>
      <c r="E6" s="30"/>
      <c r="F6" s="30"/>
      <c r="G6" s="30"/>
      <c r="H6" s="31"/>
      <c r="I6" s="81">
        <f>I5*40/100</f>
        <v>1356.116</v>
      </c>
      <c r="J6" s="30"/>
      <c r="K6" s="31"/>
      <c r="L6" s="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"/>
      <c r="B7" s="84" t="s">
        <v>3</v>
      </c>
      <c r="C7" s="30"/>
      <c r="D7" s="30"/>
      <c r="E7" s="30"/>
      <c r="F7" s="30"/>
      <c r="G7" s="30"/>
      <c r="H7" s="31"/>
      <c r="I7" s="81"/>
      <c r="J7" s="30"/>
      <c r="K7" s="31"/>
      <c r="L7" s="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"/>
      <c r="B8" s="80" t="s">
        <v>4</v>
      </c>
      <c r="C8" s="30"/>
      <c r="D8" s="30"/>
      <c r="E8" s="30"/>
      <c r="F8" s="30"/>
      <c r="G8" s="30"/>
      <c r="H8" s="31"/>
      <c r="I8" s="81">
        <f>SUM(I6:K7)</f>
        <v>1356.116</v>
      </c>
      <c r="J8" s="30"/>
      <c r="K8" s="31"/>
      <c r="L8" s="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76" t="s">
        <v>5</v>
      </c>
      <c r="C9" s="30"/>
      <c r="D9" s="30"/>
      <c r="E9" s="30"/>
      <c r="F9" s="30"/>
      <c r="G9" s="30"/>
      <c r="H9" s="31"/>
      <c r="I9" s="77">
        <f>I5*60/100</f>
        <v>2034.174</v>
      </c>
      <c r="J9" s="30"/>
      <c r="K9" s="31"/>
      <c r="L9" s="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 x14ac:dyDescent="0.25">
      <c r="A10" s="1"/>
      <c r="B10" s="82" t="s">
        <v>6</v>
      </c>
      <c r="C10" s="30"/>
      <c r="D10" s="30"/>
      <c r="E10" s="30"/>
      <c r="F10" s="30"/>
      <c r="G10" s="30"/>
      <c r="H10" s="31"/>
      <c r="I10" s="77"/>
      <c r="J10" s="30"/>
      <c r="K10" s="31"/>
      <c r="L10" s="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.75" customHeight="1" x14ac:dyDescent="0.25">
      <c r="A11" s="1"/>
      <c r="B11" s="76" t="s">
        <v>7</v>
      </c>
      <c r="C11" s="30"/>
      <c r="D11" s="30"/>
      <c r="E11" s="30"/>
      <c r="F11" s="30"/>
      <c r="G11" s="30"/>
      <c r="H11" s="31"/>
      <c r="I11" s="77">
        <f>SUM(I9:K10)</f>
        <v>2034.174</v>
      </c>
      <c r="J11" s="30"/>
      <c r="K11" s="31"/>
      <c r="L11" s="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7.25" customHeight="1" x14ac:dyDescent="0.25">
      <c r="A12" s="1"/>
      <c r="B12" s="78" t="s">
        <v>8</v>
      </c>
      <c r="C12" s="30"/>
      <c r="D12" s="30"/>
      <c r="E12" s="30"/>
      <c r="F12" s="30"/>
      <c r="G12" s="30"/>
      <c r="H12" s="31"/>
      <c r="I12" s="59">
        <f>I8+I11</f>
        <v>3390.29</v>
      </c>
      <c r="J12" s="30"/>
      <c r="K12" s="31"/>
      <c r="L12" s="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"/>
      <c r="B13" s="36"/>
      <c r="C13" s="30"/>
      <c r="D13" s="30"/>
      <c r="E13" s="30"/>
      <c r="F13" s="30"/>
      <c r="G13" s="30"/>
      <c r="H13" s="30"/>
      <c r="I13" s="30"/>
      <c r="J13" s="30"/>
      <c r="K13" s="3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"/>
      <c r="B14" s="79" t="s">
        <v>9</v>
      </c>
      <c r="C14" s="30"/>
      <c r="D14" s="30"/>
      <c r="E14" s="30"/>
      <c r="F14" s="30"/>
      <c r="G14" s="31"/>
      <c r="H14" s="77">
        <f>I11</f>
        <v>2034.174</v>
      </c>
      <c r="I14" s="30"/>
      <c r="J14" s="30"/>
      <c r="K14" s="31"/>
      <c r="L14" s="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"/>
      <c r="B15" s="10"/>
      <c r="C15" s="10"/>
      <c r="D15" s="10"/>
      <c r="E15" s="10"/>
      <c r="F15" s="73"/>
      <c r="G15" s="74"/>
      <c r="H15" s="74"/>
      <c r="I15" s="74"/>
      <c r="J15" s="74"/>
      <c r="K15" s="74"/>
      <c r="L15" s="7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90" x14ac:dyDescent="0.25">
      <c r="A16" s="1"/>
      <c r="B16" s="11"/>
      <c r="C16" s="11"/>
      <c r="D16" s="8"/>
      <c r="E16" s="8">
        <v>13.75</v>
      </c>
      <c r="F16" s="12" t="s">
        <v>10</v>
      </c>
      <c r="G16" s="13" t="s">
        <v>11</v>
      </c>
      <c r="H16" s="13" t="s">
        <v>12</v>
      </c>
      <c r="I16" s="13" t="s">
        <v>13</v>
      </c>
      <c r="J16" s="13" t="s">
        <v>14</v>
      </c>
      <c r="K16" s="14" t="s">
        <v>15</v>
      </c>
      <c r="L16" s="14" t="s">
        <v>16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3.25" customHeight="1" x14ac:dyDescent="0.25">
      <c r="A17" s="1"/>
      <c r="B17" s="68" t="s">
        <v>17</v>
      </c>
      <c r="C17" s="15">
        <v>1</v>
      </c>
      <c r="D17" s="75" t="s">
        <v>18</v>
      </c>
      <c r="E17" s="31"/>
      <c r="F17" s="16"/>
      <c r="G17" s="16"/>
      <c r="H17" s="17">
        <v>8</v>
      </c>
      <c r="I17" s="16"/>
      <c r="J17" s="16"/>
      <c r="K17" s="18">
        <f t="shared" ref="K17:K19" si="0">F17+G17+H17+I17+J17</f>
        <v>8</v>
      </c>
      <c r="L17" s="18">
        <f>K17*E16</f>
        <v>110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 x14ac:dyDescent="0.25">
      <c r="A18" s="1"/>
      <c r="B18" s="69"/>
      <c r="C18" s="15">
        <f t="shared" ref="C18:C34" si="1">C17+1</f>
        <v>2</v>
      </c>
      <c r="D18" s="39" t="s">
        <v>19</v>
      </c>
      <c r="E18" s="31"/>
      <c r="F18" s="16"/>
      <c r="G18" s="16"/>
      <c r="H18" s="16"/>
      <c r="I18" s="17">
        <v>12</v>
      </c>
      <c r="J18" s="16"/>
      <c r="K18" s="18">
        <f t="shared" si="0"/>
        <v>12</v>
      </c>
      <c r="L18" s="18">
        <f>K18*E16</f>
        <v>165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x14ac:dyDescent="0.25">
      <c r="A19" s="1"/>
      <c r="B19" s="69"/>
      <c r="C19" s="15">
        <f t="shared" si="1"/>
        <v>3</v>
      </c>
      <c r="D19" s="39" t="s">
        <v>20</v>
      </c>
      <c r="E19" s="31"/>
      <c r="F19" s="17">
        <v>6</v>
      </c>
      <c r="G19" s="17">
        <v>5</v>
      </c>
      <c r="H19" s="17">
        <v>4</v>
      </c>
      <c r="I19" s="16"/>
      <c r="J19" s="16"/>
      <c r="K19" s="18">
        <f t="shared" si="0"/>
        <v>15</v>
      </c>
      <c r="L19" s="18">
        <f>K19*E16</f>
        <v>206.25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x14ac:dyDescent="0.25">
      <c r="A20" s="1"/>
      <c r="B20" s="69"/>
      <c r="C20" s="15">
        <f t="shared" si="1"/>
        <v>4</v>
      </c>
      <c r="D20" s="39" t="s">
        <v>21</v>
      </c>
      <c r="E20" s="31"/>
      <c r="F20" s="67" t="s">
        <v>22</v>
      </c>
      <c r="G20" s="30"/>
      <c r="H20" s="30"/>
      <c r="I20" s="30"/>
      <c r="J20" s="30"/>
      <c r="K20" s="30"/>
      <c r="L20" s="3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25">
      <c r="A21" s="1"/>
      <c r="B21" s="70"/>
      <c r="C21" s="15">
        <f t="shared" si="1"/>
        <v>5</v>
      </c>
      <c r="D21" s="39" t="s">
        <v>20</v>
      </c>
      <c r="E21" s="31"/>
      <c r="F21" s="67" t="s">
        <v>22</v>
      </c>
      <c r="G21" s="30"/>
      <c r="H21" s="30"/>
      <c r="I21" s="30"/>
      <c r="J21" s="30"/>
      <c r="K21" s="30"/>
      <c r="L21" s="3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3.25" customHeight="1" x14ac:dyDescent="0.25">
      <c r="A22" s="1"/>
      <c r="B22" s="68" t="s">
        <v>23</v>
      </c>
      <c r="C22" s="15">
        <f t="shared" si="1"/>
        <v>6</v>
      </c>
      <c r="D22" s="39" t="s">
        <v>21</v>
      </c>
      <c r="E22" s="31"/>
      <c r="F22" s="67" t="s">
        <v>22</v>
      </c>
      <c r="G22" s="30"/>
      <c r="H22" s="30"/>
      <c r="I22" s="30"/>
      <c r="J22" s="30"/>
      <c r="K22" s="30"/>
      <c r="L22" s="3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3.25" customHeight="1" x14ac:dyDescent="0.25">
      <c r="A23" s="1"/>
      <c r="B23" s="69"/>
      <c r="C23" s="15">
        <f t="shared" si="1"/>
        <v>7</v>
      </c>
      <c r="D23" s="39" t="s">
        <v>21</v>
      </c>
      <c r="E23" s="31"/>
      <c r="F23" s="67" t="s">
        <v>22</v>
      </c>
      <c r="G23" s="30"/>
      <c r="H23" s="30"/>
      <c r="I23" s="30"/>
      <c r="J23" s="30"/>
      <c r="K23" s="30"/>
      <c r="L23" s="3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3.25" customHeight="1" x14ac:dyDescent="0.25">
      <c r="A24" s="1"/>
      <c r="B24" s="69"/>
      <c r="C24" s="15">
        <f t="shared" si="1"/>
        <v>8</v>
      </c>
      <c r="D24" s="39" t="s">
        <v>19</v>
      </c>
      <c r="E24" s="31"/>
      <c r="F24" s="16"/>
      <c r="G24" s="16"/>
      <c r="H24" s="16"/>
      <c r="I24" s="17">
        <v>12</v>
      </c>
      <c r="J24" s="16"/>
      <c r="K24" s="18">
        <f t="shared" ref="K24:K29" si="2">F24+G24+H24+I24+J24</f>
        <v>12</v>
      </c>
      <c r="L24" s="18">
        <f>K24*E16</f>
        <v>165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3.25" customHeight="1" x14ac:dyDescent="0.25">
      <c r="A25" s="1"/>
      <c r="B25" s="69"/>
      <c r="C25" s="15">
        <f t="shared" si="1"/>
        <v>9</v>
      </c>
      <c r="D25" s="39" t="s">
        <v>24</v>
      </c>
      <c r="E25" s="31"/>
      <c r="F25" s="16"/>
      <c r="G25" s="17">
        <v>7</v>
      </c>
      <c r="H25" s="17">
        <v>7</v>
      </c>
      <c r="I25" s="16"/>
      <c r="J25" s="16"/>
      <c r="K25" s="18">
        <f t="shared" si="2"/>
        <v>14</v>
      </c>
      <c r="L25" s="18">
        <f>K25*E16</f>
        <v>192.5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 x14ac:dyDescent="0.25">
      <c r="A26" s="1"/>
      <c r="B26" s="72" t="s">
        <v>25</v>
      </c>
      <c r="C26" s="15">
        <f t="shared" si="1"/>
        <v>10</v>
      </c>
      <c r="D26" s="39" t="s">
        <v>26</v>
      </c>
      <c r="E26" s="31"/>
      <c r="F26" s="16"/>
      <c r="G26" s="17">
        <v>5</v>
      </c>
      <c r="H26" s="16"/>
      <c r="I26" s="16"/>
      <c r="J26" s="17">
        <v>5</v>
      </c>
      <c r="K26" s="18">
        <f t="shared" si="2"/>
        <v>10</v>
      </c>
      <c r="L26" s="18">
        <f>K26*E16</f>
        <v>137.5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.75" customHeight="1" x14ac:dyDescent="0.25">
      <c r="A27" s="1"/>
      <c r="B27" s="69"/>
      <c r="C27" s="15">
        <f t="shared" si="1"/>
        <v>11</v>
      </c>
      <c r="D27" s="39" t="s">
        <v>27</v>
      </c>
      <c r="E27" s="31"/>
      <c r="F27" s="17">
        <v>7</v>
      </c>
      <c r="G27" s="16"/>
      <c r="H27" s="16"/>
      <c r="I27" s="16"/>
      <c r="J27" s="17">
        <v>2</v>
      </c>
      <c r="K27" s="18">
        <f t="shared" si="2"/>
        <v>9</v>
      </c>
      <c r="L27" s="18">
        <f>K27*E16</f>
        <v>123.75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 x14ac:dyDescent="0.25">
      <c r="A28" s="1"/>
      <c r="B28" s="69"/>
      <c r="C28" s="15">
        <f t="shared" si="1"/>
        <v>12</v>
      </c>
      <c r="D28" s="39" t="s">
        <v>28</v>
      </c>
      <c r="E28" s="31"/>
      <c r="F28" s="16"/>
      <c r="G28" s="17">
        <v>7</v>
      </c>
      <c r="H28" s="17">
        <v>7</v>
      </c>
      <c r="I28" s="16"/>
      <c r="J28" s="16"/>
      <c r="K28" s="18">
        <f t="shared" si="2"/>
        <v>14</v>
      </c>
      <c r="L28" s="18">
        <f>K28*E16</f>
        <v>192.5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3.25" customHeight="1" x14ac:dyDescent="0.25">
      <c r="A29" s="1"/>
      <c r="B29" s="69"/>
      <c r="C29" s="15">
        <f t="shared" si="1"/>
        <v>13</v>
      </c>
      <c r="D29" s="39" t="s">
        <v>29</v>
      </c>
      <c r="E29" s="31"/>
      <c r="F29" s="16"/>
      <c r="G29" s="16"/>
      <c r="H29" s="17">
        <v>9</v>
      </c>
      <c r="I29" s="16"/>
      <c r="J29" s="16"/>
      <c r="K29" s="18">
        <f t="shared" si="2"/>
        <v>9</v>
      </c>
      <c r="L29" s="18">
        <f>K29*E16</f>
        <v>123.75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25">
      <c r="A30" s="1"/>
      <c r="B30" s="70"/>
      <c r="C30" s="15">
        <f t="shared" si="1"/>
        <v>14</v>
      </c>
      <c r="D30" s="39" t="s">
        <v>21</v>
      </c>
      <c r="E30" s="31"/>
      <c r="F30" s="67" t="s">
        <v>22</v>
      </c>
      <c r="G30" s="30"/>
      <c r="H30" s="30"/>
      <c r="I30" s="30"/>
      <c r="J30" s="30"/>
      <c r="K30" s="30"/>
      <c r="L30" s="3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x14ac:dyDescent="0.25">
      <c r="A31" s="1"/>
      <c r="B31" s="68" t="s">
        <v>30</v>
      </c>
      <c r="C31" s="15">
        <f t="shared" si="1"/>
        <v>15</v>
      </c>
      <c r="D31" s="71" t="s">
        <v>31</v>
      </c>
      <c r="E31" s="31"/>
      <c r="F31" s="16"/>
      <c r="G31" s="16"/>
      <c r="H31" s="17">
        <v>9</v>
      </c>
      <c r="I31" s="16"/>
      <c r="J31" s="16"/>
      <c r="K31" s="18">
        <f t="shared" ref="K31:K34" si="3">F31+G31+H31+I31+J31</f>
        <v>9</v>
      </c>
      <c r="L31" s="18">
        <f>K31*E16</f>
        <v>123.75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25">
      <c r="A32" s="1"/>
      <c r="B32" s="69"/>
      <c r="C32" s="15">
        <f t="shared" si="1"/>
        <v>16</v>
      </c>
      <c r="D32" s="39" t="s">
        <v>32</v>
      </c>
      <c r="E32" s="31"/>
      <c r="F32" s="16"/>
      <c r="G32" s="17">
        <v>6</v>
      </c>
      <c r="H32" s="17">
        <v>9</v>
      </c>
      <c r="I32" s="16"/>
      <c r="J32" s="16"/>
      <c r="K32" s="18">
        <f t="shared" si="3"/>
        <v>15</v>
      </c>
      <c r="L32" s="18">
        <f>K32*E16</f>
        <v>206.25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2.25" customHeight="1" x14ac:dyDescent="0.25">
      <c r="A33" s="1"/>
      <c r="B33" s="69"/>
      <c r="C33" s="15">
        <f t="shared" si="1"/>
        <v>17</v>
      </c>
      <c r="D33" s="39" t="s">
        <v>33</v>
      </c>
      <c r="E33" s="31"/>
      <c r="F33" s="16"/>
      <c r="G33" s="16"/>
      <c r="H33" s="17">
        <v>5</v>
      </c>
      <c r="I33" s="16"/>
      <c r="J33" s="16"/>
      <c r="K33" s="18">
        <f t="shared" si="3"/>
        <v>5</v>
      </c>
      <c r="L33" s="18">
        <f>K33*E16</f>
        <v>68.75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.75" customHeight="1" x14ac:dyDescent="0.25">
      <c r="A34" s="1"/>
      <c r="B34" s="70"/>
      <c r="C34" s="15">
        <f t="shared" si="1"/>
        <v>18</v>
      </c>
      <c r="D34" s="39" t="s">
        <v>34</v>
      </c>
      <c r="E34" s="31"/>
      <c r="F34" s="16"/>
      <c r="G34" s="17">
        <v>7</v>
      </c>
      <c r="H34" s="17">
        <v>8</v>
      </c>
      <c r="I34" s="16"/>
      <c r="J34" s="16"/>
      <c r="K34" s="18">
        <f t="shared" si="3"/>
        <v>15</v>
      </c>
      <c r="L34" s="18">
        <f>K34*E16</f>
        <v>206.25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46" t="s">
        <v>35</v>
      </c>
      <c r="C35" s="30"/>
      <c r="D35" s="30"/>
      <c r="E35" s="31"/>
      <c r="F35" s="17">
        <f t="shared" ref="F35:J35" si="4">SUM(F17:F34)</f>
        <v>13</v>
      </c>
      <c r="G35" s="17">
        <f t="shared" si="4"/>
        <v>37</v>
      </c>
      <c r="H35" s="17">
        <f t="shared" si="4"/>
        <v>66</v>
      </c>
      <c r="I35" s="17">
        <f t="shared" si="4"/>
        <v>24</v>
      </c>
      <c r="J35" s="17">
        <f t="shared" si="4"/>
        <v>7</v>
      </c>
      <c r="K35" s="18">
        <f>SUM(F35:J35)</f>
        <v>147</v>
      </c>
      <c r="L35" s="18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46" t="s">
        <v>36</v>
      </c>
      <c r="C36" s="30"/>
      <c r="D36" s="30"/>
      <c r="E36" s="31"/>
      <c r="F36" s="64">
        <f>SUM(K35)*E16</f>
        <v>2021.25</v>
      </c>
      <c r="G36" s="30"/>
      <c r="H36" s="30"/>
      <c r="I36" s="30"/>
      <c r="J36" s="30"/>
      <c r="K36" s="31"/>
      <c r="L36" s="18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37" t="s">
        <v>37</v>
      </c>
      <c r="C37" s="30"/>
      <c r="D37" s="30"/>
      <c r="E37" s="31"/>
      <c r="F37" s="65">
        <f>H14-F36</f>
        <v>12.923999999999978</v>
      </c>
      <c r="G37" s="30"/>
      <c r="H37" s="30"/>
      <c r="I37" s="30"/>
      <c r="J37" s="30"/>
      <c r="K37" s="30"/>
      <c r="L37" s="3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5">
      <c r="A41" s="1"/>
      <c r="B41" s="66" t="s">
        <v>0</v>
      </c>
      <c r="C41" s="30"/>
      <c r="D41" s="30"/>
      <c r="E41" s="30"/>
      <c r="F41" s="30"/>
      <c r="G41" s="30"/>
      <c r="H41" s="30"/>
      <c r="I41" s="30"/>
      <c r="J41" s="30"/>
      <c r="K41" s="3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8.5" customHeight="1" x14ac:dyDescent="0.25">
      <c r="A42" s="1"/>
      <c r="B42" s="58" t="s">
        <v>38</v>
      </c>
      <c r="C42" s="30"/>
      <c r="D42" s="30"/>
      <c r="E42" s="30"/>
      <c r="F42" s="30"/>
      <c r="G42" s="30"/>
      <c r="H42" s="31"/>
      <c r="I42" s="59">
        <v>3390.29</v>
      </c>
      <c r="J42" s="30"/>
      <c r="K42" s="3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7.25" customHeight="1" x14ac:dyDescent="0.25">
      <c r="A43" s="1"/>
      <c r="B43" s="60" t="s">
        <v>39</v>
      </c>
      <c r="C43" s="30"/>
      <c r="D43" s="30"/>
      <c r="E43" s="30"/>
      <c r="F43" s="30"/>
      <c r="G43" s="30"/>
      <c r="H43" s="31"/>
      <c r="I43" s="61">
        <f>I42*40/100</f>
        <v>1356.116</v>
      </c>
      <c r="J43" s="30"/>
      <c r="K43" s="3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5">
      <c r="A44" s="1"/>
      <c r="B44" s="62" t="s">
        <v>3</v>
      </c>
      <c r="C44" s="30"/>
      <c r="D44" s="30"/>
      <c r="E44" s="30"/>
      <c r="F44" s="30"/>
      <c r="G44" s="30"/>
      <c r="H44" s="31"/>
      <c r="I44" s="63"/>
      <c r="J44" s="30"/>
      <c r="K44" s="3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5">
      <c r="A45" s="1"/>
      <c r="B45" s="50" t="s">
        <v>4</v>
      </c>
      <c r="C45" s="33"/>
      <c r="D45" s="33"/>
      <c r="E45" s="33"/>
      <c r="F45" s="33"/>
      <c r="G45" s="33"/>
      <c r="H45" s="34"/>
      <c r="I45" s="51">
        <f>SUM(I43:K44)</f>
        <v>1356.116</v>
      </c>
      <c r="J45" s="33"/>
      <c r="K45" s="3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7.5" customHeight="1" x14ac:dyDescent="0.25">
      <c r="A46" s="1"/>
      <c r="B46" s="52"/>
      <c r="C46" s="30"/>
      <c r="D46" s="30"/>
      <c r="E46" s="30"/>
      <c r="F46" s="30"/>
      <c r="G46" s="30"/>
      <c r="H46" s="30"/>
      <c r="I46" s="30"/>
      <c r="J46" s="30"/>
      <c r="K46" s="3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 x14ac:dyDescent="0.25">
      <c r="A47" s="1"/>
      <c r="B47" s="53" t="s">
        <v>8</v>
      </c>
      <c r="C47" s="30"/>
      <c r="D47" s="30"/>
      <c r="E47" s="30"/>
      <c r="F47" s="30"/>
      <c r="G47" s="30"/>
      <c r="H47" s="31"/>
      <c r="I47" s="54">
        <f>I45</f>
        <v>1356.116</v>
      </c>
      <c r="J47" s="30"/>
      <c r="K47" s="3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55"/>
      <c r="C48" s="43"/>
      <c r="D48" s="43"/>
      <c r="E48" s="43"/>
      <c r="F48" s="43"/>
      <c r="G48" s="43"/>
      <c r="H48" s="43"/>
      <c r="I48" s="43"/>
      <c r="J48" s="56"/>
      <c r="K48" s="57"/>
      <c r="L48" s="57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25">
      <c r="A49" s="1"/>
      <c r="B49" s="46"/>
      <c r="C49" s="30"/>
      <c r="D49" s="30"/>
      <c r="E49" s="30"/>
      <c r="F49" s="30"/>
      <c r="G49" s="31"/>
      <c r="H49" s="19" t="s">
        <v>40</v>
      </c>
      <c r="I49" s="47" t="s">
        <v>41</v>
      </c>
      <c r="J49" s="30"/>
      <c r="K49" s="30"/>
      <c r="L49" s="3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7" customHeight="1" x14ac:dyDescent="0.25">
      <c r="A50" s="1"/>
      <c r="B50" s="39" t="s">
        <v>42</v>
      </c>
      <c r="C50" s="31"/>
      <c r="D50" s="48" t="s">
        <v>43</v>
      </c>
      <c r="E50" s="30"/>
      <c r="F50" s="31"/>
      <c r="G50" s="20"/>
      <c r="H50" s="21">
        <v>11</v>
      </c>
      <c r="I50" s="45">
        <f t="shared" ref="I50:I54" si="5">H50*15.95</f>
        <v>175.45</v>
      </c>
      <c r="J50" s="30"/>
      <c r="K50" s="30"/>
      <c r="L50" s="3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6" customHeight="1" x14ac:dyDescent="0.25">
      <c r="A51" s="1"/>
      <c r="B51" s="39" t="s">
        <v>44</v>
      </c>
      <c r="C51" s="31"/>
      <c r="D51" s="49" t="s">
        <v>45</v>
      </c>
      <c r="E51" s="30"/>
      <c r="F51" s="31"/>
      <c r="G51" s="20"/>
      <c r="H51" s="21">
        <v>11</v>
      </c>
      <c r="I51" s="45">
        <f t="shared" si="5"/>
        <v>175.45</v>
      </c>
      <c r="J51" s="30"/>
      <c r="K51" s="30"/>
      <c r="L51" s="3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2.5" customHeight="1" x14ac:dyDescent="0.25">
      <c r="A52" s="1"/>
      <c r="B52" s="39" t="s">
        <v>46</v>
      </c>
      <c r="C52" s="31"/>
      <c r="D52" s="39" t="s">
        <v>47</v>
      </c>
      <c r="E52" s="30"/>
      <c r="F52" s="31"/>
      <c r="G52" s="20"/>
      <c r="H52" s="21">
        <v>7</v>
      </c>
      <c r="I52" s="45">
        <f t="shared" si="5"/>
        <v>111.64999999999999</v>
      </c>
      <c r="J52" s="30"/>
      <c r="K52" s="30"/>
      <c r="L52" s="3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.75" customHeight="1" x14ac:dyDescent="0.25">
      <c r="A53" s="1"/>
      <c r="B53" s="39" t="s">
        <v>20</v>
      </c>
      <c r="C53" s="31"/>
      <c r="D53" s="39" t="s">
        <v>48</v>
      </c>
      <c r="E53" s="30"/>
      <c r="F53" s="31"/>
      <c r="G53" s="20"/>
      <c r="H53" s="21">
        <v>21</v>
      </c>
      <c r="I53" s="45">
        <f t="shared" si="5"/>
        <v>334.95</v>
      </c>
      <c r="J53" s="30"/>
      <c r="K53" s="30"/>
      <c r="L53" s="3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7" customHeight="1" x14ac:dyDescent="0.25">
      <c r="A54" s="1"/>
      <c r="B54" s="39" t="s">
        <v>20</v>
      </c>
      <c r="C54" s="31"/>
      <c r="D54" s="40" t="s">
        <v>49</v>
      </c>
      <c r="E54" s="33"/>
      <c r="F54" s="34"/>
      <c r="G54" s="22"/>
      <c r="H54" s="23">
        <v>23</v>
      </c>
      <c r="I54" s="41">
        <f t="shared" si="5"/>
        <v>366.84999999999997</v>
      </c>
      <c r="J54" s="33"/>
      <c r="K54" s="33"/>
      <c r="L54" s="3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7" customHeight="1" x14ac:dyDescent="0.25">
      <c r="A55" s="1"/>
      <c r="B55" s="39" t="s">
        <v>50</v>
      </c>
      <c r="C55" s="30"/>
      <c r="D55" s="29" t="s">
        <v>51</v>
      </c>
      <c r="E55" s="30"/>
      <c r="F55" s="30"/>
      <c r="G55" s="30"/>
      <c r="H55" s="30"/>
      <c r="I55" s="30"/>
      <c r="J55" s="30"/>
      <c r="K55" s="30"/>
      <c r="L55" s="3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6.25" customHeight="1" x14ac:dyDescent="0.25">
      <c r="A56" s="1"/>
      <c r="B56" s="39" t="s">
        <v>20</v>
      </c>
      <c r="C56" s="31"/>
      <c r="D56" s="42" t="s">
        <v>52</v>
      </c>
      <c r="E56" s="43"/>
      <c r="F56" s="44"/>
      <c r="G56" s="24"/>
      <c r="H56" s="25">
        <v>12</v>
      </c>
      <c r="I56" s="45">
        <f>H56*15.95</f>
        <v>191.39999999999998</v>
      </c>
      <c r="J56" s="30"/>
      <c r="K56" s="30"/>
      <c r="L56" s="3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x14ac:dyDescent="0.25">
      <c r="A57" s="1"/>
      <c r="B57" s="29"/>
      <c r="C57" s="30"/>
      <c r="D57" s="30"/>
      <c r="E57" s="30"/>
      <c r="F57" s="30"/>
      <c r="G57" s="31"/>
      <c r="H57" s="23">
        <f>SUM(H50:H56)</f>
        <v>85</v>
      </c>
      <c r="I57" s="32">
        <f>SUM(I50:J54)+I56</f>
        <v>1355.75</v>
      </c>
      <c r="J57" s="33"/>
      <c r="K57" s="33"/>
      <c r="L57" s="3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35" t="s">
        <v>53</v>
      </c>
      <c r="C58" s="30"/>
      <c r="D58" s="30"/>
      <c r="E58" s="30"/>
      <c r="F58" s="30"/>
      <c r="G58" s="36">
        <f>I57</f>
        <v>1355.75</v>
      </c>
      <c r="H58" s="30"/>
      <c r="I58" s="30"/>
      <c r="J58" s="30"/>
      <c r="K58" s="30"/>
      <c r="L58" s="3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37" t="s">
        <v>37</v>
      </c>
      <c r="C59" s="30"/>
      <c r="D59" s="30"/>
      <c r="E59" s="30"/>
      <c r="F59" s="30"/>
      <c r="G59" s="38">
        <f>I47-I57</f>
        <v>0.36599999999998545</v>
      </c>
      <c r="H59" s="30"/>
      <c r="I59" s="30"/>
      <c r="J59" s="30"/>
      <c r="K59" s="30"/>
      <c r="L59" s="3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26"/>
      <c r="C60" s="26"/>
      <c r="D60" s="26"/>
      <c r="E60" s="26"/>
      <c r="F60" s="26"/>
      <c r="G60" s="11"/>
      <c r="H60" s="11"/>
      <c r="I60" s="27"/>
      <c r="J60" s="27"/>
      <c r="K60" s="28"/>
      <c r="L60" s="28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95">
    <mergeCell ref="B7:H7"/>
    <mergeCell ref="I7:K7"/>
    <mergeCell ref="B3:K3"/>
    <mergeCell ref="B5:H5"/>
    <mergeCell ref="I5:K5"/>
    <mergeCell ref="B6:H6"/>
    <mergeCell ref="I6:K6"/>
    <mergeCell ref="B14:G14"/>
    <mergeCell ref="H14:K14"/>
    <mergeCell ref="B8:H8"/>
    <mergeCell ref="I8:K8"/>
    <mergeCell ref="B9:H9"/>
    <mergeCell ref="I9:K9"/>
    <mergeCell ref="B10:H10"/>
    <mergeCell ref="I10:K10"/>
    <mergeCell ref="B11:H11"/>
    <mergeCell ref="I11:K11"/>
    <mergeCell ref="B12:H12"/>
    <mergeCell ref="I12:K12"/>
    <mergeCell ref="B13:K13"/>
    <mergeCell ref="F15:L15"/>
    <mergeCell ref="B17:B21"/>
    <mergeCell ref="D17:E17"/>
    <mergeCell ref="D18:E18"/>
    <mergeCell ref="D19:E19"/>
    <mergeCell ref="D20:E20"/>
    <mergeCell ref="F20:L20"/>
    <mergeCell ref="D21:E21"/>
    <mergeCell ref="F21:L21"/>
    <mergeCell ref="B22:B25"/>
    <mergeCell ref="D22:E22"/>
    <mergeCell ref="F22:L22"/>
    <mergeCell ref="D23:E23"/>
    <mergeCell ref="F23:L23"/>
    <mergeCell ref="D24:E24"/>
    <mergeCell ref="D25:E25"/>
    <mergeCell ref="B41:K41"/>
    <mergeCell ref="F30:L30"/>
    <mergeCell ref="B31:B34"/>
    <mergeCell ref="D31:E31"/>
    <mergeCell ref="D32:E32"/>
    <mergeCell ref="D33:E33"/>
    <mergeCell ref="D34:E34"/>
    <mergeCell ref="B26:B30"/>
    <mergeCell ref="D26:E26"/>
    <mergeCell ref="D27:E27"/>
    <mergeCell ref="D28:E28"/>
    <mergeCell ref="D29:E29"/>
    <mergeCell ref="D30:E30"/>
    <mergeCell ref="B35:E35"/>
    <mergeCell ref="B36:E36"/>
    <mergeCell ref="F36:K36"/>
    <mergeCell ref="B37:E37"/>
    <mergeCell ref="F37:L37"/>
    <mergeCell ref="B42:H42"/>
    <mergeCell ref="I42:K42"/>
    <mergeCell ref="B43:H43"/>
    <mergeCell ref="I43:K43"/>
    <mergeCell ref="B44:H44"/>
    <mergeCell ref="I44:K44"/>
    <mergeCell ref="B51:C51"/>
    <mergeCell ref="D51:F51"/>
    <mergeCell ref="I51:L51"/>
    <mergeCell ref="B45:H45"/>
    <mergeCell ref="I45:K45"/>
    <mergeCell ref="B46:K46"/>
    <mergeCell ref="B47:H47"/>
    <mergeCell ref="I47:K47"/>
    <mergeCell ref="B48:I48"/>
    <mergeCell ref="J48:L48"/>
    <mergeCell ref="B49:G49"/>
    <mergeCell ref="I49:L49"/>
    <mergeCell ref="B50:C50"/>
    <mergeCell ref="D50:F50"/>
    <mergeCell ref="I50:L50"/>
    <mergeCell ref="B56:C56"/>
    <mergeCell ref="D56:F56"/>
    <mergeCell ref="I56:L56"/>
    <mergeCell ref="B52:C52"/>
    <mergeCell ref="D52:F52"/>
    <mergeCell ref="I52:L52"/>
    <mergeCell ref="B53:C53"/>
    <mergeCell ref="D53:F53"/>
    <mergeCell ref="I53:L53"/>
    <mergeCell ref="B54:C54"/>
    <mergeCell ref="D54:F54"/>
    <mergeCell ref="I54:L54"/>
    <mergeCell ref="B55:C55"/>
    <mergeCell ref="D55:L55"/>
    <mergeCell ref="B57:G57"/>
    <mergeCell ref="I57:L57"/>
    <mergeCell ref="B58:F58"/>
    <mergeCell ref="G58:L58"/>
    <mergeCell ref="B59:F59"/>
    <mergeCell ref="G59:L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INCARICHI SPECIFICI ATA 2025-26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dcterms:created xsi:type="dcterms:W3CDTF">2025-11-24T08:34:35Z</dcterms:created>
  <dcterms:modified xsi:type="dcterms:W3CDTF">2025-11-24T08:40:15Z</dcterms:modified>
</cp:coreProperties>
</file>