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ATRIZIA\PATRIZIA A.S.20-21\CONTRATTAZIONE INTEGRATIVA MOF A.S.2020-21\"/>
    </mc:Choice>
  </mc:AlternateContent>
  <bookViews>
    <workbookView xWindow="0" yWindow="0" windowWidth="20136" windowHeight="898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7" i="1"/>
  <c r="D12" i="1"/>
  <c r="D17" i="1" l="1"/>
  <c r="D25" i="1" l="1"/>
  <c r="D16" i="1"/>
  <c r="H6" i="1"/>
  <c r="C11" i="1" s="1"/>
  <c r="I4" i="1"/>
  <c r="D4" i="1"/>
  <c r="I3" i="1"/>
  <c r="C13" i="1" l="1"/>
  <c r="C18" i="1" s="1"/>
  <c r="D11" i="1"/>
  <c r="D13" i="1" l="1"/>
  <c r="D18" i="1" l="1"/>
  <c r="C22" i="1"/>
  <c r="C20" i="1"/>
  <c r="D22" i="1" l="1"/>
  <c r="D20" i="1"/>
  <c r="D24" i="1" s="1"/>
  <c r="D27" i="1" s="1"/>
  <c r="C24" i="1"/>
  <c r="C27" i="1" s="1"/>
</calcChain>
</file>

<file path=xl/sharedStrings.xml><?xml version="1.0" encoding="utf-8"?>
<sst xmlns="http://schemas.openxmlformats.org/spreadsheetml/2006/main" count="27" uniqueCount="27">
  <si>
    <t>totale FIS lordo DIPENDENTE</t>
  </si>
  <si>
    <t>totale FIS lordo stato</t>
  </si>
  <si>
    <t>Dati organico di diritto</t>
  </si>
  <si>
    <t>doc. primaria</t>
  </si>
  <si>
    <t>doc. infanzia</t>
  </si>
  <si>
    <t>tot. Doc inf e prim</t>
  </si>
  <si>
    <t>totale FIS</t>
  </si>
  <si>
    <t>doc. media</t>
  </si>
  <si>
    <t>tot docenti</t>
  </si>
  <si>
    <t>ata</t>
  </si>
  <si>
    <t>tot. Organico</t>
  </si>
  <si>
    <t xml:space="preserve"> - Indennità di direzione</t>
  </si>
  <si>
    <t>fisso</t>
  </si>
  <si>
    <t xml:space="preserve"> istituto con almeno 2 punti erogaz.</t>
  </si>
  <si>
    <t>Totale Indenn. Direz. DSGA parte VARIABILE</t>
  </si>
  <si>
    <t>18 gg. sost.</t>
  </si>
  <si>
    <t xml:space="preserve"> - Sostituzione Dsga</t>
  </si>
  <si>
    <t>FIS DOC. + ATA da ripartire</t>
  </si>
  <si>
    <t>FIS DOCENTI</t>
  </si>
  <si>
    <t>- Compenso coordinat. Plessi</t>
  </si>
  <si>
    <t>FIS DOCENTI DISPONIBILE X PROGETTI E ATTIVITA'</t>
  </si>
  <si>
    <t>- referente sicurezza</t>
  </si>
  <si>
    <t xml:space="preserve"> compenso collaboratrice del Dirigente</t>
  </si>
  <si>
    <t xml:space="preserve"> + Economie a.p. (P.G. 05) - FIS</t>
  </si>
  <si>
    <t>complessità istituto – n.108 doc e ata</t>
  </si>
  <si>
    <t>87 docenti</t>
  </si>
  <si>
    <t>21 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</si>
</sst>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4" fontId="0" fillId="0" borderId="0" xfId="0" applyNumberFormat="1" applyAlignment="1">
      <alignment horizontal="center"/>
    </xf>
    <xf numFmtId="3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 applyNumberFormat="1"/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/>
    <xf numFmtId="164" fontId="3" fillId="0" borderId="0" xfId="0" applyNumberFormat="1" applyFont="1" applyFill="1"/>
    <xf numFmtId="0" fontId="2" fillId="0" borderId="0" xfId="0" applyFont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/>
    <xf numFmtId="164" fontId="1" fillId="0" borderId="0" xfId="0" applyNumberFormat="1" applyFont="1" applyFill="1"/>
    <xf numFmtId="4" fontId="0" fillId="0" borderId="0" xfId="0" applyNumberFormat="1" applyFont="1" applyFill="1"/>
    <xf numFmtId="0" fontId="1" fillId="0" borderId="0" xfId="0" applyNumberFormat="1" applyFont="1"/>
    <xf numFmtId="4" fontId="1" fillId="0" borderId="0" xfId="0" applyNumberFormat="1" applyFont="1" applyFill="1" applyAlignment="1">
      <alignment wrapText="1"/>
    </xf>
    <xf numFmtId="0" fontId="0" fillId="0" borderId="0" xfId="0" applyFont="1" applyAlignment="1">
      <alignment horizontal="right"/>
    </xf>
    <xf numFmtId="4" fontId="1" fillId="0" borderId="0" xfId="0" applyNumberFormat="1" applyFont="1" applyFill="1"/>
    <xf numFmtId="49" fontId="1" fillId="0" borderId="0" xfId="0" applyNumberFormat="1" applyFont="1"/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4" fontId="4" fillId="0" borderId="0" xfId="0" applyNumberFormat="1" applyFont="1"/>
    <xf numFmtId="0" fontId="3" fillId="0" borderId="0" xfId="0" applyFont="1"/>
    <xf numFmtId="49" fontId="1" fillId="0" borderId="0" xfId="0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/>
    <xf numFmtId="4" fontId="5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16" sqref="G16"/>
    </sheetView>
  </sheetViews>
  <sheetFormatPr defaultRowHeight="14.4" x14ac:dyDescent="0.3"/>
  <cols>
    <col min="1" max="1" width="11.88671875" style="34" customWidth="1"/>
    <col min="2" max="2" width="35.44140625" customWidth="1"/>
    <col min="3" max="3" width="17.33203125" customWidth="1"/>
    <col min="4" max="4" width="15.44140625" customWidth="1"/>
    <col min="5" max="5" width="6.5546875" customWidth="1"/>
    <col min="6" max="6" width="5.44140625" customWidth="1"/>
    <col min="7" max="7" width="13.33203125" customWidth="1"/>
  </cols>
  <sheetData>
    <row r="1" spans="1:10" ht="26.4" x14ac:dyDescent="0.3">
      <c r="A1" s="1"/>
      <c r="B1" s="2"/>
      <c r="C1" s="3" t="s">
        <v>0</v>
      </c>
      <c r="D1" s="3" t="s">
        <v>1</v>
      </c>
      <c r="E1" s="3"/>
      <c r="F1" s="3"/>
      <c r="G1" s="4" t="s">
        <v>2</v>
      </c>
    </row>
    <row r="2" spans="1:10" x14ac:dyDescent="0.3">
      <c r="A2" s="5"/>
      <c r="B2" s="6"/>
      <c r="C2" s="7"/>
      <c r="D2" s="8"/>
      <c r="E2" s="8"/>
      <c r="F2" s="8"/>
      <c r="G2" t="s">
        <v>3</v>
      </c>
      <c r="H2">
        <v>47</v>
      </c>
    </row>
    <row r="3" spans="1:10" ht="21.6" x14ac:dyDescent="0.3">
      <c r="A3" s="5"/>
      <c r="B3" s="6"/>
      <c r="C3" s="8"/>
      <c r="D3" s="8"/>
      <c r="E3" s="8"/>
      <c r="F3" s="8"/>
      <c r="G3" t="s">
        <v>4</v>
      </c>
      <c r="H3">
        <v>17</v>
      </c>
      <c r="I3" s="9">
        <f>H2+H3</f>
        <v>64</v>
      </c>
      <c r="J3" s="10" t="s">
        <v>5</v>
      </c>
    </row>
    <row r="4" spans="1:10" ht="15.6" x14ac:dyDescent="0.3">
      <c r="A4" s="11"/>
      <c r="B4" s="12" t="s">
        <v>6</v>
      </c>
      <c r="C4" s="13">
        <v>35942.44</v>
      </c>
      <c r="D4" s="8">
        <f>C4*132.7/100</f>
        <v>47695.617879999998</v>
      </c>
      <c r="E4" s="8"/>
      <c r="F4" s="8"/>
      <c r="G4" t="s">
        <v>7</v>
      </c>
      <c r="H4">
        <v>23</v>
      </c>
      <c r="I4" s="9">
        <f>H2+H3+H4</f>
        <v>87</v>
      </c>
      <c r="J4" s="14" t="s">
        <v>8</v>
      </c>
    </row>
    <row r="5" spans="1:10" x14ac:dyDescent="0.3">
      <c r="A5" s="15"/>
      <c r="B5" s="16"/>
      <c r="C5" s="17"/>
      <c r="D5" s="18"/>
      <c r="E5" s="18"/>
      <c r="F5" s="18"/>
      <c r="G5" t="s">
        <v>9</v>
      </c>
      <c r="H5">
        <v>21</v>
      </c>
    </row>
    <row r="6" spans="1:10" x14ac:dyDescent="0.3">
      <c r="A6" s="15"/>
      <c r="B6" s="16"/>
      <c r="C6" s="17"/>
      <c r="D6" s="18"/>
      <c r="E6" s="18"/>
      <c r="F6" s="18"/>
      <c r="G6" t="s">
        <v>10</v>
      </c>
      <c r="H6" s="19">
        <f>H5+H2+H3+H4</f>
        <v>108</v>
      </c>
    </row>
    <row r="7" spans="1:10" x14ac:dyDescent="0.3">
      <c r="A7" s="15"/>
      <c r="B7" s="20" t="s">
        <v>23</v>
      </c>
      <c r="C7" s="17">
        <v>5144.71</v>
      </c>
      <c r="D7" s="18">
        <f>C7*132.7/100</f>
        <v>6827.03017</v>
      </c>
      <c r="E7" s="18"/>
      <c r="F7" s="18"/>
      <c r="G7" s="21"/>
      <c r="H7" s="9"/>
    </row>
    <row r="8" spans="1:10" x14ac:dyDescent="0.3">
      <c r="A8" s="15"/>
      <c r="B8" s="20"/>
      <c r="C8" s="17"/>
      <c r="D8" s="18"/>
      <c r="E8" s="18"/>
      <c r="F8" s="18"/>
      <c r="G8" s="21"/>
      <c r="H8" s="9"/>
    </row>
    <row r="9" spans="1:10" x14ac:dyDescent="0.3">
      <c r="A9" s="11"/>
      <c r="B9" s="12"/>
      <c r="C9" s="17"/>
      <c r="D9" s="22"/>
      <c r="E9" s="22"/>
      <c r="F9" s="22"/>
    </row>
    <row r="10" spans="1:10" x14ac:dyDescent="0.3">
      <c r="A10" s="5"/>
      <c r="B10" s="23" t="s">
        <v>11</v>
      </c>
      <c r="C10" s="8"/>
      <c r="D10" s="8"/>
      <c r="E10" s="8"/>
      <c r="F10" s="8"/>
      <c r="G10" s="8"/>
      <c r="H10" s="8"/>
      <c r="I10" s="8"/>
      <c r="J10" s="8"/>
    </row>
    <row r="11" spans="1:10" x14ac:dyDescent="0.3">
      <c r="A11" s="5">
        <v>30</v>
      </c>
      <c r="B11" s="6" t="s">
        <v>24</v>
      </c>
      <c r="C11" s="8">
        <f>30*H6</f>
        <v>3240</v>
      </c>
      <c r="D11" s="8">
        <f>C11*132.7/100</f>
        <v>4299.4799999999996</v>
      </c>
      <c r="E11" s="8"/>
      <c r="F11" s="8"/>
      <c r="G11" s="8"/>
      <c r="H11" s="8"/>
      <c r="I11" s="8"/>
      <c r="J11" s="8"/>
    </row>
    <row r="12" spans="1:10" x14ac:dyDescent="0.3">
      <c r="A12" s="5" t="s">
        <v>12</v>
      </c>
      <c r="B12" s="8" t="s">
        <v>13</v>
      </c>
      <c r="C12" s="8">
        <v>750</v>
      </c>
      <c r="D12" s="8">
        <f>C12*132.7/100</f>
        <v>995.24999999999989</v>
      </c>
      <c r="E12" s="8"/>
      <c r="F12" s="8"/>
      <c r="G12" s="8"/>
      <c r="H12" s="8"/>
      <c r="I12" s="8"/>
      <c r="J12" s="8"/>
    </row>
    <row r="13" spans="1:10" ht="37.200000000000003" customHeight="1" x14ac:dyDescent="0.3">
      <c r="A13" s="5"/>
      <c r="B13" s="24" t="s">
        <v>14</v>
      </c>
      <c r="C13" s="16">
        <f>C11+C12</f>
        <v>3990</v>
      </c>
      <c r="D13" s="16">
        <f>C13*132.7/100</f>
        <v>5294.73</v>
      </c>
      <c r="E13" s="16"/>
      <c r="F13" s="16"/>
      <c r="G13" s="8"/>
      <c r="H13" s="8"/>
      <c r="I13" s="8"/>
      <c r="J13" s="8"/>
    </row>
    <row r="14" spans="1:10" x14ac:dyDescent="0.3">
      <c r="A14" s="32" t="s">
        <v>15</v>
      </c>
      <c r="B14" s="23" t="s">
        <v>16</v>
      </c>
      <c r="C14" s="16">
        <v>246.6</v>
      </c>
      <c r="D14" s="16">
        <f>C14*132.7/100</f>
        <v>327.23819999999995</v>
      </c>
      <c r="E14" s="16"/>
      <c r="F14" s="16"/>
      <c r="G14" s="8"/>
      <c r="H14" s="8"/>
      <c r="I14" s="8"/>
      <c r="J14" s="8"/>
    </row>
    <row r="15" spans="1:10" x14ac:dyDescent="0.3">
      <c r="A15" s="5">
        <v>13.7</v>
      </c>
      <c r="B15" s="16"/>
      <c r="C15" s="8"/>
      <c r="D15" s="8"/>
      <c r="E15" s="8"/>
      <c r="F15" s="8"/>
      <c r="G15" s="8"/>
      <c r="H15" s="8"/>
      <c r="I15" s="8"/>
      <c r="J15" s="8"/>
    </row>
    <row r="16" spans="1:10" ht="35.4" customHeight="1" x14ac:dyDescent="0.3">
      <c r="A16" s="5"/>
      <c r="B16" s="24" t="s">
        <v>22</v>
      </c>
      <c r="C16" s="16">
        <v>4400</v>
      </c>
      <c r="D16" s="16">
        <f>C16*132.7/100</f>
        <v>5838.8</v>
      </c>
      <c r="E16" s="16"/>
      <c r="F16" s="16"/>
      <c r="G16" s="8"/>
      <c r="H16" s="8"/>
      <c r="I16" s="8"/>
      <c r="J16" s="8"/>
    </row>
    <row r="17" spans="1:10" x14ac:dyDescent="0.3">
      <c r="A17" s="5"/>
      <c r="B17" s="35" t="s">
        <v>21</v>
      </c>
      <c r="C17" s="36">
        <v>1800</v>
      </c>
      <c r="D17" s="16">
        <f>C17*132.7/100</f>
        <v>2388.6</v>
      </c>
      <c r="E17" s="8"/>
      <c r="F17" s="8"/>
      <c r="G17" s="8"/>
      <c r="H17" s="8"/>
      <c r="I17" s="8"/>
      <c r="J17" s="8"/>
    </row>
    <row r="18" spans="1:10" ht="37.950000000000003" customHeight="1" x14ac:dyDescent="0.3">
      <c r="A18" s="11"/>
      <c r="B18" s="25" t="s">
        <v>17</v>
      </c>
      <c r="C18" s="26">
        <f>C4+C7-C13-C14-C16-C17</f>
        <v>30650.550000000003</v>
      </c>
      <c r="D18" s="26">
        <f>C18*132.7/100</f>
        <v>40673.279849999999</v>
      </c>
      <c r="E18" s="26"/>
      <c r="F18" s="26"/>
      <c r="G18" s="16"/>
      <c r="H18" s="16"/>
      <c r="I18" s="16"/>
      <c r="J18" s="16"/>
    </row>
    <row r="19" spans="1:10" x14ac:dyDescent="0.3">
      <c r="A19" s="11"/>
      <c r="B19" s="24"/>
      <c r="C19" s="16"/>
      <c r="D19" s="16"/>
      <c r="E19" s="16"/>
      <c r="F19" s="16"/>
      <c r="G19" s="16"/>
      <c r="H19" s="16"/>
      <c r="I19" s="16"/>
      <c r="J19" s="16"/>
    </row>
    <row r="20" spans="1:10" x14ac:dyDescent="0.3">
      <c r="A20" s="33">
        <v>0.7</v>
      </c>
      <c r="B20" t="s">
        <v>25</v>
      </c>
      <c r="C20" s="16">
        <f>C18*A20</f>
        <v>21455.385000000002</v>
      </c>
      <c r="D20" s="16">
        <f>C20*132.7/100</f>
        <v>28471.295895000003</v>
      </c>
      <c r="E20" s="16"/>
      <c r="F20" s="16"/>
      <c r="G20" s="16"/>
      <c r="H20" s="16"/>
      <c r="I20" s="16"/>
      <c r="J20" s="16"/>
    </row>
    <row r="21" spans="1:10" x14ac:dyDescent="0.3">
      <c r="C21" s="16"/>
      <c r="D21" s="16"/>
      <c r="E21" s="16"/>
      <c r="F21" s="16"/>
      <c r="G21" s="16"/>
      <c r="H21" s="16"/>
      <c r="I21" s="16"/>
      <c r="J21" s="16"/>
    </row>
    <row r="22" spans="1:10" x14ac:dyDescent="0.3">
      <c r="A22" s="33">
        <v>0.3</v>
      </c>
      <c r="B22" t="s">
        <v>26</v>
      </c>
      <c r="C22" s="27">
        <f>C18*A22</f>
        <v>9195.1650000000009</v>
      </c>
      <c r="D22" s="16">
        <f>C22*132.7/100</f>
        <v>12201.983955000002</v>
      </c>
      <c r="E22" s="16"/>
      <c r="F22" s="16"/>
      <c r="G22" s="8"/>
      <c r="H22" s="8"/>
      <c r="I22" s="8"/>
      <c r="J22" s="8"/>
    </row>
    <row r="23" spans="1:10" x14ac:dyDescent="0.3">
      <c r="G23" s="8"/>
      <c r="H23" s="8"/>
      <c r="I23" s="8"/>
      <c r="J23" s="8"/>
    </row>
    <row r="24" spans="1:10" ht="15.6" x14ac:dyDescent="0.3">
      <c r="B24" s="28" t="s">
        <v>18</v>
      </c>
      <c r="C24" s="26">
        <f>C20</f>
        <v>21455.385000000002</v>
      </c>
      <c r="D24" s="16">
        <f>D20</f>
        <v>28471.295895000003</v>
      </c>
      <c r="E24" s="16"/>
      <c r="F24" s="16"/>
    </row>
    <row r="25" spans="1:10" ht="36" customHeight="1" x14ac:dyDescent="0.3">
      <c r="B25" s="29" t="s">
        <v>19</v>
      </c>
      <c r="C25" s="16">
        <v>4000</v>
      </c>
      <c r="D25" s="16">
        <f>C25*132.7/100</f>
        <v>5308</v>
      </c>
      <c r="E25" s="16"/>
      <c r="F25" s="16"/>
    </row>
    <row r="26" spans="1:10" x14ac:dyDescent="0.3">
      <c r="B26" s="30"/>
      <c r="C26" s="16"/>
      <c r="D26" s="16"/>
      <c r="E26" s="16"/>
      <c r="F26" s="16"/>
    </row>
    <row r="27" spans="1:10" ht="30.6" customHeight="1" x14ac:dyDescent="0.3">
      <c r="B27" s="31" t="s">
        <v>20</v>
      </c>
      <c r="C27" s="26">
        <f>C24-C25</f>
        <v>17455.385000000002</v>
      </c>
      <c r="D27" s="16">
        <f>D24-D25</f>
        <v>23163.295895000003</v>
      </c>
      <c r="E27" s="16"/>
      <c r="F27" s="16"/>
    </row>
    <row r="30" spans="1:10" x14ac:dyDescent="0.3">
      <c r="C30" s="8"/>
    </row>
  </sheetData>
  <printOptions gridLines="1"/>
  <pageMargins left="0.51181102362204722" right="0.51181102362204722" top="0.94488188976377963" bottom="0.55118110236220474" header="0.31496062992125984" footer="0.31496062992125984"/>
  <pageSetup paperSize="9" scale="90" orientation="landscape" r:id="rId1"/>
  <headerFooter>
    <oddHeader>&amp;C&amp;"-,Grassetto"&amp;12RIPARTIZIONE RISORSE FIS a.s. 2020/21&amp;R&amp;"-,Grassetto"&amp;12Allegato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</dc:creator>
  <cp:lastModifiedBy>direttore</cp:lastModifiedBy>
  <cp:lastPrinted>2020-11-19T12:36:09Z</cp:lastPrinted>
  <dcterms:created xsi:type="dcterms:W3CDTF">2018-10-23T14:19:16Z</dcterms:created>
  <dcterms:modified xsi:type="dcterms:W3CDTF">2021-02-19T13:36:40Z</dcterms:modified>
</cp:coreProperties>
</file>