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ATRIZIA\PATRIZIA A.S.20-21\CONTRATTAZIONE INTEGRATIVA MOF A.S.2020-21\Invio ai Revisori\"/>
    </mc:Choice>
  </mc:AlternateContent>
  <bookViews>
    <workbookView xWindow="0" yWindow="0" windowWidth="20136" windowHeight="8988" activeTab="1"/>
  </bookViews>
  <sheets>
    <sheet name="ATA" sheetId="1" r:id="rId1"/>
    <sheet name="DO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1" i="2" l="1"/>
  <c r="H21" i="2"/>
  <c r="A6" i="2"/>
  <c r="A7" i="2" s="1"/>
  <c r="A8" i="2" s="1"/>
  <c r="A9" i="2" s="1"/>
  <c r="A11" i="2" s="1"/>
  <c r="A12" i="2" s="1"/>
  <c r="A13" i="2" s="1"/>
  <c r="A14" i="2" s="1"/>
  <c r="A15" i="2" s="1"/>
  <c r="A16" i="2" s="1"/>
  <c r="A17" i="2" s="1"/>
  <c r="A18" i="2" s="1"/>
  <c r="F1" i="2" l="1"/>
  <c r="H1" i="2" s="1"/>
  <c r="A19" i="2"/>
  <c r="A20" i="2" s="1"/>
  <c r="I21" i="2" l="1"/>
  <c r="D31" i="1" l="1"/>
  <c r="D33" i="1" l="1"/>
  <c r="D30" i="1"/>
  <c r="D29" i="1"/>
  <c r="D28" i="1"/>
  <c r="D8" i="1"/>
  <c r="D10" i="1"/>
  <c r="C9" i="1"/>
  <c r="C25" i="1" s="1"/>
  <c r="C7" i="1"/>
  <c r="D7" i="1" s="1"/>
  <c r="D4" i="1"/>
  <c r="D9" i="1" l="1"/>
  <c r="C38" i="1"/>
  <c r="D38" i="1" s="1"/>
  <c r="C37" i="1"/>
  <c r="E37" i="1" s="1"/>
  <c r="D11" i="1"/>
  <c r="C11" i="1"/>
  <c r="C23" i="1"/>
  <c r="D23" i="1" s="1"/>
  <c r="C35" i="1"/>
  <c r="C36" i="1"/>
  <c r="D36" i="1" s="1"/>
  <c r="D25" i="1"/>
  <c r="C32" i="1"/>
  <c r="D32" i="1" s="1"/>
  <c r="D37" i="1" l="1"/>
  <c r="E35" i="1"/>
  <c r="D35" i="1"/>
  <c r="D40" i="1" s="1"/>
  <c r="C40" i="1"/>
</calcChain>
</file>

<file path=xl/sharedStrings.xml><?xml version="1.0" encoding="utf-8"?>
<sst xmlns="http://schemas.openxmlformats.org/spreadsheetml/2006/main" count="85" uniqueCount="52">
  <si>
    <t>VALORIZZAZIONE PERSONALE SCOLASTICO A.S.2020/2021</t>
  </si>
  <si>
    <t xml:space="preserve"> docenti</t>
  </si>
  <si>
    <t>ATA</t>
  </si>
  <si>
    <t>lordo DIPENDENTE</t>
  </si>
  <si>
    <t>lordo STATO</t>
  </si>
  <si>
    <t>TOTALE</t>
  </si>
  <si>
    <t>ATA criteri</t>
  </si>
  <si>
    <t xml:space="preserve">CS </t>
  </si>
  <si>
    <t>AA</t>
  </si>
  <si>
    <t>CS</t>
  </si>
  <si>
    <t>1) maggior carico di lavoro per assenze colleghi supplenti brevi e saltuari</t>
  </si>
  <si>
    <t>2) svolgimento di compiti non compresi nel proprio piano delle attività, in sostituzione dei colleghi in part-time</t>
  </si>
  <si>
    <t>3) disponibilità per attività straordinaria in caso di adempimenti e/o scadenze urgenti</t>
  </si>
  <si>
    <t>ASSISTENTI AMINISTRATIVI</t>
  </si>
  <si>
    <t>COLLABORATORI SCOLASTICI</t>
  </si>
  <si>
    <t>1) maggior carico di lavoro x covid senza incremento unità di personale</t>
  </si>
  <si>
    <t>3) disponibilità per sostituzioni colleghi altri plessi</t>
  </si>
  <si>
    <t>2) disponibilità per attività straordinaria (ad es.apertura scuole primaria e/o infanzia sabato per lavori manutenzione Comune)</t>
  </si>
  <si>
    <t>14 valorizzati su 20</t>
  </si>
  <si>
    <t>totale</t>
  </si>
  <si>
    <t>Ipotesi 1</t>
  </si>
  <si>
    <t>ATTIVITA'</t>
  </si>
  <si>
    <t>PERSONALE</t>
  </si>
  <si>
    <t>TD/TI</t>
  </si>
  <si>
    <t>Qualifica</t>
  </si>
  <si>
    <t>COMPENSO</t>
  </si>
  <si>
    <t>AGG</t>
  </si>
  <si>
    <t>LORDO</t>
  </si>
  <si>
    <t>TI</t>
  </si>
  <si>
    <t>DOC</t>
  </si>
  <si>
    <t>REF. COVID</t>
  </si>
  <si>
    <t>TOTALI</t>
  </si>
  <si>
    <t>COMMISSIONE CRITERI DI VALUTAZIONE PRIMARIA INFANZIA</t>
  </si>
  <si>
    <t>COMMISSIONE CRITERI DI VALUTAZIONE PRIMARIA SECONDARIA</t>
  </si>
  <si>
    <t>REF. ED. CIVICA PRIMARIA</t>
  </si>
  <si>
    <t>REF. ED. CIVICA SECONDARIA</t>
  </si>
  <si>
    <t>VICARIA</t>
  </si>
  <si>
    <t>FIGURE</t>
  </si>
  <si>
    <t>REF. ED. CIVICA INFANZIA</t>
  </si>
  <si>
    <t>REF REGISTRO ELETTRONICO</t>
  </si>
  <si>
    <t>REF. SICUREZZA D'ISTITUTO</t>
  </si>
  <si>
    <t>FS PTOF</t>
  </si>
  <si>
    <t>COMMISSIONE CRITERI DI VALUTAZIONE PRIMARIA 2</t>
  </si>
  <si>
    <t>COMMISSIONE CRITERI DI VALUTAZIONE PRIMARIA 3</t>
  </si>
  <si>
    <t>COMMISSIONE CRITERI DI VALUTAZIONE PRIMARIA 4</t>
  </si>
  <si>
    <t>COMMISSIONE CRITERI DI VALUTAZIONE PRIMARIA 5</t>
  </si>
  <si>
    <t>COMMISSIONE CRITERI DI VALUTAZIONE PRIMARIA 1</t>
  </si>
  <si>
    <t>285,00 EURO EQUIVALGONO A 16 ORE CADAUNO</t>
  </si>
  <si>
    <t xml:space="preserve">n.4 CS infanzia (punto 1) - </t>
  </si>
  <si>
    <t xml:space="preserve">n.4 CS D.Sabbi e P.Vecchio (punto 2) - </t>
  </si>
  <si>
    <t xml:space="preserve">n.3 CS supplenti (punto 3) - </t>
  </si>
  <si>
    <t xml:space="preserve">n.3 CS V.Neri (punto 2)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</si>
</sst>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* #,##0.00_-;\-* #,##0.00_-;_-* \-??_-;_-@_-"/>
    <numFmt numFmtId="167" formatCode="0.0%"/>
    <numFmt numFmtId="168" formatCode="_-* #,##0.00_-;\-* #,##0.00_-;_-* &quot;-&quot;_-;_-@_-"/>
    <numFmt numFmtId="169" formatCode="_-* #,##0.00000_-;\-* #,##0.00000_-;_-* &quot;-&quot;??_-;_-@_-"/>
    <numFmt numFmtId="170" formatCode="_-* #,##0.000000_-;\-* #,##0.000000_-;_-* &quot;-&quot;??_-;_-@_-"/>
    <numFmt numFmtId="171" formatCode="_-* #,##0.00000_-;\-* #,##0.00000_-;_-* &quot;-&quot;?????_-;_-@_-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b/>
      <sz val="10"/>
      <color indexed="17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 applyNumberFormat="1"/>
    <xf numFmtId="0" fontId="2" fillId="0" borderId="0" xfId="0" applyFont="1" applyAlignment="1">
      <alignment wrapText="1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/>
    <xf numFmtId="166" fontId="1" fillId="0" borderId="0" xfId="0" applyNumberFormat="1" applyFont="1" applyFill="1"/>
    <xf numFmtId="4" fontId="1" fillId="0" borderId="0" xfId="0" applyNumberFormat="1" applyFont="1" applyAlignment="1">
      <alignment wrapText="1"/>
    </xf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/>
    <xf numFmtId="49" fontId="1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3" fillId="0" borderId="0" xfId="1" applyFont="1" applyAlignment="1">
      <alignment horizontal="right"/>
    </xf>
    <xf numFmtId="43" fontId="4" fillId="0" borderId="0" xfId="1" applyFont="1" applyAlignment="1">
      <alignment horizontal="right"/>
    </xf>
    <xf numFmtId="12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3" fontId="5" fillId="0" borderId="0" xfId="0" applyNumberFormat="1" applyFont="1"/>
    <xf numFmtId="43" fontId="5" fillId="0" borderId="0" xfId="1" applyFont="1"/>
    <xf numFmtId="165" fontId="0" fillId="0" borderId="0" xfId="0" applyNumberFormat="1"/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2" fontId="8" fillId="2" borderId="3" xfId="0" applyNumberFormat="1" applyFont="1" applyFill="1" applyBorder="1" applyAlignment="1" applyProtection="1">
      <alignment horizontal="center"/>
      <protection hidden="1"/>
    </xf>
    <xf numFmtId="2" fontId="8" fillId="2" borderId="1" xfId="0" applyNumberFormat="1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2" fontId="8" fillId="2" borderId="9" xfId="0" applyNumberFormat="1" applyFont="1" applyFill="1" applyBorder="1" applyAlignment="1" applyProtection="1">
      <alignment horizontal="center"/>
      <protection hidden="1"/>
    </xf>
    <xf numFmtId="2" fontId="8" fillId="2" borderId="7" xfId="0" applyNumberFormat="1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Protection="1">
      <protection hidden="1"/>
    </xf>
    <xf numFmtId="0" fontId="7" fillId="4" borderId="6" xfId="0" applyFont="1" applyFill="1" applyBorder="1" applyProtection="1">
      <protection hidden="1"/>
    </xf>
    <xf numFmtId="0" fontId="9" fillId="5" borderId="6" xfId="0" applyFont="1" applyFill="1" applyBorder="1" applyAlignment="1" applyProtection="1">
      <alignment horizontal="left"/>
      <protection locked="0"/>
    </xf>
    <xf numFmtId="0" fontId="10" fillId="5" borderId="13" xfId="0" applyFont="1" applyFill="1" applyBorder="1" applyAlignment="1" applyProtection="1">
      <alignment horizontal="center"/>
      <protection locked="0"/>
    </xf>
    <xf numFmtId="2" fontId="11" fillId="5" borderId="14" xfId="2" applyNumberFormat="1" applyFont="1" applyFill="1" applyBorder="1" applyAlignment="1" applyProtection="1">
      <alignment horizontal="right"/>
      <protection hidden="1"/>
    </xf>
    <xf numFmtId="2" fontId="11" fillId="5" borderId="13" xfId="2" applyNumberFormat="1" applyFont="1" applyFill="1" applyBorder="1" applyAlignment="1" applyProtection="1">
      <alignment horizontal="right"/>
      <protection hidden="1"/>
    </xf>
    <xf numFmtId="168" fontId="7" fillId="0" borderId="6" xfId="2" applyNumberFormat="1" applyFont="1" applyFill="1" applyBorder="1" applyAlignment="1" applyProtection="1">
      <alignment horizontal="right"/>
      <protection hidden="1"/>
    </xf>
    <xf numFmtId="0" fontId="7" fillId="4" borderId="6" xfId="0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Border="1" applyProtection="1">
      <protection hidden="1"/>
    </xf>
    <xf numFmtId="0" fontId="12" fillId="0" borderId="15" xfId="0" quotePrefix="1" applyFont="1" applyBorder="1" applyAlignment="1" applyProtection="1">
      <alignment horizontal="center"/>
      <protection hidden="1"/>
    </xf>
    <xf numFmtId="2" fontId="7" fillId="0" borderId="15" xfId="2" applyNumberFormat="1" applyFont="1" applyBorder="1" applyAlignment="1" applyProtection="1">
      <alignment horizontal="right"/>
      <protection hidden="1"/>
    </xf>
    <xf numFmtId="2" fontId="7" fillId="0" borderId="7" xfId="2" applyNumberFormat="1" applyFont="1" applyBorder="1" applyAlignment="1" applyProtection="1">
      <alignment horizontal="right"/>
      <protection hidden="1"/>
    </xf>
    <xf numFmtId="168" fontId="13" fillId="0" borderId="6" xfId="2" applyNumberFormat="1" applyFont="1" applyBorder="1" applyAlignment="1" applyProtection="1">
      <alignment horizontal="right"/>
      <protection hidden="1"/>
    </xf>
    <xf numFmtId="9" fontId="0" fillId="0" borderId="0" xfId="0" applyNumberFormat="1"/>
    <xf numFmtId="165" fontId="5" fillId="0" borderId="0" xfId="0" applyNumberFormat="1" applyFon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9" fillId="5" borderId="6" xfId="0" applyFont="1" applyFill="1" applyBorder="1" applyAlignment="1" applyProtection="1">
      <alignment horizontal="center" wrapText="1"/>
      <protection locked="0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2" workbookViewId="0">
      <selection activeCell="B44" sqref="B44"/>
    </sheetView>
  </sheetViews>
  <sheetFormatPr defaultRowHeight="14.4" x14ac:dyDescent="0.3"/>
  <cols>
    <col min="1" max="1" width="11.88671875" style="23" customWidth="1"/>
    <col min="2" max="2" width="41.33203125" customWidth="1"/>
    <col min="3" max="3" width="17.33203125" customWidth="1"/>
    <col min="4" max="4" width="15.44140625" customWidth="1"/>
    <col min="5" max="5" width="13.33203125" customWidth="1"/>
  </cols>
  <sheetData>
    <row r="1" spans="1:8" x14ac:dyDescent="0.3">
      <c r="A1" s="1"/>
      <c r="E1" s="3"/>
    </row>
    <row r="2" spans="1:8" x14ac:dyDescent="0.3">
      <c r="A2" s="4"/>
      <c r="B2" s="5"/>
      <c r="C2" s="6"/>
      <c r="D2" s="7"/>
    </row>
    <row r="3" spans="1:8" ht="26.4" x14ac:dyDescent="0.3">
      <c r="A3" s="4"/>
      <c r="B3" s="5"/>
      <c r="C3" s="2" t="s">
        <v>4</v>
      </c>
      <c r="D3" s="2" t="s">
        <v>3</v>
      </c>
      <c r="G3" s="8"/>
      <c r="H3" s="9"/>
    </row>
    <row r="4" spans="1:8" ht="28.2" x14ac:dyDescent="0.3">
      <c r="A4" s="10"/>
      <c r="B4" s="21" t="s">
        <v>0</v>
      </c>
      <c r="C4" s="24">
        <v>15692.5</v>
      </c>
      <c r="D4" s="24">
        <f>C4/132.7*100</f>
        <v>11825.546345139413</v>
      </c>
      <c r="G4" s="8"/>
      <c r="H4" s="11"/>
    </row>
    <row r="5" spans="1:8" ht="15.6" x14ac:dyDescent="0.3">
      <c r="A5" s="12"/>
      <c r="B5" s="13"/>
      <c r="C5" s="14"/>
      <c r="D5" s="24"/>
    </row>
    <row r="6" spans="1:8" ht="15.6" x14ac:dyDescent="0.3">
      <c r="A6" s="10"/>
      <c r="B6" s="15"/>
      <c r="C6" s="13"/>
      <c r="D6" s="24"/>
      <c r="E6" s="13"/>
      <c r="F6" s="13"/>
      <c r="G6" s="13"/>
      <c r="H6" s="13"/>
    </row>
    <row r="7" spans="1:8" x14ac:dyDescent="0.3">
      <c r="A7" s="22">
        <v>0.7</v>
      </c>
      <c r="B7" t="s">
        <v>1</v>
      </c>
      <c r="C7" s="17">
        <f>C4*A7</f>
        <v>10984.75</v>
      </c>
      <c r="D7" s="25">
        <f t="shared" ref="D7:D10" si="0">C7/132.7*100</f>
        <v>8277.8824415975887</v>
      </c>
      <c r="E7" s="13"/>
      <c r="F7" s="13"/>
      <c r="G7" s="13"/>
      <c r="H7" s="13"/>
    </row>
    <row r="8" spans="1:8" x14ac:dyDescent="0.3">
      <c r="C8" s="17"/>
      <c r="D8" s="25">
        <f t="shared" si="0"/>
        <v>0</v>
      </c>
      <c r="E8" s="13"/>
      <c r="F8" s="13"/>
      <c r="G8" s="13"/>
      <c r="H8" s="13"/>
    </row>
    <row r="9" spans="1:8" x14ac:dyDescent="0.3">
      <c r="A9" s="22">
        <v>0.3</v>
      </c>
      <c r="B9" t="s">
        <v>2</v>
      </c>
      <c r="C9" s="17">
        <f>C4*A9</f>
        <v>4707.75</v>
      </c>
      <c r="D9" s="25">
        <f t="shared" si="0"/>
        <v>3547.6639035418239</v>
      </c>
      <c r="E9" s="7"/>
      <c r="F9" s="7"/>
      <c r="G9" s="7"/>
      <c r="H9" s="7"/>
    </row>
    <row r="10" spans="1:8" ht="15.6" x14ac:dyDescent="0.3">
      <c r="D10" s="24">
        <f t="shared" si="0"/>
        <v>0</v>
      </c>
      <c r="E10" s="7"/>
      <c r="F10" s="7"/>
      <c r="G10" s="7"/>
      <c r="H10" s="7"/>
    </row>
    <row r="11" spans="1:8" ht="15.6" x14ac:dyDescent="0.3">
      <c r="B11" s="18" t="s">
        <v>5</v>
      </c>
      <c r="C11" s="16">
        <f>SUM(C7:C10)</f>
        <v>15692.5</v>
      </c>
      <c r="D11" s="24">
        <f>SUM(D7:D10)</f>
        <v>11825.546345139413</v>
      </c>
    </row>
    <row r="12" spans="1:8" ht="36" customHeight="1" x14ac:dyDescent="0.3">
      <c r="B12" s="19"/>
      <c r="C12" s="13"/>
      <c r="D12" s="24"/>
    </row>
    <row r="13" spans="1:8" ht="15.6" x14ac:dyDescent="0.3">
      <c r="B13" s="20"/>
      <c r="C13" s="13"/>
      <c r="D13" s="24"/>
    </row>
    <row r="14" spans="1:8" ht="22.2" customHeight="1" x14ac:dyDescent="0.3">
      <c r="B14" s="21" t="s">
        <v>6</v>
      </c>
      <c r="C14" s="16"/>
      <c r="D14" s="24"/>
    </row>
    <row r="15" spans="1:8" x14ac:dyDescent="0.3">
      <c r="A15" s="23" t="s">
        <v>7</v>
      </c>
      <c r="B15" t="s">
        <v>15</v>
      </c>
    </row>
    <row r="16" spans="1:8" x14ac:dyDescent="0.3">
      <c r="B16" t="s">
        <v>17</v>
      </c>
    </row>
    <row r="17" spans="1:4" x14ac:dyDescent="0.3">
      <c r="B17" t="s">
        <v>16</v>
      </c>
      <c r="C17" s="7"/>
    </row>
    <row r="19" spans="1:4" x14ac:dyDescent="0.3">
      <c r="A19" s="23" t="s">
        <v>8</v>
      </c>
      <c r="B19" t="s">
        <v>10</v>
      </c>
    </row>
    <row r="20" spans="1:4" x14ac:dyDescent="0.3">
      <c r="B20" t="s">
        <v>11</v>
      </c>
    </row>
    <row r="21" spans="1:4" x14ac:dyDescent="0.3">
      <c r="B21" t="s">
        <v>12</v>
      </c>
    </row>
    <row r="23" spans="1:4" x14ac:dyDescent="0.3">
      <c r="A23" s="26">
        <v>0.33333333333333331</v>
      </c>
      <c r="B23" t="s">
        <v>8</v>
      </c>
      <c r="C23" s="27">
        <f>C9*A23</f>
        <v>1569.25</v>
      </c>
      <c r="D23" s="27">
        <f>C23/132.7*100</f>
        <v>1182.5546345139412</v>
      </c>
    </row>
    <row r="24" spans="1:4" x14ac:dyDescent="0.3">
      <c r="A24" s="26"/>
      <c r="C24" s="27"/>
      <c r="D24" s="27"/>
    </row>
    <row r="25" spans="1:4" x14ac:dyDescent="0.3">
      <c r="A25" s="26">
        <v>0.66666666666666663</v>
      </c>
      <c r="B25" t="s">
        <v>9</v>
      </c>
      <c r="C25" s="27">
        <f>C9*A25</f>
        <v>3138.5</v>
      </c>
      <c r="D25" s="27">
        <f t="shared" ref="D25:D38" si="1">C25/132.7*100</f>
        <v>2365.1092690278824</v>
      </c>
    </row>
    <row r="26" spans="1:4" x14ac:dyDescent="0.3">
      <c r="D26" s="27"/>
    </row>
    <row r="27" spans="1:4" x14ac:dyDescent="0.3">
      <c r="B27" s="29" t="s">
        <v>13</v>
      </c>
      <c r="D27" s="27"/>
    </row>
    <row r="28" spans="1:4" x14ac:dyDescent="0.3">
      <c r="C28" s="28">
        <v>550</v>
      </c>
      <c r="D28" s="27">
        <f t="shared" si="1"/>
        <v>414.46872645064053</v>
      </c>
    </row>
    <row r="29" spans="1:4" x14ac:dyDescent="0.3">
      <c r="C29" s="28">
        <v>550</v>
      </c>
      <c r="D29" s="27">
        <f t="shared" si="1"/>
        <v>414.46872645064053</v>
      </c>
    </row>
    <row r="30" spans="1:4" x14ac:dyDescent="0.3">
      <c r="C30" s="28">
        <v>300</v>
      </c>
      <c r="D30" s="27">
        <f t="shared" si="1"/>
        <v>226.07385079125848</v>
      </c>
    </row>
    <row r="31" spans="1:4" x14ac:dyDescent="0.3">
      <c r="C31" s="28">
        <v>169</v>
      </c>
      <c r="D31" s="27">
        <f t="shared" si="1"/>
        <v>127.35493594574227</v>
      </c>
    </row>
    <row r="32" spans="1:4" s="29" customFormat="1" x14ac:dyDescent="0.3">
      <c r="A32" s="32"/>
      <c r="B32" s="29" t="s">
        <v>19</v>
      </c>
      <c r="C32" s="34">
        <f>SUM(C28:C31)</f>
        <v>1569</v>
      </c>
      <c r="D32" s="35">
        <f t="shared" si="1"/>
        <v>1182.366239638282</v>
      </c>
    </row>
    <row r="33" spans="1:6" x14ac:dyDescent="0.3">
      <c r="D33" s="27">
        <f t="shared" si="1"/>
        <v>0</v>
      </c>
    </row>
    <row r="34" spans="1:6" x14ac:dyDescent="0.3">
      <c r="B34" s="29" t="s">
        <v>14</v>
      </c>
      <c r="C34" s="29" t="s">
        <v>20</v>
      </c>
      <c r="D34" s="27"/>
    </row>
    <row r="35" spans="1:6" ht="28.8" x14ac:dyDescent="0.3">
      <c r="A35" s="31" t="s">
        <v>18</v>
      </c>
      <c r="B35" s="30" t="s">
        <v>48</v>
      </c>
      <c r="C35" s="28">
        <f>C25/14*4</f>
        <v>896.71428571428567</v>
      </c>
      <c r="D35" s="27">
        <f t="shared" si="1"/>
        <v>675.74550543653777</v>
      </c>
      <c r="E35" s="36">
        <f>C35/4</f>
        <v>224.17857142857142</v>
      </c>
    </row>
    <row r="36" spans="1:6" x14ac:dyDescent="0.3">
      <c r="B36" s="30" t="s">
        <v>49</v>
      </c>
      <c r="C36" s="28">
        <f>C25/14*4</f>
        <v>896.71428571428567</v>
      </c>
      <c r="D36" s="27">
        <f t="shared" si="1"/>
        <v>675.74550543653777</v>
      </c>
    </row>
    <row r="37" spans="1:6" x14ac:dyDescent="0.3">
      <c r="B37" s="30" t="s">
        <v>50</v>
      </c>
      <c r="C37" s="28">
        <f>C25/14*3</f>
        <v>672.53571428571422</v>
      </c>
      <c r="D37" s="27">
        <f t="shared" si="1"/>
        <v>506.80912907740338</v>
      </c>
      <c r="E37" s="36">
        <f>C37/3</f>
        <v>224.17857142857142</v>
      </c>
    </row>
    <row r="38" spans="1:6" x14ac:dyDescent="0.3">
      <c r="B38" s="30" t="s">
        <v>51</v>
      </c>
      <c r="C38" s="28">
        <f>C25/14*3</f>
        <v>672.53571428571422</v>
      </c>
      <c r="D38" s="27">
        <f t="shared" si="1"/>
        <v>506.80912907740338</v>
      </c>
    </row>
    <row r="40" spans="1:6" s="29" customFormat="1" x14ac:dyDescent="0.3">
      <c r="A40" s="32"/>
      <c r="B40" s="33" t="s">
        <v>19</v>
      </c>
      <c r="C40" s="34">
        <f>SUM(C35:C39)</f>
        <v>3138.4999999999995</v>
      </c>
      <c r="D40" s="34">
        <f>SUM(D35:D39)</f>
        <v>2365.1092690278824</v>
      </c>
    </row>
    <row r="41" spans="1:6" x14ac:dyDescent="0.3">
      <c r="D41" s="28"/>
    </row>
    <row r="42" spans="1:6" x14ac:dyDescent="0.3">
      <c r="C42" s="29"/>
      <c r="D42" s="28"/>
    </row>
    <row r="43" spans="1:6" x14ac:dyDescent="0.3">
      <c r="A43" s="31"/>
      <c r="C43" s="28">
        <f>C32+C40</f>
        <v>4707.5</v>
      </c>
      <c r="D43" s="28"/>
      <c r="F43" s="36"/>
    </row>
  </sheetData>
  <printOptions gridLines="1"/>
  <pageMargins left="0.51181102362204722" right="0.51181102362204722" top="0.94488188976377963" bottom="0.55118110236220474" header="0.31496062992125984" footer="0.31496062992125984"/>
  <pageSetup paperSize="9" scale="90" orientation="landscape" r:id="rId1"/>
  <headerFooter>
    <oddHeader xml:space="preserve">&amp;C&amp;"-,Grassetto"&amp;12BONUS MERITO a.s. 2020/21&amp;R&amp;"-,Grassetto"&amp;12Allegato 7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5" sqref="D5:D20"/>
    </sheetView>
  </sheetViews>
  <sheetFormatPr defaultRowHeight="14.4" x14ac:dyDescent="0.3"/>
  <cols>
    <col min="2" max="2" width="3.6640625" customWidth="1"/>
    <col min="3" max="3" width="52.109375" customWidth="1"/>
    <col min="4" max="4" width="20" customWidth="1"/>
    <col min="6" max="6" width="11" bestFit="1" customWidth="1"/>
    <col min="7" max="7" width="6.109375" customWidth="1"/>
    <col min="8" max="8" width="10" bestFit="1" customWidth="1"/>
    <col min="9" max="9" width="15.33203125" customWidth="1"/>
    <col min="10" max="10" width="12" bestFit="1" customWidth="1"/>
  </cols>
  <sheetData>
    <row r="1" spans="1:10" ht="15.6" x14ac:dyDescent="0.3">
      <c r="C1" s="24">
        <v>11825.55</v>
      </c>
      <c r="D1" s="70">
        <f>C1*E1</f>
        <v>8277.8849999999984</v>
      </c>
      <c r="E1" s="69">
        <v>0.7</v>
      </c>
      <c r="F1" s="71">
        <f>D1/29</f>
        <v>285.44431034482756</v>
      </c>
      <c r="H1" s="73">
        <f>F1/17.5</f>
        <v>16.311103448275862</v>
      </c>
    </row>
    <row r="2" spans="1:10" ht="15" thickBot="1" x14ac:dyDescent="0.35">
      <c r="D2" s="28"/>
    </row>
    <row r="3" spans="1:10" x14ac:dyDescent="0.3">
      <c r="A3" s="37"/>
      <c r="B3" s="38"/>
      <c r="C3" s="39" t="s">
        <v>21</v>
      </c>
      <c r="D3" s="39" t="s">
        <v>22</v>
      </c>
      <c r="E3" s="40" t="s">
        <v>23</v>
      </c>
      <c r="F3" s="41" t="s">
        <v>24</v>
      </c>
      <c r="G3" s="42"/>
      <c r="H3" s="43" t="s">
        <v>37</v>
      </c>
      <c r="I3" s="44" t="s">
        <v>25</v>
      </c>
    </row>
    <row r="4" spans="1:10" ht="15" thickBot="1" x14ac:dyDescent="0.35">
      <c r="A4" s="45"/>
      <c r="B4" s="46"/>
      <c r="C4" s="47"/>
      <c r="D4" s="48"/>
      <c r="E4" s="49"/>
      <c r="F4" s="50"/>
      <c r="G4" s="51"/>
      <c r="H4" s="52" t="s">
        <v>26</v>
      </c>
      <c r="I4" s="44" t="s">
        <v>27</v>
      </c>
    </row>
    <row r="5" spans="1:10" x14ac:dyDescent="0.3">
      <c r="A5" s="53">
        <v>1</v>
      </c>
      <c r="B5" s="54"/>
      <c r="C5" s="61" t="s">
        <v>46</v>
      </c>
      <c r="D5" s="56"/>
      <c r="E5" s="57" t="s">
        <v>28</v>
      </c>
      <c r="F5" s="57" t="s">
        <v>29</v>
      </c>
      <c r="G5" s="58"/>
      <c r="H5" s="59">
        <v>1</v>
      </c>
      <c r="I5" s="60">
        <v>285</v>
      </c>
      <c r="J5" s="72"/>
    </row>
    <row r="6" spans="1:10" x14ac:dyDescent="0.3">
      <c r="A6" s="53">
        <f t="shared" ref="A6:A20" si="0">+A5+1</f>
        <v>2</v>
      </c>
      <c r="B6" s="54"/>
      <c r="C6" s="61" t="s">
        <v>42</v>
      </c>
      <c r="D6" s="56"/>
      <c r="E6" s="57" t="s">
        <v>28</v>
      </c>
      <c r="F6" s="57" t="s">
        <v>29</v>
      </c>
      <c r="G6" s="58"/>
      <c r="H6" s="59">
        <v>1</v>
      </c>
      <c r="I6" s="60">
        <v>285</v>
      </c>
    </row>
    <row r="7" spans="1:10" x14ac:dyDescent="0.3">
      <c r="A7" s="53">
        <f t="shared" si="0"/>
        <v>3</v>
      </c>
      <c r="B7" s="54"/>
      <c r="C7" s="61" t="s">
        <v>43</v>
      </c>
      <c r="D7" s="56"/>
      <c r="E7" s="57" t="s">
        <v>28</v>
      </c>
      <c r="F7" s="57" t="s">
        <v>29</v>
      </c>
      <c r="G7" s="58"/>
      <c r="H7" s="59">
        <v>1</v>
      </c>
      <c r="I7" s="60">
        <v>285</v>
      </c>
    </row>
    <row r="8" spans="1:10" x14ac:dyDescent="0.3">
      <c r="A8" s="53">
        <f t="shared" si="0"/>
        <v>4</v>
      </c>
      <c r="B8" s="54"/>
      <c r="C8" s="61" t="s">
        <v>43</v>
      </c>
      <c r="D8" s="56"/>
      <c r="E8" s="57" t="s">
        <v>28</v>
      </c>
      <c r="F8" s="57" t="s">
        <v>29</v>
      </c>
      <c r="G8" s="58"/>
      <c r="H8" s="59">
        <v>1</v>
      </c>
      <c r="I8" s="60">
        <v>285</v>
      </c>
    </row>
    <row r="9" spans="1:10" x14ac:dyDescent="0.3">
      <c r="A9" s="53">
        <f t="shared" si="0"/>
        <v>5</v>
      </c>
      <c r="B9" s="54"/>
      <c r="C9" s="61" t="s">
        <v>44</v>
      </c>
      <c r="D9" s="56"/>
      <c r="E9" s="57" t="s">
        <v>28</v>
      </c>
      <c r="F9" s="57" t="s">
        <v>29</v>
      </c>
      <c r="G9" s="58"/>
      <c r="H9" s="59">
        <v>1</v>
      </c>
      <c r="I9" s="60">
        <v>285</v>
      </c>
    </row>
    <row r="10" spans="1:10" x14ac:dyDescent="0.3">
      <c r="A10" s="53"/>
      <c r="B10" s="54"/>
      <c r="C10" s="61" t="s">
        <v>45</v>
      </c>
      <c r="D10" s="56"/>
      <c r="E10" s="57" t="s">
        <v>28</v>
      </c>
      <c r="F10" s="57" t="s">
        <v>29</v>
      </c>
      <c r="G10" s="58"/>
      <c r="H10" s="59">
        <v>1</v>
      </c>
      <c r="I10" s="60">
        <v>285</v>
      </c>
    </row>
    <row r="11" spans="1:10" x14ac:dyDescent="0.3">
      <c r="A11" s="53">
        <f>+A9+1</f>
        <v>6</v>
      </c>
      <c r="B11" s="54"/>
      <c r="C11" s="61" t="s">
        <v>32</v>
      </c>
      <c r="D11" s="56"/>
      <c r="E11" s="57" t="s">
        <v>28</v>
      </c>
      <c r="F11" s="57" t="s">
        <v>29</v>
      </c>
      <c r="G11" s="58"/>
      <c r="H11" s="59">
        <v>2</v>
      </c>
      <c r="I11" s="60">
        <v>570</v>
      </c>
    </row>
    <row r="12" spans="1:10" x14ac:dyDescent="0.3">
      <c r="A12" s="53">
        <f t="shared" si="0"/>
        <v>7</v>
      </c>
      <c r="B12" s="54"/>
      <c r="C12" s="61" t="s">
        <v>33</v>
      </c>
      <c r="D12" s="56"/>
      <c r="E12" s="57" t="s">
        <v>28</v>
      </c>
      <c r="F12" s="57" t="s">
        <v>29</v>
      </c>
      <c r="G12" s="58"/>
      <c r="H12" s="59">
        <v>2</v>
      </c>
      <c r="I12" s="60">
        <v>570</v>
      </c>
    </row>
    <row r="13" spans="1:10" x14ac:dyDescent="0.3">
      <c r="A13" s="53">
        <f t="shared" si="0"/>
        <v>8</v>
      </c>
      <c r="B13" s="54"/>
      <c r="C13" s="61" t="s">
        <v>39</v>
      </c>
      <c r="D13" s="56"/>
      <c r="E13" s="57" t="s">
        <v>28</v>
      </c>
      <c r="F13" s="57" t="s">
        <v>29</v>
      </c>
      <c r="G13" s="58"/>
      <c r="H13" s="59">
        <v>1</v>
      </c>
      <c r="I13" s="60">
        <v>285</v>
      </c>
    </row>
    <row r="14" spans="1:10" ht="100.2" customHeight="1" x14ac:dyDescent="0.3">
      <c r="A14" s="53">
        <f t="shared" si="0"/>
        <v>9</v>
      </c>
      <c r="B14" s="54"/>
      <c r="C14" s="61" t="s">
        <v>30</v>
      </c>
      <c r="D14" s="74"/>
      <c r="E14" s="57" t="s">
        <v>28</v>
      </c>
      <c r="F14" s="57" t="s">
        <v>29</v>
      </c>
      <c r="G14" s="58"/>
      <c r="H14" s="59">
        <v>12</v>
      </c>
      <c r="I14" s="60">
        <v>3420</v>
      </c>
    </row>
    <row r="15" spans="1:10" x14ac:dyDescent="0.3">
      <c r="A15" s="53">
        <f t="shared" si="0"/>
        <v>10</v>
      </c>
      <c r="B15" s="54"/>
      <c r="C15" s="61" t="s">
        <v>38</v>
      </c>
      <c r="D15" s="56"/>
      <c r="E15" s="57" t="s">
        <v>28</v>
      </c>
      <c r="F15" s="57" t="s">
        <v>29</v>
      </c>
      <c r="G15" s="58"/>
      <c r="H15" s="59">
        <v>1</v>
      </c>
      <c r="I15" s="60">
        <v>285</v>
      </c>
    </row>
    <row r="16" spans="1:10" x14ac:dyDescent="0.3">
      <c r="A16" s="53">
        <f t="shared" si="0"/>
        <v>11</v>
      </c>
      <c r="B16" s="54"/>
      <c r="C16" s="61" t="s">
        <v>34</v>
      </c>
      <c r="D16" s="56"/>
      <c r="E16" s="57" t="s">
        <v>28</v>
      </c>
      <c r="F16" s="57" t="s">
        <v>29</v>
      </c>
      <c r="G16" s="58"/>
      <c r="H16" s="59">
        <v>1</v>
      </c>
      <c r="I16" s="60">
        <v>285</v>
      </c>
    </row>
    <row r="17" spans="1:9" x14ac:dyDescent="0.3">
      <c r="A17" s="53">
        <f t="shared" si="0"/>
        <v>12</v>
      </c>
      <c r="B17" s="54"/>
      <c r="C17" s="61" t="s">
        <v>35</v>
      </c>
      <c r="D17" s="56"/>
      <c r="E17" s="57" t="s">
        <v>28</v>
      </c>
      <c r="F17" s="57" t="s">
        <v>29</v>
      </c>
      <c r="G17" s="58"/>
      <c r="H17" s="59">
        <v>1</v>
      </c>
      <c r="I17" s="60">
        <v>285</v>
      </c>
    </row>
    <row r="18" spans="1:9" x14ac:dyDescent="0.3">
      <c r="A18" s="53">
        <f t="shared" si="0"/>
        <v>13</v>
      </c>
      <c r="B18" s="54"/>
      <c r="C18" s="55" t="s">
        <v>40</v>
      </c>
      <c r="D18" s="56"/>
      <c r="E18" s="57" t="s">
        <v>28</v>
      </c>
      <c r="F18" s="57" t="s">
        <v>29</v>
      </c>
      <c r="G18" s="58"/>
      <c r="H18" s="59">
        <v>1</v>
      </c>
      <c r="I18" s="60">
        <v>285</v>
      </c>
    </row>
    <row r="19" spans="1:9" x14ac:dyDescent="0.3">
      <c r="A19" s="53">
        <f>+A18+1</f>
        <v>14</v>
      </c>
      <c r="B19" s="54"/>
      <c r="C19" s="55" t="s">
        <v>41</v>
      </c>
      <c r="D19" s="56"/>
      <c r="E19" s="57" t="s">
        <v>28</v>
      </c>
      <c r="F19" s="57" t="s">
        <v>29</v>
      </c>
      <c r="G19" s="58"/>
      <c r="H19" s="59">
        <v>1</v>
      </c>
      <c r="I19" s="60">
        <v>285</v>
      </c>
    </row>
    <row r="20" spans="1:9" x14ac:dyDescent="0.3">
      <c r="A20" s="53">
        <f t="shared" si="0"/>
        <v>15</v>
      </c>
      <c r="B20" s="54"/>
      <c r="C20" s="55" t="s">
        <v>36</v>
      </c>
      <c r="D20" s="56"/>
      <c r="E20" s="57" t="s">
        <v>28</v>
      </c>
      <c r="F20" s="57" t="s">
        <v>29</v>
      </c>
      <c r="G20" s="58"/>
      <c r="H20" s="59">
        <v>1</v>
      </c>
      <c r="I20" s="60">
        <v>285</v>
      </c>
    </row>
    <row r="21" spans="1:9" ht="15" thickBot="1" x14ac:dyDescent="0.35">
      <c r="A21" s="62"/>
      <c r="B21" s="63"/>
      <c r="C21" s="63"/>
      <c r="D21" s="64"/>
      <c r="E21" s="65" t="s">
        <v>31</v>
      </c>
      <c r="F21" s="65"/>
      <c r="G21" s="66"/>
      <c r="H21" s="67">
        <f>SUM(H5:H20)</f>
        <v>29</v>
      </c>
      <c r="I21" s="68">
        <f>SUM(I5:I20)</f>
        <v>8265</v>
      </c>
    </row>
    <row r="24" spans="1:9" x14ac:dyDescent="0.3">
      <c r="C24" t="s">
        <v>47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&amp;C&amp;"-,Grassetto"RIPARTIZIONE BONUS MERITO DOCENTI a.s. 2020/21&amp;R&amp;"-,Grassetto"Allegato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ATA</vt:lpstr>
      <vt:lpstr>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direttore</cp:lastModifiedBy>
  <cp:lastPrinted>2021-05-03T07:35:27Z</cp:lastPrinted>
  <dcterms:created xsi:type="dcterms:W3CDTF">2018-10-23T14:19:16Z</dcterms:created>
  <dcterms:modified xsi:type="dcterms:W3CDTF">2021-06-28T07:43:20Z</dcterms:modified>
</cp:coreProperties>
</file>