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sga\Downloads\"/>
    </mc:Choice>
  </mc:AlternateContent>
  <bookViews>
    <workbookView xWindow="0" yWindow="0" windowWidth="28800" windowHeight="11535"/>
  </bookViews>
  <sheets>
    <sheet name="Foglio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1" i="1" l="1"/>
  <c r="F62" i="1"/>
  <c r="F23" i="1"/>
  <c r="F124" i="1"/>
  <c r="F68" i="1"/>
  <c r="F65" i="1"/>
  <c r="F59" i="1"/>
  <c r="F60" i="1"/>
  <c r="F61" i="1"/>
  <c r="F63" i="1"/>
  <c r="F64" i="1"/>
  <c r="F66" i="1"/>
  <c r="F67" i="1"/>
  <c r="F69" i="1"/>
  <c r="F70" i="1"/>
  <c r="F71" i="1"/>
  <c r="F72" i="1"/>
  <c r="F134" i="1"/>
  <c r="F49" i="1"/>
  <c r="F120" i="1"/>
  <c r="F74" i="1" l="1"/>
  <c r="F48" i="1"/>
  <c r="F12" i="1"/>
  <c r="F148" i="1" s="1"/>
  <c r="F133" i="1"/>
  <c r="F135" i="1"/>
  <c r="F132" i="1"/>
  <c r="F137" i="1" l="1"/>
  <c r="F125" i="1"/>
  <c r="F110" i="1"/>
  <c r="F98" i="1"/>
  <c r="F84" i="1"/>
  <c r="F52" i="1"/>
  <c r="F37" i="1"/>
  <c r="F24" i="1"/>
  <c r="F14" i="1"/>
  <c r="F152" i="1" l="1"/>
  <c r="F46" i="1"/>
  <c r="F35" i="1"/>
  <c r="F118" i="1"/>
  <c r="F92" i="1"/>
  <c r="F44" i="1"/>
  <c r="F32" i="1"/>
  <c r="F154" i="1" l="1"/>
  <c r="F119" i="1"/>
  <c r="F106" i="1"/>
  <c r="F80" i="1"/>
  <c r="F126" i="1" l="1"/>
  <c r="F99" i="1"/>
  <c r="F85" i="1"/>
  <c r="F117" i="1"/>
  <c r="F123" i="1"/>
  <c r="F122" i="1"/>
  <c r="F121" i="1"/>
  <c r="F109" i="1"/>
  <c r="F108" i="1"/>
  <c r="F107" i="1"/>
  <c r="F96" i="1"/>
  <c r="F95" i="1"/>
  <c r="F94" i="1"/>
  <c r="F128" i="1" l="1"/>
  <c r="F83" i="1"/>
  <c r="F45" i="1"/>
  <c r="F51" i="1"/>
  <c r="F50" i="1"/>
  <c r="F47" i="1"/>
  <c r="F36" i="1"/>
  <c r="F38" i="1"/>
  <c r="F34" i="1"/>
  <c r="F25" i="1"/>
  <c r="F151" i="1" l="1"/>
  <c r="F111" i="1"/>
  <c r="F105" i="1"/>
  <c r="F104" i="1"/>
  <c r="F97" i="1"/>
  <c r="F93" i="1"/>
  <c r="F82" i="1"/>
  <c r="F81" i="1"/>
  <c r="F79" i="1"/>
  <c r="F78" i="1"/>
  <c r="F53" i="1"/>
  <c r="F43" i="1"/>
  <c r="F33" i="1"/>
  <c r="F31" i="1"/>
  <c r="F22" i="1"/>
  <c r="F21" i="1"/>
  <c r="F20" i="1"/>
  <c r="F15" i="1"/>
  <c r="F13" i="1"/>
  <c r="F11" i="1"/>
  <c r="F9" i="1"/>
  <c r="F8" i="1"/>
  <c r="F149" i="1" s="1"/>
  <c r="F7" i="1"/>
  <c r="F144" i="1" l="1"/>
  <c r="F150" i="1"/>
  <c r="F147" i="1"/>
  <c r="F55" i="1"/>
  <c r="F27" i="1"/>
  <c r="F40" i="1"/>
  <c r="F145" i="1"/>
  <c r="F146" i="1"/>
  <c r="F87" i="1"/>
  <c r="F101" i="1"/>
  <c r="F17" i="1"/>
  <c r="F113" i="1"/>
  <c r="F153" i="1"/>
  <c r="F155" i="1" l="1"/>
  <c r="F157" i="1" s="1"/>
  <c r="E139" i="1"/>
</calcChain>
</file>

<file path=xl/sharedStrings.xml><?xml version="1.0" encoding="utf-8"?>
<sst xmlns="http://schemas.openxmlformats.org/spreadsheetml/2006/main" count="260" uniqueCount="77">
  <si>
    <t>Descrizione</t>
  </si>
  <si>
    <t>u.m</t>
  </si>
  <si>
    <t>quantità</t>
  </si>
  <si>
    <t>costo unitario</t>
  </si>
  <si>
    <t>Totale</t>
  </si>
  <si>
    <t>n</t>
  </si>
  <si>
    <t>ISTITUTO COMPRENSIVO DI SAN GIORGIO DI PIANO E BENTIVOGLIO</t>
  </si>
  <si>
    <t>Sede San Giorgio di Piano</t>
  </si>
  <si>
    <t>Ampliamento infrastruttura delle dorsali in fibra ottica, posizionamento rack nei punti strategici per la distribuzione di reti wifi e cablaggi in rame riattestazione cavi esistenti, sostituzione apparati di rete (switch), configurazione sistema per la gestione della sicurezza con politiche di priorità sulla banda internet. Installazione UPS. Riordino armadi esistenti.Pulizia e smaltimento apparecchiature obsolete e cavi come da normativa vigente.</t>
  </si>
  <si>
    <t>Installazione Armadio 42U uffici segreteria</t>
  </si>
  <si>
    <t>Gbic per collegamento fibra</t>
  </si>
  <si>
    <t>Riqualifica armadi esistenti nella sede di Via Gramsci</t>
  </si>
  <si>
    <t>Didattica primaria e secondaria della sede di San Giorgio di Piano e cubotto</t>
  </si>
  <si>
    <t>Manodopera per posa canalizzazioni, opere murarie ed ottimizzazione posizione armadi rack ed installazione A.P.</t>
  </si>
  <si>
    <t>Primaria Via Bentini San Giorgio di Piano</t>
  </si>
  <si>
    <t>Collegamento fibra ottica tra i due rack</t>
  </si>
  <si>
    <t>Infanzia "Battaglia" di San Giorgio di Piano</t>
  </si>
  <si>
    <t>Primaria Rodari Di Bentivoglio sede principale</t>
  </si>
  <si>
    <t>Collegamento in fibra da rack 12 U</t>
  </si>
  <si>
    <t>Primaria Rodari di Bentivoglio palazzina gialla</t>
  </si>
  <si>
    <t>Infanzia Bentivoglio</t>
  </si>
  <si>
    <t>Primaria Rodari di Bentivoglio palazzetto</t>
  </si>
  <si>
    <t>Primaria ed infanzia di San Marino</t>
  </si>
  <si>
    <t>TOTALE</t>
  </si>
  <si>
    <t>Collegamento in fibra a rack sede centrale</t>
  </si>
  <si>
    <t>Collegamento in fibra tra i due armadi rack</t>
  </si>
  <si>
    <t xml:space="preserve">Access point indoor </t>
  </si>
  <si>
    <t>Access point indoor</t>
  </si>
  <si>
    <t>SWITCH</t>
  </si>
  <si>
    <t>ACCESS POINT</t>
  </si>
  <si>
    <t>ARMADI RACK</t>
  </si>
  <si>
    <t>GRUPPI DI CONTINUITA'</t>
  </si>
  <si>
    <t>CABLAGGI IN RAME</t>
  </si>
  <si>
    <t>GBIC</t>
  </si>
  <si>
    <t>CABLAGGI IN FIBRA OTTICA</t>
  </si>
  <si>
    <t>SISTEMAZIONE ARMADI RACK ESISTENTI</t>
  </si>
  <si>
    <t>MANODOPERA PER CANALIZZAZIONI OPERE MURARIE ED INSTALLAZIONE A.P.</t>
  </si>
  <si>
    <t>Access point outdoor</t>
  </si>
  <si>
    <t>UPS 3000 Va</t>
  </si>
  <si>
    <t xml:space="preserve">Punto rete doppio completo di posa cavo e di tutti gli accessori (prese patch pannell) e cavo UTP cat. 6 e certificazione </t>
  </si>
  <si>
    <t>Armadio 42U Super server completo di accessori</t>
  </si>
  <si>
    <t>Sistemazione armadio rack 12U pre-esistente</t>
  </si>
  <si>
    <t>Secondaria Ungaretti Bentivoglio</t>
  </si>
  <si>
    <t>Manodopera per posa canalizzazioni, opere murarie</t>
  </si>
  <si>
    <t>Armadio rack 12U completo di accessori</t>
  </si>
  <si>
    <t>Armadio 12U completo di accessori</t>
  </si>
  <si>
    <t>Armadi rack da 12U</t>
  </si>
  <si>
    <t>Armadi rack da 12U completo di accessori</t>
  </si>
  <si>
    <t xml:space="preserve">Sistemazione armadio rack 9U pre-esistente </t>
  </si>
  <si>
    <t>Installazione armadio rack 12U e accessori</t>
  </si>
  <si>
    <t>Armadio rack 12U completo di accessori in sostituzione del precedente</t>
  </si>
  <si>
    <t>Armadio 12U completo di accessori in sostituzione del pre-esistente</t>
  </si>
  <si>
    <t>Firewall T20 3 anni basic compresa configurazione</t>
  </si>
  <si>
    <t xml:space="preserve">Firewall T20 3 anni basic compresa configurazione </t>
  </si>
  <si>
    <t>Firewall T40 3 anni basic compresa configurazione</t>
  </si>
  <si>
    <t>+ Iva</t>
  </si>
  <si>
    <t>Servizi di assistenza e manutenzione per 24 mesi</t>
  </si>
  <si>
    <t>Sistemazione attuale armadio rack da 6U da cui parte la connettività Lepida</t>
  </si>
  <si>
    <t>Switch 8 porte 1GB managed POE + sfp</t>
  </si>
  <si>
    <t xml:space="preserve">Switch Managed 24 porte 10/100/1000 POE + 2 sfp </t>
  </si>
  <si>
    <t>Switch 24 porte managed 10/100/1000 + 2 sfp</t>
  </si>
  <si>
    <t xml:space="preserve">Switch Managed 24 porte 10/100/1000 Poe + 2 sfp </t>
  </si>
  <si>
    <t xml:space="preserve">Switch 24 porte managed 10/100/1000 Poe + 2 sfp </t>
  </si>
  <si>
    <t>Switch 24 porte managed 10/100/1000 Poe + 2 sfp</t>
  </si>
  <si>
    <t>Switch 24 porte + 2 sfp managed 10/100/1000 Poe</t>
  </si>
  <si>
    <t>Gbic per collegamento in fibra</t>
  </si>
  <si>
    <t>SERVIZI DI ASSISTENZA E MANUTENZIONE</t>
  </si>
  <si>
    <t>FIREWALL</t>
  </si>
  <si>
    <t>Riordino rack pre-esistenti</t>
  </si>
  <si>
    <t xml:space="preserve">Punto rete singolo completo di posa cavo e di tutti gli accessori (prese patch pannell) e cavo UTP cat. 6 e certificazione </t>
  </si>
  <si>
    <t>Armadio rack 12U completo di accessori in sostituzione dei precedenti</t>
  </si>
  <si>
    <t>Punto rete singolo completo di posa cavo e di tutti gli accessori (prese patch pannell) e cavo UTP cat. 6 e certificazione</t>
  </si>
  <si>
    <t>Punto rete certificazione</t>
  </si>
  <si>
    <t>Switch 24 porte managed 10/100/1000 + 2 sfp POE</t>
  </si>
  <si>
    <t>Firewall T40 3 anni Basic compresa configurazione</t>
  </si>
  <si>
    <t>SCONTO</t>
  </si>
  <si>
    <t>TOTALE SCONTATO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</si>
</sst>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€&quot;#,##0.00"/>
    <numFmt numFmtId="165" formatCode="[$€-2]\ #,##0.00"/>
    <numFmt numFmtId="166" formatCode="#,##0.00\ &quot;€&quot;"/>
  </numFmts>
  <fonts count="13">
    <font>
      <sz val="10"/>
      <color rgb="FF000000"/>
      <name val="Arial"/>
    </font>
    <font>
      <sz val="12"/>
      <color theme="1"/>
      <name val="Comfortaa"/>
    </font>
    <font>
      <sz val="10"/>
      <color theme="1"/>
      <name val="Comfortaa"/>
    </font>
    <font>
      <sz val="12"/>
      <color rgb="FF000000"/>
      <name val="Comfortaa"/>
    </font>
    <font>
      <b/>
      <sz val="12"/>
      <color rgb="FF000000"/>
      <name val="Comfortaa"/>
    </font>
    <font>
      <b/>
      <sz val="14"/>
      <color rgb="FF000000"/>
      <name val="Comfortaa"/>
    </font>
    <font>
      <sz val="11"/>
      <color rgb="FF000000"/>
      <name val="Comfortaa"/>
    </font>
    <font>
      <b/>
      <sz val="12"/>
      <color theme="1"/>
      <name val="Comfortaa"/>
    </font>
    <font>
      <sz val="15"/>
      <color rgb="FF1F497D"/>
      <name val="Comfortaa"/>
    </font>
    <font>
      <b/>
      <sz val="20"/>
      <color rgb="FF000000"/>
      <name val="Comfortaa"/>
    </font>
    <font>
      <sz val="20"/>
      <color rgb="FF000000"/>
      <name val="Arial"/>
      <family val="2"/>
    </font>
    <font>
      <sz val="12"/>
      <name val="Comfortaa"/>
    </font>
    <font>
      <b/>
      <sz val="14"/>
      <color theme="1"/>
      <name val="Comfortaa"/>
    </font>
  </fonts>
  <fills count="14">
    <fill>
      <patternFill patternType="none"/>
    </fill>
    <fill>
      <patternFill patternType="gray125"/>
    </fill>
    <fill>
      <patternFill patternType="solid">
        <fgColor rgb="FF92D050"/>
        <bgColor rgb="FF00FFFF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00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6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0" xfId="0" applyFont="1" applyAlignment="1"/>
    <xf numFmtId="165" fontId="2" fillId="0" borderId="0" xfId="0" applyNumberFormat="1" applyFont="1" applyAlignment="1"/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 applyAlignment="1"/>
    <xf numFmtId="165" fontId="7" fillId="0" borderId="0" xfId="0" applyNumberFormat="1" applyFont="1"/>
    <xf numFmtId="0" fontId="1" fillId="0" borderId="0" xfId="0" applyFont="1" applyAlignment="1">
      <alignment horizontal="center" wrapText="1"/>
    </xf>
    <xf numFmtId="0" fontId="3" fillId="0" borderId="0" xfId="0" applyFont="1" applyAlignment="1"/>
    <xf numFmtId="166" fontId="2" fillId="0" borderId="0" xfId="0" applyNumberFormat="1" applyFont="1"/>
    <xf numFmtId="0" fontId="3" fillId="0" borderId="0" xfId="0" applyFont="1" applyFill="1" applyAlignment="1">
      <alignment horizontal="center"/>
    </xf>
    <xf numFmtId="0" fontId="8" fillId="0" borderId="0" xfId="0" applyFont="1" applyFill="1" applyAlignment="1"/>
    <xf numFmtId="0" fontId="3" fillId="0" borderId="0" xfId="0" applyFont="1" applyFill="1" applyAlignment="1"/>
    <xf numFmtId="164" fontId="4" fillId="0" borderId="0" xfId="0" applyNumberFormat="1" applyFont="1" applyFill="1" applyAlignment="1">
      <alignment horizontal="right"/>
    </xf>
    <xf numFmtId="165" fontId="7" fillId="0" borderId="0" xfId="0" applyNumberFormat="1" applyFont="1" applyFill="1"/>
    <xf numFmtId="164" fontId="7" fillId="0" borderId="0" xfId="0" applyNumberFormat="1" applyFont="1" applyAlignme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11" fillId="0" borderId="0" xfId="0" applyFont="1" applyFill="1" applyAlignment="1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3" fillId="0" borderId="0" xfId="0" applyNumberFormat="1" applyFont="1" applyAlignment="1"/>
    <xf numFmtId="0" fontId="12" fillId="0" borderId="0" xfId="0" applyFont="1"/>
    <xf numFmtId="165" fontId="12" fillId="0" borderId="0" xfId="0" applyNumberFormat="1" applyFont="1"/>
    <xf numFmtId="49" fontId="12" fillId="0" borderId="0" xfId="0" applyNumberFormat="1" applyFont="1"/>
    <xf numFmtId="0" fontId="2" fillId="5" borderId="0" xfId="0" applyFont="1" applyFill="1"/>
    <xf numFmtId="0" fontId="2" fillId="6" borderId="0" xfId="0" applyFont="1" applyFill="1"/>
    <xf numFmtId="0" fontId="3" fillId="6" borderId="0" xfId="0" applyFont="1" applyFill="1" applyAlignment="1">
      <alignment wrapText="1"/>
    </xf>
    <xf numFmtId="0" fontId="3" fillId="6" borderId="0" xfId="0" applyFont="1" applyFill="1" applyAlignment="1">
      <alignment horizontal="center"/>
    </xf>
    <xf numFmtId="0" fontId="3" fillId="6" borderId="0" xfId="0" applyFont="1" applyFill="1" applyAlignment="1">
      <alignment horizontal="right"/>
    </xf>
    <xf numFmtId="164" fontId="3" fillId="6" borderId="0" xfId="0" applyNumberFormat="1" applyFont="1" applyFill="1" applyAlignment="1">
      <alignment horizontal="right"/>
    </xf>
    <xf numFmtId="166" fontId="7" fillId="6" borderId="0" xfId="0" applyNumberFormat="1" applyFont="1" applyFill="1"/>
    <xf numFmtId="0" fontId="2" fillId="7" borderId="0" xfId="0" applyFont="1" applyFill="1"/>
    <xf numFmtId="0" fontId="3" fillId="5" borderId="0" xfId="0" applyFont="1" applyFill="1" applyAlignment="1">
      <alignment wrapText="1"/>
    </xf>
    <xf numFmtId="0" fontId="3" fillId="5" borderId="0" xfId="0" applyFont="1" applyFill="1" applyAlignment="1">
      <alignment horizontal="center"/>
    </xf>
    <xf numFmtId="0" fontId="3" fillId="5" borderId="0" xfId="0" applyFont="1" applyFill="1" applyAlignment="1">
      <alignment horizontal="right"/>
    </xf>
    <xf numFmtId="164" fontId="3" fillId="5" borderId="0" xfId="0" applyNumberFormat="1" applyFont="1" applyFill="1" applyAlignment="1">
      <alignment horizontal="right"/>
    </xf>
    <xf numFmtId="0" fontId="11" fillId="5" borderId="0" xfId="0" applyFont="1" applyFill="1" applyAlignment="1"/>
    <xf numFmtId="0" fontId="3" fillId="5" borderId="0" xfId="0" applyFont="1" applyFill="1" applyAlignment="1"/>
    <xf numFmtId="164" fontId="3" fillId="5" borderId="0" xfId="0" applyNumberFormat="1" applyFont="1" applyFill="1" applyAlignment="1"/>
    <xf numFmtId="0" fontId="3" fillId="5" borderId="0" xfId="0" applyFont="1" applyFill="1" applyAlignment="1">
      <alignment horizontal="left" wrapText="1"/>
    </xf>
    <xf numFmtId="166" fontId="7" fillId="5" borderId="0" xfId="0" applyNumberFormat="1" applyFont="1" applyFill="1"/>
    <xf numFmtId="0" fontId="2" fillId="8" borderId="0" xfId="0" applyFont="1" applyFill="1"/>
    <xf numFmtId="0" fontId="3" fillId="8" borderId="0" xfId="0" applyFont="1" applyFill="1" applyAlignment="1">
      <alignment wrapText="1"/>
    </xf>
    <xf numFmtId="0" fontId="6" fillId="8" borderId="0" xfId="0" applyFont="1" applyFill="1" applyAlignment="1">
      <alignment horizontal="center"/>
    </xf>
    <xf numFmtId="0" fontId="6" fillId="8" borderId="0" xfId="0" applyFont="1" applyFill="1" applyAlignment="1">
      <alignment horizontal="right"/>
    </xf>
    <xf numFmtId="164" fontId="3" fillId="8" borderId="0" xfId="0" applyNumberFormat="1" applyFont="1" applyFill="1" applyAlignment="1">
      <alignment horizontal="right"/>
    </xf>
    <xf numFmtId="0" fontId="3" fillId="8" borderId="0" xfId="0" applyFont="1" applyFill="1" applyAlignment="1">
      <alignment horizontal="center"/>
    </xf>
    <xf numFmtId="0" fontId="3" fillId="8" borderId="0" xfId="0" applyFont="1" applyFill="1" applyAlignment="1">
      <alignment horizontal="right"/>
    </xf>
    <xf numFmtId="0" fontId="3" fillId="8" borderId="0" xfId="0" applyFont="1" applyFill="1" applyAlignment="1">
      <alignment horizontal="left" wrapText="1"/>
    </xf>
    <xf numFmtId="0" fontId="4" fillId="9" borderId="0" xfId="0" applyFont="1" applyFill="1" applyAlignment="1">
      <alignment horizontal="center"/>
    </xf>
    <xf numFmtId="166" fontId="7" fillId="8" borderId="0" xfId="0" applyNumberFormat="1" applyFont="1" applyFill="1"/>
    <xf numFmtId="0" fontId="2" fillId="10" borderId="0" xfId="0" applyFont="1" applyFill="1"/>
    <xf numFmtId="0" fontId="3" fillId="10" borderId="0" xfId="0" applyFont="1" applyFill="1" applyAlignment="1">
      <alignment wrapText="1"/>
    </xf>
    <xf numFmtId="0" fontId="3" fillId="10" borderId="0" xfId="0" applyFont="1" applyFill="1" applyAlignment="1">
      <alignment horizontal="center"/>
    </xf>
    <xf numFmtId="0" fontId="3" fillId="10" borderId="0" xfId="0" applyFont="1" applyFill="1" applyAlignment="1">
      <alignment horizontal="right"/>
    </xf>
    <xf numFmtId="164" fontId="3" fillId="10" borderId="0" xfId="0" applyNumberFormat="1" applyFont="1" applyFill="1" applyAlignment="1">
      <alignment horizontal="right"/>
    </xf>
    <xf numFmtId="0" fontId="2" fillId="11" borderId="0" xfId="0" applyFont="1" applyFill="1"/>
    <xf numFmtId="0" fontId="3" fillId="7" borderId="0" xfId="0" applyFont="1" applyFill="1" applyAlignment="1">
      <alignment horizontal="left" wrapText="1"/>
    </xf>
    <xf numFmtId="0" fontId="3" fillId="7" borderId="0" xfId="0" applyFont="1" applyFill="1" applyAlignment="1">
      <alignment horizontal="center"/>
    </xf>
    <xf numFmtId="0" fontId="3" fillId="7" borderId="0" xfId="0" applyFont="1" applyFill="1" applyAlignment="1">
      <alignment horizontal="right"/>
    </xf>
    <xf numFmtId="164" fontId="3" fillId="7" borderId="0" xfId="0" applyNumberFormat="1" applyFont="1" applyFill="1" applyAlignment="1">
      <alignment horizontal="right"/>
    </xf>
    <xf numFmtId="166" fontId="3" fillId="0" borderId="0" xfId="0" applyNumberFormat="1" applyFont="1" applyFill="1" applyAlignment="1"/>
    <xf numFmtId="0" fontId="3" fillId="7" borderId="0" xfId="0" applyFont="1" applyFill="1" applyAlignment="1">
      <alignment wrapText="1"/>
    </xf>
    <xf numFmtId="166" fontId="7" fillId="7" borderId="0" xfId="0" applyNumberFormat="1" applyFont="1" applyFill="1"/>
    <xf numFmtId="0" fontId="3" fillId="11" borderId="0" xfId="0" applyFont="1" applyFill="1" applyAlignment="1">
      <alignment wrapText="1"/>
    </xf>
    <xf numFmtId="0" fontId="3" fillId="11" borderId="0" xfId="0" applyFont="1" applyFill="1" applyAlignment="1">
      <alignment horizontal="center"/>
    </xf>
    <xf numFmtId="0" fontId="3" fillId="11" borderId="0" xfId="0" applyFont="1" applyFill="1" applyAlignment="1">
      <alignment horizontal="right"/>
    </xf>
    <xf numFmtId="164" fontId="3" fillId="11" borderId="0" xfId="0" applyNumberFormat="1" applyFont="1" applyFill="1" applyAlignment="1">
      <alignment horizontal="right"/>
    </xf>
    <xf numFmtId="0" fontId="3" fillId="11" borderId="0" xfId="0" applyFont="1" applyFill="1" applyAlignment="1">
      <alignment horizontal="left" wrapText="1"/>
    </xf>
    <xf numFmtId="166" fontId="7" fillId="11" borderId="0" xfId="0" applyNumberFormat="1" applyFont="1" applyFill="1"/>
    <xf numFmtId="166" fontId="7" fillId="10" borderId="0" xfId="0" applyNumberFormat="1" applyFont="1" applyFill="1"/>
    <xf numFmtId="0" fontId="11" fillId="10" borderId="0" xfId="0" applyFont="1" applyFill="1" applyAlignment="1"/>
    <xf numFmtId="0" fontId="3" fillId="10" borderId="0" xfId="0" applyFont="1" applyFill="1" applyAlignment="1"/>
    <xf numFmtId="164" fontId="3" fillId="10" borderId="0" xfId="0" applyNumberFormat="1" applyFont="1" applyFill="1" applyAlignment="1"/>
    <xf numFmtId="0" fontId="3" fillId="10" borderId="0" xfId="0" applyFont="1" applyFill="1" applyAlignment="1">
      <alignment horizontal="left" wrapText="1"/>
    </xf>
    <xf numFmtId="166" fontId="7" fillId="0" borderId="0" xfId="0" applyNumberFormat="1" applyFont="1"/>
    <xf numFmtId="0" fontId="7" fillId="0" borderId="0" xfId="0" applyFont="1"/>
    <xf numFmtId="0" fontId="3" fillId="12" borderId="0" xfId="0" applyFont="1" applyFill="1" applyAlignment="1">
      <alignment wrapText="1"/>
    </xf>
    <xf numFmtId="0" fontId="3" fillId="12" borderId="0" xfId="0" applyFont="1" applyFill="1" applyAlignment="1">
      <alignment horizontal="center"/>
    </xf>
    <xf numFmtId="0" fontId="3" fillId="12" borderId="0" xfId="0" applyFont="1" applyFill="1" applyAlignment="1">
      <alignment horizontal="right"/>
    </xf>
    <xf numFmtId="164" fontId="3" fillId="12" borderId="0" xfId="0" applyNumberFormat="1" applyFont="1" applyFill="1" applyAlignment="1">
      <alignment horizontal="right"/>
    </xf>
    <xf numFmtId="0" fontId="2" fillId="13" borderId="0" xfId="0" applyFont="1" applyFill="1"/>
    <xf numFmtId="166" fontId="7" fillId="13" borderId="0" xfId="0" applyNumberFormat="1" applyFont="1" applyFill="1"/>
    <xf numFmtId="0" fontId="3" fillId="13" borderId="0" xfId="0" applyFont="1" applyFill="1" applyAlignment="1">
      <alignment wrapText="1"/>
    </xf>
    <xf numFmtId="0" fontId="3" fillId="13" borderId="0" xfId="0" applyFont="1" applyFill="1" applyAlignment="1">
      <alignment horizontal="center"/>
    </xf>
    <xf numFmtId="0" fontId="3" fillId="13" borderId="0" xfId="0" applyFont="1" applyFill="1" applyAlignment="1">
      <alignment horizontal="right"/>
    </xf>
    <xf numFmtId="164" fontId="3" fillId="13" borderId="0" xfId="0" applyNumberFormat="1" applyFont="1" applyFill="1" applyAlignment="1">
      <alignment horizontal="right"/>
    </xf>
    <xf numFmtId="0" fontId="3" fillId="13" borderId="0" xfId="0" applyFont="1" applyFill="1" applyAlignment="1">
      <alignment horizontal="left" wrapText="1"/>
    </xf>
    <xf numFmtId="0" fontId="11" fillId="13" borderId="0" xfId="0" applyFont="1" applyFill="1" applyAlignment="1"/>
    <xf numFmtId="0" fontId="3" fillId="13" borderId="0" xfId="0" applyFont="1" applyFill="1" applyAlignment="1"/>
    <xf numFmtId="164" fontId="3" fillId="13" borderId="0" xfId="0" applyNumberFormat="1" applyFont="1" applyFill="1" applyAlignment="1"/>
    <xf numFmtId="0" fontId="2" fillId="12" borderId="0" xfId="0" applyFont="1" applyFill="1"/>
    <xf numFmtId="166" fontId="7" fillId="12" borderId="0" xfId="0" applyNumberFormat="1" applyFont="1" applyFill="1"/>
    <xf numFmtId="166" fontId="7" fillId="0" borderId="0" xfId="0" applyNumberFormat="1" applyFont="1" applyAlignment="1">
      <alignment horizontal="left" vertical="center" wrapText="1"/>
    </xf>
    <xf numFmtId="0" fontId="1" fillId="0" borderId="0" xfId="0" applyFont="1"/>
    <xf numFmtId="49" fontId="7" fillId="0" borderId="0" xfId="0" applyNumberFormat="1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949"/>
  <sheetViews>
    <sheetView tabSelected="1" topLeftCell="B138" zoomScale="80" zoomScaleNormal="80" workbookViewId="0">
      <selection activeCell="F141" sqref="F141"/>
    </sheetView>
  </sheetViews>
  <sheetFormatPr defaultColWidth="14.42578125" defaultRowHeight="15.75" customHeight="1"/>
  <cols>
    <col min="2" max="2" width="132.42578125" customWidth="1"/>
    <col min="3" max="3" width="5.42578125" customWidth="1"/>
    <col min="4" max="4" width="23.28515625" customWidth="1"/>
    <col min="5" max="5" width="25.7109375" customWidth="1"/>
    <col min="6" max="6" width="20.28515625" customWidth="1"/>
    <col min="7" max="7" width="13.140625" customWidth="1"/>
  </cols>
  <sheetData>
    <row r="1" spans="1:26" ht="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6" customHeight="1">
      <c r="A2" s="1"/>
      <c r="B2" s="114" t="s">
        <v>6</v>
      </c>
      <c r="C2" s="115"/>
      <c r="D2" s="115"/>
      <c r="E2" s="115"/>
      <c r="F2" s="115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63">
      <c r="A3" s="1"/>
      <c r="B3" s="29" t="s">
        <v>8</v>
      </c>
      <c r="C3" s="4"/>
      <c r="D3" s="4"/>
      <c r="E3" s="4"/>
      <c r="F3" s="4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">
      <c r="A4" s="32">
        <v>1</v>
      </c>
      <c r="B4" s="5" t="s">
        <v>7</v>
      </c>
      <c r="C4" s="6"/>
      <c r="D4" s="3"/>
      <c r="E4" s="3"/>
      <c r="F4" s="3"/>
      <c r="G4" s="3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A5" s="1"/>
      <c r="B5" s="7" t="s">
        <v>0</v>
      </c>
      <c r="C5" s="7" t="s">
        <v>1</v>
      </c>
      <c r="D5" s="7" t="s">
        <v>2</v>
      </c>
      <c r="E5" s="7" t="s">
        <v>3</v>
      </c>
      <c r="F5" s="7" t="s">
        <v>4</v>
      </c>
      <c r="G5" s="8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1"/>
      <c r="B6" s="30" t="s">
        <v>9</v>
      </c>
      <c r="C6" s="9"/>
      <c r="D6" s="10"/>
      <c r="E6" s="11"/>
      <c r="F6" s="11"/>
      <c r="G6" s="1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>
      <c r="A7" s="1"/>
      <c r="B7" s="60" t="s">
        <v>40</v>
      </c>
      <c r="C7" s="61" t="s">
        <v>5</v>
      </c>
      <c r="D7" s="62">
        <v>1</v>
      </c>
      <c r="E7" s="63">
        <v>1800</v>
      </c>
      <c r="F7" s="63">
        <f t="shared" ref="F7:F15" si="0">D7*E7</f>
        <v>1800</v>
      </c>
      <c r="G7" s="1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>
      <c r="A8" s="1"/>
      <c r="B8" s="70" t="s">
        <v>38</v>
      </c>
      <c r="C8" s="71" t="s">
        <v>5</v>
      </c>
      <c r="D8" s="72">
        <v>1</v>
      </c>
      <c r="E8" s="73">
        <v>1800</v>
      </c>
      <c r="F8" s="73">
        <f t="shared" si="0"/>
        <v>1800</v>
      </c>
      <c r="G8" s="1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>
      <c r="A9" s="1"/>
      <c r="B9" s="80" t="s">
        <v>39</v>
      </c>
      <c r="C9" s="76" t="s">
        <v>5</v>
      </c>
      <c r="D9" s="77">
        <v>4</v>
      </c>
      <c r="E9" s="78">
        <v>200</v>
      </c>
      <c r="F9" s="78">
        <f t="shared" si="0"/>
        <v>800</v>
      </c>
      <c r="G9" s="1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1"/>
      <c r="B10" s="30" t="s">
        <v>11</v>
      </c>
      <c r="C10" s="9"/>
      <c r="D10" s="14"/>
      <c r="E10" s="15"/>
      <c r="F10" s="15"/>
      <c r="G10" s="1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>
      <c r="A11" s="1"/>
      <c r="B11" s="60" t="s">
        <v>50</v>
      </c>
      <c r="C11" s="64" t="s">
        <v>5</v>
      </c>
      <c r="D11" s="65">
        <v>3</v>
      </c>
      <c r="E11" s="63">
        <v>550</v>
      </c>
      <c r="F11" s="63">
        <f t="shared" si="0"/>
        <v>1650</v>
      </c>
      <c r="G11" s="1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>
      <c r="A12" s="1"/>
      <c r="B12" s="60" t="s">
        <v>68</v>
      </c>
      <c r="C12" s="64" t="s">
        <v>5</v>
      </c>
      <c r="D12" s="65">
        <v>4</v>
      </c>
      <c r="E12" s="63">
        <v>150</v>
      </c>
      <c r="F12" s="63">
        <f>E12*D12</f>
        <v>600</v>
      </c>
      <c r="G12" s="21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>
      <c r="A13" s="1"/>
      <c r="B13" s="44" t="s">
        <v>60</v>
      </c>
      <c r="C13" s="45" t="s">
        <v>5</v>
      </c>
      <c r="D13" s="46">
        <v>1</v>
      </c>
      <c r="E13" s="47">
        <v>300</v>
      </c>
      <c r="F13" s="47">
        <f t="shared" si="0"/>
        <v>300</v>
      </c>
      <c r="G13" s="1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">
      <c r="A14" s="1"/>
      <c r="B14" s="101" t="s">
        <v>56</v>
      </c>
      <c r="C14" s="102" t="s">
        <v>5</v>
      </c>
      <c r="D14" s="103">
        <v>1</v>
      </c>
      <c r="E14" s="104">
        <v>200</v>
      </c>
      <c r="F14" s="104">
        <f t="shared" si="0"/>
        <v>200</v>
      </c>
      <c r="G14" s="21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">
      <c r="A15" s="1"/>
      <c r="B15" s="70" t="s">
        <v>43</v>
      </c>
      <c r="C15" s="71" t="s">
        <v>5</v>
      </c>
      <c r="D15" s="72">
        <v>1</v>
      </c>
      <c r="E15" s="73">
        <v>200</v>
      </c>
      <c r="F15" s="73">
        <f t="shared" si="0"/>
        <v>200</v>
      </c>
      <c r="G15" s="3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8">
      <c r="A16" s="1"/>
      <c r="B16" s="5"/>
      <c r="C16" s="6"/>
      <c r="D16" s="3"/>
      <c r="E16" s="3"/>
      <c r="F16" s="38"/>
      <c r="G16" s="3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">
      <c r="A17" s="1"/>
      <c r="B17" s="5"/>
      <c r="C17" s="6"/>
      <c r="D17" s="3"/>
      <c r="E17" s="3"/>
      <c r="F17" s="28">
        <f>SUM(F7:F15)</f>
        <v>7350</v>
      </c>
      <c r="G17" s="3"/>
      <c r="H17" s="27"/>
      <c r="I17" s="18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8">
      <c r="A18" s="32">
        <v>2</v>
      </c>
      <c r="B18" s="5" t="s">
        <v>12</v>
      </c>
      <c r="C18" s="6"/>
      <c r="D18" s="3"/>
      <c r="E18" s="3"/>
      <c r="F18" s="3"/>
      <c r="G18" s="3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1"/>
      <c r="B19" s="7" t="s">
        <v>0</v>
      </c>
      <c r="C19" s="7" t="s">
        <v>1</v>
      </c>
      <c r="D19" s="7" t="s">
        <v>2</v>
      </c>
      <c r="E19" s="7" t="s">
        <v>3</v>
      </c>
      <c r="F19" s="7" t="s">
        <v>4</v>
      </c>
      <c r="G19" s="3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">
      <c r="A20" s="1"/>
      <c r="B20" s="50" t="s">
        <v>26</v>
      </c>
      <c r="C20" s="51" t="s">
        <v>5</v>
      </c>
      <c r="D20" s="52">
        <v>3</v>
      </c>
      <c r="E20" s="53">
        <v>480</v>
      </c>
      <c r="F20" s="53">
        <f>D20*E20</f>
        <v>1440</v>
      </c>
      <c r="G20" s="3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>
      <c r="A21" s="1"/>
      <c r="B21" s="50" t="s">
        <v>37</v>
      </c>
      <c r="C21" s="51" t="s">
        <v>5</v>
      </c>
      <c r="D21" s="52">
        <v>3</v>
      </c>
      <c r="E21" s="53">
        <v>950</v>
      </c>
      <c r="F21" s="53">
        <f>D21*E21</f>
        <v>2850</v>
      </c>
      <c r="G21" s="1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">
      <c r="A22" s="1"/>
      <c r="B22" s="75" t="s">
        <v>71</v>
      </c>
      <c r="C22" s="76" t="s">
        <v>5</v>
      </c>
      <c r="D22" s="77">
        <v>5</v>
      </c>
      <c r="E22" s="78">
        <v>140</v>
      </c>
      <c r="F22" s="78">
        <f>D22*E22</f>
        <v>700</v>
      </c>
      <c r="G22" s="3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">
      <c r="A23" s="1"/>
      <c r="B23" s="75" t="s">
        <v>72</v>
      </c>
      <c r="C23" s="76" t="s">
        <v>5</v>
      </c>
      <c r="D23" s="77">
        <v>30</v>
      </c>
      <c r="E23" s="78">
        <v>10</v>
      </c>
      <c r="F23" s="78">
        <f>E23*D23</f>
        <v>300</v>
      </c>
      <c r="G23" s="21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">
      <c r="A24" s="1"/>
      <c r="B24" s="105" t="s">
        <v>56</v>
      </c>
      <c r="C24" s="102" t="s">
        <v>5</v>
      </c>
      <c r="D24" s="103">
        <v>1</v>
      </c>
      <c r="E24" s="104">
        <v>200</v>
      </c>
      <c r="F24" s="104">
        <f>E24*D24</f>
        <v>200</v>
      </c>
      <c r="G24" s="21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>
      <c r="A25" s="1"/>
      <c r="B25" s="89" t="s">
        <v>13</v>
      </c>
      <c r="C25" s="71" t="s">
        <v>5</v>
      </c>
      <c r="D25" s="90">
        <v>1</v>
      </c>
      <c r="E25" s="91">
        <v>200</v>
      </c>
      <c r="F25" s="73">
        <f>D25*E25</f>
        <v>200</v>
      </c>
      <c r="G25" s="3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>
      <c r="A26" s="1"/>
      <c r="B26" s="31"/>
      <c r="C26" s="23"/>
      <c r="D26" s="25"/>
      <c r="E26" s="25"/>
      <c r="F26" s="26"/>
      <c r="G26" s="21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.75">
      <c r="A27" s="1"/>
      <c r="B27" s="24"/>
      <c r="C27" s="23"/>
      <c r="D27" s="25"/>
      <c r="E27" s="25"/>
      <c r="F27" s="26">
        <f>SUM(F20:F25)</f>
        <v>5690</v>
      </c>
      <c r="G27" s="3"/>
      <c r="H27" s="19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">
      <c r="A28" s="1"/>
      <c r="B28" s="12"/>
      <c r="C28" s="8"/>
      <c r="D28" s="12"/>
      <c r="E28" s="12"/>
      <c r="F28" s="12"/>
      <c r="G28" s="3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8">
      <c r="A29" s="32">
        <v>3</v>
      </c>
      <c r="B29" s="5" t="s">
        <v>14</v>
      </c>
      <c r="C29" s="16"/>
      <c r="D29" s="21"/>
      <c r="E29" s="21"/>
      <c r="F29" s="21"/>
      <c r="G29" s="3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>
      <c r="A30" s="1"/>
      <c r="B30" s="7" t="s">
        <v>0</v>
      </c>
      <c r="C30" s="7" t="s">
        <v>1</v>
      </c>
      <c r="D30" s="7" t="s">
        <v>2</v>
      </c>
      <c r="E30" s="7" t="s">
        <v>3</v>
      </c>
      <c r="F30" s="7" t="s">
        <v>4</v>
      </c>
      <c r="G30" s="3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">
      <c r="A31" s="20"/>
      <c r="B31" s="60" t="s">
        <v>51</v>
      </c>
      <c r="C31" s="64" t="s">
        <v>5</v>
      </c>
      <c r="D31" s="65">
        <v>1</v>
      </c>
      <c r="E31" s="63">
        <v>550</v>
      </c>
      <c r="F31" s="63">
        <f t="shared" ref="F31:F38" si="1">D31*E31</f>
        <v>550</v>
      </c>
      <c r="G31" s="3"/>
      <c r="H31" s="13"/>
      <c r="I31" s="18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">
      <c r="A32" s="20"/>
      <c r="B32" s="95" t="s">
        <v>53</v>
      </c>
      <c r="C32" s="96" t="s">
        <v>5</v>
      </c>
      <c r="D32" s="97">
        <v>1</v>
      </c>
      <c r="E32" s="98">
        <v>900</v>
      </c>
      <c r="F32" s="98">
        <f>E32*D32</f>
        <v>900</v>
      </c>
      <c r="G32" s="21"/>
      <c r="H32" s="13"/>
      <c r="I32" s="18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">
      <c r="A33" s="1"/>
      <c r="B33" s="44" t="s">
        <v>73</v>
      </c>
      <c r="C33" s="45" t="s">
        <v>5</v>
      </c>
      <c r="D33" s="46">
        <v>1</v>
      </c>
      <c r="E33" s="47">
        <v>450</v>
      </c>
      <c r="F33" s="47">
        <f t="shared" si="1"/>
        <v>450</v>
      </c>
      <c r="G33" s="3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">
      <c r="A34" s="1"/>
      <c r="B34" s="75" t="s">
        <v>39</v>
      </c>
      <c r="C34" s="76" t="s">
        <v>5</v>
      </c>
      <c r="D34" s="77">
        <v>8</v>
      </c>
      <c r="E34" s="78">
        <v>200</v>
      </c>
      <c r="F34" s="78">
        <f t="shared" si="1"/>
        <v>1600</v>
      </c>
      <c r="G34" s="3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">
      <c r="A35" s="1"/>
      <c r="B35" s="50" t="s">
        <v>27</v>
      </c>
      <c r="C35" s="51" t="s">
        <v>5</v>
      </c>
      <c r="D35" s="52">
        <v>2</v>
      </c>
      <c r="E35" s="53">
        <v>480</v>
      </c>
      <c r="F35" s="53">
        <f t="shared" si="1"/>
        <v>960</v>
      </c>
      <c r="G35" s="21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">
      <c r="A36" s="1"/>
      <c r="B36" s="50" t="s">
        <v>37</v>
      </c>
      <c r="C36" s="51" t="s">
        <v>5</v>
      </c>
      <c r="D36" s="52">
        <v>2</v>
      </c>
      <c r="E36" s="53">
        <v>950</v>
      </c>
      <c r="F36" s="53">
        <f t="shared" si="1"/>
        <v>1900</v>
      </c>
      <c r="G36" s="21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">
      <c r="A37" s="1"/>
      <c r="B37" s="101" t="s">
        <v>56</v>
      </c>
      <c r="C37" s="102" t="s">
        <v>5</v>
      </c>
      <c r="D37" s="103">
        <v>1</v>
      </c>
      <c r="E37" s="104">
        <v>200</v>
      </c>
      <c r="F37" s="104">
        <f>E37*D37</f>
        <v>200</v>
      </c>
      <c r="G37" s="21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">
      <c r="A38" s="1"/>
      <c r="B38" s="70" t="s">
        <v>13</v>
      </c>
      <c r="C38" s="71" t="s">
        <v>5</v>
      </c>
      <c r="D38" s="72">
        <v>1</v>
      </c>
      <c r="E38" s="73">
        <v>200</v>
      </c>
      <c r="F38" s="73">
        <f t="shared" si="1"/>
        <v>200</v>
      </c>
      <c r="G38" s="21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8.75">
      <c r="A39" s="1"/>
      <c r="B39" s="24"/>
      <c r="C39" s="23"/>
      <c r="D39" s="25"/>
      <c r="E39" s="25"/>
      <c r="F39" s="26"/>
      <c r="G39" s="3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8.75">
      <c r="A40" s="1"/>
      <c r="B40" s="24"/>
      <c r="C40" s="23"/>
      <c r="D40" s="25"/>
      <c r="E40" s="25"/>
      <c r="F40" s="26">
        <f>SUM(F31:F38)</f>
        <v>6760</v>
      </c>
      <c r="G40" s="3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8">
      <c r="A41" s="32">
        <v>4</v>
      </c>
      <c r="B41" s="5" t="s">
        <v>16</v>
      </c>
      <c r="C41" s="16"/>
      <c r="D41" s="21"/>
      <c r="E41" s="21"/>
      <c r="F41" s="21"/>
      <c r="G41" s="3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>
      <c r="A42" s="1"/>
      <c r="B42" s="7" t="s">
        <v>0</v>
      </c>
      <c r="C42" s="7" t="s">
        <v>1</v>
      </c>
      <c r="D42" s="7" t="s">
        <v>2</v>
      </c>
      <c r="E42" s="7" t="s">
        <v>3</v>
      </c>
      <c r="F42" s="7" t="s">
        <v>4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">
      <c r="A43" s="1"/>
      <c r="B43" s="60" t="s">
        <v>45</v>
      </c>
      <c r="C43" s="64" t="s">
        <v>5</v>
      </c>
      <c r="D43" s="65">
        <v>1</v>
      </c>
      <c r="E43" s="63">
        <v>420</v>
      </c>
      <c r="F43" s="63">
        <f t="shared" ref="F43:F46" si="2">D43*E43</f>
        <v>420</v>
      </c>
      <c r="G43" s="2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">
      <c r="A44" s="1"/>
      <c r="B44" s="95" t="s">
        <v>52</v>
      </c>
      <c r="C44" s="96" t="s">
        <v>5</v>
      </c>
      <c r="D44" s="97">
        <v>1</v>
      </c>
      <c r="E44" s="98">
        <v>900</v>
      </c>
      <c r="F44" s="98">
        <f>E44*D44</f>
        <v>900</v>
      </c>
      <c r="G44" s="2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">
      <c r="A45" s="1"/>
      <c r="B45" s="82" t="s">
        <v>15</v>
      </c>
      <c r="C45" s="83" t="s">
        <v>5</v>
      </c>
      <c r="D45" s="84">
        <v>1</v>
      </c>
      <c r="E45" s="85">
        <v>600</v>
      </c>
      <c r="F45" s="85">
        <f t="shared" si="2"/>
        <v>600</v>
      </c>
      <c r="G45" s="2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">
      <c r="A46" s="1"/>
      <c r="B46" s="75" t="s">
        <v>39</v>
      </c>
      <c r="C46" s="76" t="s">
        <v>5</v>
      </c>
      <c r="D46" s="77">
        <v>9</v>
      </c>
      <c r="E46" s="78">
        <v>200</v>
      </c>
      <c r="F46" s="78">
        <f t="shared" si="2"/>
        <v>1800</v>
      </c>
      <c r="G46" s="2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">
      <c r="A47" s="1"/>
      <c r="B47" s="44" t="s">
        <v>62</v>
      </c>
      <c r="C47" s="45" t="s">
        <v>5</v>
      </c>
      <c r="D47" s="46">
        <v>1</v>
      </c>
      <c r="E47" s="47">
        <v>450</v>
      </c>
      <c r="F47" s="47">
        <f>D47*E47</f>
        <v>450</v>
      </c>
      <c r="G47" s="2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">
      <c r="A48" s="1"/>
      <c r="B48" s="44" t="s">
        <v>60</v>
      </c>
      <c r="C48" s="45" t="s">
        <v>5</v>
      </c>
      <c r="D48" s="46">
        <v>1</v>
      </c>
      <c r="E48" s="47">
        <v>300</v>
      </c>
      <c r="F48" s="47">
        <f>E48*D48</f>
        <v>300</v>
      </c>
      <c r="G48" s="2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">
      <c r="A49" s="1"/>
      <c r="B49" s="44" t="s">
        <v>65</v>
      </c>
      <c r="C49" s="45" t="s">
        <v>5</v>
      </c>
      <c r="D49" s="46">
        <v>2</v>
      </c>
      <c r="E49" s="47">
        <v>40</v>
      </c>
      <c r="F49" s="47">
        <f>E49*D49</f>
        <v>80</v>
      </c>
      <c r="G49" s="2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">
      <c r="A50" s="1"/>
      <c r="B50" s="50" t="s">
        <v>27</v>
      </c>
      <c r="C50" s="51" t="s">
        <v>5</v>
      </c>
      <c r="D50" s="52">
        <v>3</v>
      </c>
      <c r="E50" s="53">
        <v>480</v>
      </c>
      <c r="F50" s="53">
        <f>D50*E50</f>
        <v>1440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">
      <c r="A51" s="1"/>
      <c r="B51" s="50" t="s">
        <v>37</v>
      </c>
      <c r="C51" s="51" t="s">
        <v>5</v>
      </c>
      <c r="D51" s="52">
        <v>1</v>
      </c>
      <c r="E51" s="53">
        <v>950</v>
      </c>
      <c r="F51" s="53">
        <f>D51*E51</f>
        <v>950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">
      <c r="A52" s="1"/>
      <c r="B52" s="101" t="s">
        <v>56</v>
      </c>
      <c r="C52" s="102" t="s">
        <v>5</v>
      </c>
      <c r="D52" s="103">
        <v>1</v>
      </c>
      <c r="E52" s="104">
        <v>200</v>
      </c>
      <c r="F52" s="104">
        <f>E52*D52</f>
        <v>200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">
      <c r="A53" s="1"/>
      <c r="B53" s="70" t="s">
        <v>13</v>
      </c>
      <c r="C53" s="71" t="s">
        <v>5</v>
      </c>
      <c r="D53" s="72">
        <v>1</v>
      </c>
      <c r="E53" s="73">
        <v>200</v>
      </c>
      <c r="F53" s="73">
        <f>D53*E53</f>
        <v>200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8.75">
      <c r="A54" s="1"/>
      <c r="B54" s="24"/>
      <c r="C54" s="23"/>
      <c r="D54" s="25"/>
      <c r="E54" s="25"/>
      <c r="F54" s="26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8.75">
      <c r="A55" s="1"/>
      <c r="B55" s="24"/>
      <c r="C55" s="23"/>
      <c r="D55" s="25"/>
      <c r="E55" s="25"/>
      <c r="F55" s="26">
        <f>SUM(F43:F53)</f>
        <v>7340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">
      <c r="A57" s="33">
        <v>5</v>
      </c>
      <c r="B57" s="5" t="s">
        <v>17</v>
      </c>
      <c r="C57" s="16"/>
      <c r="D57" s="21"/>
      <c r="E57" s="21"/>
      <c r="F57" s="2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>
      <c r="A58" s="34"/>
      <c r="B58" s="7" t="s">
        <v>0</v>
      </c>
      <c r="C58" s="7" t="s">
        <v>1</v>
      </c>
      <c r="D58" s="7" t="s">
        <v>2</v>
      </c>
      <c r="E58" s="7" t="s">
        <v>3</v>
      </c>
      <c r="F58" s="7" t="s">
        <v>4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">
      <c r="A59" s="1"/>
      <c r="B59" s="60" t="s">
        <v>57</v>
      </c>
      <c r="C59" s="64" t="s">
        <v>5</v>
      </c>
      <c r="D59" s="65">
        <v>1</v>
      </c>
      <c r="E59" s="63">
        <v>200</v>
      </c>
      <c r="F59" s="63">
        <f t="shared" ref="F59:F72" si="3">D59*E59</f>
        <v>200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">
      <c r="A60" s="1"/>
      <c r="B60" s="95" t="s">
        <v>74</v>
      </c>
      <c r="C60" s="96" t="s">
        <v>5</v>
      </c>
      <c r="D60" s="97">
        <v>1</v>
      </c>
      <c r="E60" s="98">
        <v>1700</v>
      </c>
      <c r="F60" s="98">
        <f>E60*D60</f>
        <v>1700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">
      <c r="A61" s="1"/>
      <c r="B61" s="44" t="s">
        <v>10</v>
      </c>
      <c r="C61" s="45" t="s">
        <v>5</v>
      </c>
      <c r="D61" s="46">
        <v>4</v>
      </c>
      <c r="E61" s="47">
        <v>40</v>
      </c>
      <c r="F61" s="47">
        <f t="shared" si="3"/>
        <v>160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">
      <c r="A62" s="1"/>
      <c r="B62" s="44" t="s">
        <v>60</v>
      </c>
      <c r="C62" s="45" t="s">
        <v>5</v>
      </c>
      <c r="D62" s="46">
        <v>1</v>
      </c>
      <c r="E62" s="47">
        <v>300</v>
      </c>
      <c r="F62" s="47">
        <f>E62*D62</f>
        <v>300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">
      <c r="A63" s="1"/>
      <c r="B63" s="44" t="s">
        <v>63</v>
      </c>
      <c r="C63" s="45" t="s">
        <v>5</v>
      </c>
      <c r="D63" s="46">
        <v>3</v>
      </c>
      <c r="E63" s="47">
        <v>450</v>
      </c>
      <c r="F63" s="47">
        <f t="shared" si="3"/>
        <v>1350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">
      <c r="A64" s="1"/>
      <c r="B64" s="66" t="s">
        <v>46</v>
      </c>
      <c r="C64" s="64" t="s">
        <v>5</v>
      </c>
      <c r="D64" s="65">
        <v>1</v>
      </c>
      <c r="E64" s="63">
        <v>420</v>
      </c>
      <c r="F64" s="63">
        <f t="shared" si="3"/>
        <v>420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">
      <c r="A65" s="1"/>
      <c r="B65" s="66" t="s">
        <v>70</v>
      </c>
      <c r="C65" s="64" t="s">
        <v>5</v>
      </c>
      <c r="D65" s="65">
        <v>2</v>
      </c>
      <c r="E65" s="63">
        <v>500</v>
      </c>
      <c r="F65" s="63">
        <f>E65*D65</f>
        <v>1000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">
      <c r="A66" s="1"/>
      <c r="B66" s="86" t="s">
        <v>18</v>
      </c>
      <c r="C66" s="83" t="s">
        <v>5</v>
      </c>
      <c r="D66" s="84">
        <v>2</v>
      </c>
      <c r="E66" s="85">
        <v>500</v>
      </c>
      <c r="F66" s="85">
        <f t="shared" si="3"/>
        <v>1000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">
      <c r="A67" s="1"/>
      <c r="B67" s="75" t="s">
        <v>69</v>
      </c>
      <c r="C67" s="76" t="s">
        <v>5</v>
      </c>
      <c r="D67" s="77">
        <v>24</v>
      </c>
      <c r="E67" s="78">
        <v>140</v>
      </c>
      <c r="F67" s="78">
        <f t="shared" si="3"/>
        <v>3360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">
      <c r="A68" s="1"/>
      <c r="B68" s="75" t="s">
        <v>39</v>
      </c>
      <c r="C68" s="76" t="s">
        <v>5</v>
      </c>
      <c r="D68" s="77">
        <v>10</v>
      </c>
      <c r="E68" s="78">
        <v>200</v>
      </c>
      <c r="F68" s="78">
        <f>E68*D68</f>
        <v>2000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">
      <c r="A69" s="1"/>
      <c r="B69" s="57" t="s">
        <v>27</v>
      </c>
      <c r="C69" s="51" t="s">
        <v>5</v>
      </c>
      <c r="D69" s="52">
        <v>13</v>
      </c>
      <c r="E69" s="53">
        <v>480</v>
      </c>
      <c r="F69" s="53">
        <f t="shared" si="3"/>
        <v>6240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">
      <c r="A70" s="1"/>
      <c r="B70" s="57" t="s">
        <v>37</v>
      </c>
      <c r="C70" s="51" t="s">
        <v>5</v>
      </c>
      <c r="D70" s="52">
        <v>2</v>
      </c>
      <c r="E70" s="53">
        <v>950</v>
      </c>
      <c r="F70" s="53">
        <f t="shared" si="3"/>
        <v>1900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">
      <c r="A71" s="1"/>
      <c r="B71" s="105" t="s">
        <v>56</v>
      </c>
      <c r="C71" s="102" t="s">
        <v>5</v>
      </c>
      <c r="D71" s="103">
        <v>1</v>
      </c>
      <c r="E71" s="104">
        <v>200</v>
      </c>
      <c r="F71" s="104">
        <f>E71*D71</f>
        <v>200</v>
      </c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">
      <c r="A72" s="1"/>
      <c r="B72" s="92" t="s">
        <v>13</v>
      </c>
      <c r="C72" s="71" t="s">
        <v>5</v>
      </c>
      <c r="D72" s="72">
        <v>1</v>
      </c>
      <c r="E72" s="73">
        <v>200</v>
      </c>
      <c r="F72" s="73">
        <f t="shared" si="3"/>
        <v>200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.75">
      <c r="A73" s="1"/>
      <c r="B73" s="24"/>
      <c r="C73" s="23"/>
      <c r="D73" s="25"/>
      <c r="E73" s="25"/>
      <c r="F73" s="26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8.75">
      <c r="A74" s="1"/>
      <c r="B74" s="24"/>
      <c r="C74" s="23"/>
      <c r="D74" s="25"/>
      <c r="E74" s="25"/>
      <c r="F74" s="26">
        <f>SUM(F59:F72)</f>
        <v>20030</v>
      </c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8">
      <c r="A76" s="35">
        <v>6</v>
      </c>
      <c r="B76" s="5" t="s">
        <v>19</v>
      </c>
      <c r="C76" s="16"/>
      <c r="D76" s="21"/>
      <c r="E76" s="21"/>
      <c r="F76" s="2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36"/>
      <c r="B77" s="67" t="s">
        <v>0</v>
      </c>
      <c r="C77" s="67" t="s">
        <v>1</v>
      </c>
      <c r="D77" s="67" t="s">
        <v>2</v>
      </c>
      <c r="E77" s="67" t="s">
        <v>3</v>
      </c>
      <c r="F77" s="67" t="s">
        <v>4</v>
      </c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">
      <c r="A78" s="37"/>
      <c r="B78" s="60" t="s">
        <v>47</v>
      </c>
      <c r="C78" s="64" t="s">
        <v>5</v>
      </c>
      <c r="D78" s="65">
        <v>1</v>
      </c>
      <c r="E78" s="63">
        <v>420</v>
      </c>
      <c r="F78" s="63">
        <f t="shared" ref="F78:F83" si="4">D78*E78</f>
        <v>420</v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">
      <c r="A79" s="1"/>
      <c r="B79" s="44" t="s">
        <v>10</v>
      </c>
      <c r="C79" s="45" t="s">
        <v>5</v>
      </c>
      <c r="D79" s="46">
        <v>1</v>
      </c>
      <c r="E79" s="47">
        <v>40</v>
      </c>
      <c r="F79" s="47">
        <f t="shared" si="4"/>
        <v>40</v>
      </c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">
      <c r="A80" s="1"/>
      <c r="B80" s="82" t="s">
        <v>24</v>
      </c>
      <c r="C80" s="83" t="s">
        <v>5</v>
      </c>
      <c r="D80" s="84">
        <v>1</v>
      </c>
      <c r="E80" s="85">
        <v>900</v>
      </c>
      <c r="F80" s="85">
        <f>D80*E80</f>
        <v>900</v>
      </c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">
      <c r="A81" s="1"/>
      <c r="B81" s="44" t="s">
        <v>64</v>
      </c>
      <c r="C81" s="45" t="s">
        <v>5</v>
      </c>
      <c r="D81" s="46">
        <v>1</v>
      </c>
      <c r="E81" s="47">
        <v>450</v>
      </c>
      <c r="F81" s="47">
        <f t="shared" si="4"/>
        <v>450</v>
      </c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">
      <c r="A82" s="1"/>
      <c r="B82" s="54" t="s">
        <v>27</v>
      </c>
      <c r="C82" s="51" t="s">
        <v>5</v>
      </c>
      <c r="D82" s="52">
        <v>6</v>
      </c>
      <c r="E82" s="53">
        <v>480</v>
      </c>
      <c r="F82" s="53">
        <f t="shared" si="4"/>
        <v>2880</v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">
      <c r="A83" s="1"/>
      <c r="B83" s="54" t="s">
        <v>37</v>
      </c>
      <c r="C83" s="51" t="s">
        <v>5</v>
      </c>
      <c r="D83" s="55">
        <v>1</v>
      </c>
      <c r="E83" s="56">
        <v>950</v>
      </c>
      <c r="F83" s="53">
        <f t="shared" si="4"/>
        <v>950</v>
      </c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">
      <c r="A84" s="1"/>
      <c r="B84" s="106" t="s">
        <v>56</v>
      </c>
      <c r="C84" s="102" t="s">
        <v>5</v>
      </c>
      <c r="D84" s="107">
        <v>1</v>
      </c>
      <c r="E84" s="108">
        <v>200</v>
      </c>
      <c r="F84" s="104">
        <f>E84*D84</f>
        <v>200</v>
      </c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">
      <c r="A85" s="1"/>
      <c r="B85" s="89" t="s">
        <v>13</v>
      </c>
      <c r="C85" s="71" t="s">
        <v>5</v>
      </c>
      <c r="D85" s="90">
        <v>1</v>
      </c>
      <c r="E85" s="91">
        <v>200</v>
      </c>
      <c r="F85" s="73">
        <f>D85*E85</f>
        <v>200</v>
      </c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8.75">
      <c r="A86" s="1"/>
      <c r="B86" s="24"/>
      <c r="C86" s="23"/>
      <c r="D86" s="25"/>
      <c r="E86" s="25"/>
      <c r="F86" s="26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8.75">
      <c r="A87" s="1"/>
      <c r="B87" s="24"/>
      <c r="C87" s="23"/>
      <c r="D87" s="25"/>
      <c r="E87" s="25"/>
      <c r="F87" s="26">
        <f>SUM(F78:F85)</f>
        <v>6040</v>
      </c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8">
      <c r="A89" s="33">
        <v>7</v>
      </c>
      <c r="B89" s="5" t="s">
        <v>20</v>
      </c>
      <c r="C89" s="16"/>
      <c r="D89" s="21"/>
      <c r="E89" s="21"/>
      <c r="F89" s="2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34"/>
      <c r="B90" s="7" t="s">
        <v>0</v>
      </c>
      <c r="C90" s="7" t="s">
        <v>1</v>
      </c>
      <c r="D90" s="7" t="s">
        <v>2</v>
      </c>
      <c r="E90" s="7" t="s">
        <v>3</v>
      </c>
      <c r="F90" s="7" t="s">
        <v>4</v>
      </c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">
      <c r="A91" s="1"/>
      <c r="B91" s="60" t="s">
        <v>41</v>
      </c>
      <c r="C91" s="64" t="s">
        <v>5</v>
      </c>
      <c r="D91" s="65">
        <v>1</v>
      </c>
      <c r="E91" s="63">
        <v>200</v>
      </c>
      <c r="F91" s="63">
        <v>200</v>
      </c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">
      <c r="A92" s="1"/>
      <c r="B92" s="95" t="s">
        <v>52</v>
      </c>
      <c r="C92" s="96" t="s">
        <v>5</v>
      </c>
      <c r="D92" s="97">
        <v>1</v>
      </c>
      <c r="E92" s="98">
        <v>900</v>
      </c>
      <c r="F92" s="98">
        <f>E92*D92</f>
        <v>900</v>
      </c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">
      <c r="A93" s="1"/>
      <c r="B93" s="44" t="s">
        <v>61</v>
      </c>
      <c r="C93" s="45" t="s">
        <v>5</v>
      </c>
      <c r="D93" s="46">
        <v>1</v>
      </c>
      <c r="E93" s="47">
        <v>450</v>
      </c>
      <c r="F93" s="47">
        <f t="shared" ref="F93:F99" si="5">D93*E93</f>
        <v>450</v>
      </c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">
      <c r="A94" s="1"/>
      <c r="B94" s="44" t="s">
        <v>10</v>
      </c>
      <c r="C94" s="45" t="s">
        <v>5</v>
      </c>
      <c r="D94" s="46">
        <v>1</v>
      </c>
      <c r="E94" s="47">
        <v>40</v>
      </c>
      <c r="F94" s="47">
        <f t="shared" si="5"/>
        <v>40</v>
      </c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">
      <c r="A95" s="1"/>
      <c r="B95" s="50" t="s">
        <v>27</v>
      </c>
      <c r="C95" s="51" t="s">
        <v>5</v>
      </c>
      <c r="D95" s="52">
        <v>1</v>
      </c>
      <c r="E95" s="53">
        <v>480</v>
      </c>
      <c r="F95" s="53">
        <f t="shared" si="5"/>
        <v>480</v>
      </c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">
      <c r="A96" s="1"/>
      <c r="B96" s="50" t="s">
        <v>37</v>
      </c>
      <c r="C96" s="51" t="s">
        <v>5</v>
      </c>
      <c r="D96" s="52">
        <v>1</v>
      </c>
      <c r="E96" s="53">
        <v>950</v>
      </c>
      <c r="F96" s="53">
        <f t="shared" si="5"/>
        <v>950</v>
      </c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">
      <c r="A97" s="1"/>
      <c r="B97" s="80" t="s">
        <v>39</v>
      </c>
      <c r="C97" s="76" t="s">
        <v>5</v>
      </c>
      <c r="D97" s="77">
        <v>5</v>
      </c>
      <c r="E97" s="78">
        <v>200</v>
      </c>
      <c r="F97" s="78">
        <f t="shared" si="5"/>
        <v>1000</v>
      </c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">
      <c r="A98" s="1"/>
      <c r="B98" s="101" t="s">
        <v>56</v>
      </c>
      <c r="C98" s="102" t="s">
        <v>5</v>
      </c>
      <c r="D98" s="103">
        <v>1</v>
      </c>
      <c r="E98" s="104">
        <v>100</v>
      </c>
      <c r="F98" s="104">
        <f>E98*D98</f>
        <v>100</v>
      </c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">
      <c r="A99" s="1"/>
      <c r="B99" s="90" t="s">
        <v>13</v>
      </c>
      <c r="C99" s="71" t="s">
        <v>5</v>
      </c>
      <c r="D99" s="90">
        <v>1</v>
      </c>
      <c r="E99" s="91">
        <v>200</v>
      </c>
      <c r="F99" s="91">
        <f t="shared" si="5"/>
        <v>200</v>
      </c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">
      <c r="A100" s="1"/>
      <c r="B100" s="21"/>
      <c r="C100" s="16"/>
      <c r="D100" s="21"/>
      <c r="E100" s="38"/>
      <c r="F100" s="38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8">
      <c r="A101" s="1"/>
      <c r="B101" s="5"/>
      <c r="C101" s="16"/>
      <c r="D101" s="21"/>
      <c r="E101" s="21"/>
      <c r="F101" s="28">
        <f>SUM(F91:F99)</f>
        <v>4320</v>
      </c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8">
      <c r="A102" s="33">
        <v>8</v>
      </c>
      <c r="B102" s="5" t="s">
        <v>21</v>
      </c>
      <c r="C102" s="16"/>
      <c r="D102" s="21"/>
      <c r="E102" s="21"/>
      <c r="F102" s="2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>
      <c r="A103" s="34"/>
      <c r="B103" s="7" t="s">
        <v>0</v>
      </c>
      <c r="C103" s="7" t="s">
        <v>1</v>
      </c>
      <c r="D103" s="7" t="s">
        <v>2</v>
      </c>
      <c r="E103" s="7" t="s">
        <v>3</v>
      </c>
      <c r="F103" s="7" t="s">
        <v>4</v>
      </c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">
      <c r="A104" s="1"/>
      <c r="B104" s="60" t="s">
        <v>44</v>
      </c>
      <c r="C104" s="64" t="s">
        <v>5</v>
      </c>
      <c r="D104" s="65">
        <v>1</v>
      </c>
      <c r="E104" s="63">
        <v>420</v>
      </c>
      <c r="F104" s="63">
        <f t="shared" ref="F104:F111" si="6">D104*E104</f>
        <v>420</v>
      </c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">
      <c r="A105" s="1"/>
      <c r="B105" s="44" t="s">
        <v>10</v>
      </c>
      <c r="C105" s="45" t="s">
        <v>5</v>
      </c>
      <c r="D105" s="46">
        <v>1</v>
      </c>
      <c r="E105" s="47">
        <v>40</v>
      </c>
      <c r="F105" s="47">
        <f t="shared" si="6"/>
        <v>40</v>
      </c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">
      <c r="A106" s="1"/>
      <c r="B106" s="82" t="s">
        <v>24</v>
      </c>
      <c r="C106" s="83" t="s">
        <v>5</v>
      </c>
      <c r="D106" s="84">
        <v>1</v>
      </c>
      <c r="E106" s="85">
        <v>900</v>
      </c>
      <c r="F106" s="85">
        <f>D106*E106</f>
        <v>900</v>
      </c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">
      <c r="A107" s="1"/>
      <c r="B107" s="44" t="s">
        <v>58</v>
      </c>
      <c r="C107" s="45" t="s">
        <v>5</v>
      </c>
      <c r="D107" s="46">
        <v>1</v>
      </c>
      <c r="E107" s="47">
        <v>180</v>
      </c>
      <c r="F107" s="47">
        <f t="shared" si="6"/>
        <v>180</v>
      </c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">
      <c r="A108" s="1"/>
      <c r="B108" s="50" t="s">
        <v>26</v>
      </c>
      <c r="C108" s="51" t="s">
        <v>5</v>
      </c>
      <c r="D108" s="52">
        <v>1</v>
      </c>
      <c r="E108" s="53">
        <v>480</v>
      </c>
      <c r="F108" s="53">
        <f t="shared" si="6"/>
        <v>480</v>
      </c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">
      <c r="A109" s="1"/>
      <c r="B109" s="50" t="s">
        <v>37</v>
      </c>
      <c r="C109" s="51" t="s">
        <v>5</v>
      </c>
      <c r="D109" s="52">
        <v>1</v>
      </c>
      <c r="E109" s="53">
        <v>950</v>
      </c>
      <c r="F109" s="53">
        <f t="shared" si="6"/>
        <v>950</v>
      </c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">
      <c r="A110" s="1"/>
      <c r="B110" s="101" t="s">
        <v>56</v>
      </c>
      <c r="C110" s="102" t="s">
        <v>5</v>
      </c>
      <c r="D110" s="103">
        <v>1</v>
      </c>
      <c r="E110" s="104">
        <v>100</v>
      </c>
      <c r="F110" s="104">
        <f>E110*D110</f>
        <v>100</v>
      </c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">
      <c r="A111" s="1"/>
      <c r="B111" s="70" t="s">
        <v>13</v>
      </c>
      <c r="C111" s="71" t="s">
        <v>5</v>
      </c>
      <c r="D111" s="72">
        <v>1</v>
      </c>
      <c r="E111" s="73">
        <v>200</v>
      </c>
      <c r="F111" s="73">
        <f t="shared" si="6"/>
        <v>200</v>
      </c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8.75">
      <c r="A112" s="1"/>
      <c r="B112" s="24"/>
      <c r="C112" s="23"/>
      <c r="D112" s="25"/>
      <c r="E112" s="25"/>
      <c r="F112" s="26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8.75">
      <c r="A113" s="1"/>
      <c r="B113" s="24"/>
      <c r="C113" s="23"/>
      <c r="D113" s="25"/>
      <c r="E113" s="25"/>
      <c r="F113" s="26">
        <f>SUM(F104:F111)</f>
        <v>3270</v>
      </c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8">
      <c r="A114" s="33">
        <v>9</v>
      </c>
      <c r="B114" s="5" t="s">
        <v>22</v>
      </c>
      <c r="C114" s="16"/>
      <c r="D114" s="21"/>
      <c r="E114" s="21"/>
      <c r="F114" s="2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>
      <c r="A115" s="34"/>
      <c r="B115" s="7"/>
      <c r="C115" s="7" t="s">
        <v>1</v>
      </c>
      <c r="D115" s="7" t="s">
        <v>2</v>
      </c>
      <c r="E115" s="7" t="s">
        <v>3</v>
      </c>
      <c r="F115" s="7" t="s">
        <v>4</v>
      </c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">
      <c r="A116" s="1"/>
      <c r="B116" s="60" t="s">
        <v>48</v>
      </c>
      <c r="C116" s="64" t="s">
        <v>5</v>
      </c>
      <c r="D116" s="65">
        <v>1</v>
      </c>
      <c r="E116" s="63">
        <v>300</v>
      </c>
      <c r="F116" s="63">
        <v>300</v>
      </c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">
      <c r="A117" s="1"/>
      <c r="B117" s="60" t="s">
        <v>49</v>
      </c>
      <c r="C117" s="64" t="s">
        <v>5</v>
      </c>
      <c r="D117" s="65">
        <v>1</v>
      </c>
      <c r="E117" s="63">
        <v>420</v>
      </c>
      <c r="F117" s="63">
        <f t="shared" ref="F117:F126" si="7">D117*E117</f>
        <v>420</v>
      </c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">
      <c r="A118" s="1"/>
      <c r="B118" s="95" t="s">
        <v>54</v>
      </c>
      <c r="C118" s="96" t="s">
        <v>5</v>
      </c>
      <c r="D118" s="97">
        <v>1</v>
      </c>
      <c r="E118" s="98">
        <v>1700</v>
      </c>
      <c r="F118" s="98">
        <f>E118*D118</f>
        <v>1700</v>
      </c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">
      <c r="A119" s="1"/>
      <c r="B119" s="82" t="s">
        <v>25</v>
      </c>
      <c r="C119" s="83" t="s">
        <v>5</v>
      </c>
      <c r="D119" s="84">
        <v>1</v>
      </c>
      <c r="E119" s="85">
        <v>500</v>
      </c>
      <c r="F119" s="85">
        <f>D119*E119</f>
        <v>500</v>
      </c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">
      <c r="A120" s="1"/>
      <c r="B120" s="44" t="s">
        <v>10</v>
      </c>
      <c r="C120" s="45" t="s">
        <v>5</v>
      </c>
      <c r="D120" s="46">
        <v>2</v>
      </c>
      <c r="E120" s="47">
        <v>40</v>
      </c>
      <c r="F120" s="47">
        <f>E120*D120</f>
        <v>80</v>
      </c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">
      <c r="A121" s="1"/>
      <c r="B121" s="44" t="s">
        <v>59</v>
      </c>
      <c r="C121" s="45" t="s">
        <v>5</v>
      </c>
      <c r="D121" s="46">
        <v>2</v>
      </c>
      <c r="E121" s="47">
        <v>450</v>
      </c>
      <c r="F121" s="47">
        <f t="shared" si="7"/>
        <v>900</v>
      </c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">
      <c r="A122" s="1"/>
      <c r="B122" s="50" t="s">
        <v>27</v>
      </c>
      <c r="C122" s="51" t="s">
        <v>5</v>
      </c>
      <c r="D122" s="52">
        <v>10</v>
      </c>
      <c r="E122" s="53">
        <v>480</v>
      </c>
      <c r="F122" s="53">
        <f t="shared" si="7"/>
        <v>4800</v>
      </c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">
      <c r="A123" s="1"/>
      <c r="B123" s="50" t="s">
        <v>37</v>
      </c>
      <c r="C123" s="51" t="s">
        <v>5</v>
      </c>
      <c r="D123" s="52">
        <v>3</v>
      </c>
      <c r="E123" s="53">
        <v>950</v>
      </c>
      <c r="F123" s="53">
        <f t="shared" si="7"/>
        <v>2850</v>
      </c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">
      <c r="A124" s="1"/>
      <c r="B124" s="75" t="s">
        <v>39</v>
      </c>
      <c r="C124" s="76" t="s">
        <v>5</v>
      </c>
      <c r="D124" s="77">
        <v>12</v>
      </c>
      <c r="E124" s="78">
        <v>200</v>
      </c>
      <c r="F124" s="78">
        <f>D124*E124</f>
        <v>2400</v>
      </c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">
      <c r="A125" s="1"/>
      <c r="B125" s="105" t="s">
        <v>56</v>
      </c>
      <c r="C125" s="102" t="s">
        <v>5</v>
      </c>
      <c r="D125" s="103">
        <v>1</v>
      </c>
      <c r="E125" s="104">
        <v>200</v>
      </c>
      <c r="F125" s="104">
        <f>E125*D125</f>
        <v>200</v>
      </c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">
      <c r="A126" s="1"/>
      <c r="B126" s="89" t="s">
        <v>13</v>
      </c>
      <c r="C126" s="71" t="s">
        <v>5</v>
      </c>
      <c r="D126" s="90">
        <v>1</v>
      </c>
      <c r="E126" s="91">
        <v>200</v>
      </c>
      <c r="F126" s="73">
        <f t="shared" si="7"/>
        <v>200</v>
      </c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">
      <c r="A127" s="1"/>
      <c r="B127" s="89"/>
      <c r="C127" s="71"/>
      <c r="D127" s="90"/>
      <c r="E127" s="91"/>
      <c r="F127" s="73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8.75">
      <c r="A128" s="1"/>
      <c r="B128" s="24"/>
      <c r="C128" s="23"/>
      <c r="D128" s="79"/>
      <c r="E128" s="25"/>
      <c r="F128" s="26">
        <f>SUM(F116:F126)</f>
        <v>14350</v>
      </c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8">
      <c r="A129" s="1"/>
      <c r="B129" s="2"/>
      <c r="C129" s="2"/>
      <c r="D129" s="39"/>
      <c r="E129" s="40"/>
      <c r="F129" s="4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8">
      <c r="A130" s="32">
        <v>10</v>
      </c>
      <c r="B130" s="5" t="s">
        <v>42</v>
      </c>
      <c r="C130" s="16"/>
      <c r="D130" s="21"/>
      <c r="E130" s="21"/>
      <c r="F130" s="2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>
      <c r="A131" s="1"/>
      <c r="B131" s="7" t="s">
        <v>0</v>
      </c>
      <c r="C131" s="7" t="s">
        <v>1</v>
      </c>
      <c r="D131" s="7" t="s">
        <v>2</v>
      </c>
      <c r="E131" s="7" t="s">
        <v>3</v>
      </c>
      <c r="F131" s="7" t="s">
        <v>4</v>
      </c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">
      <c r="A132" s="1"/>
      <c r="B132" s="50" t="s">
        <v>37</v>
      </c>
      <c r="C132" s="51" t="s">
        <v>5</v>
      </c>
      <c r="D132" s="52">
        <v>2</v>
      </c>
      <c r="E132" s="53">
        <v>950</v>
      </c>
      <c r="F132" s="53">
        <f>D132*E132</f>
        <v>1900</v>
      </c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">
      <c r="A133" s="1"/>
      <c r="B133" s="95" t="s">
        <v>54</v>
      </c>
      <c r="C133" s="96" t="s">
        <v>5</v>
      </c>
      <c r="D133" s="97">
        <v>1</v>
      </c>
      <c r="E133" s="98">
        <v>1700</v>
      </c>
      <c r="F133" s="98">
        <f>E133*D133</f>
        <v>1700</v>
      </c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">
      <c r="A134" s="1"/>
      <c r="B134" s="105" t="s">
        <v>56</v>
      </c>
      <c r="C134" s="102" t="s">
        <v>5</v>
      </c>
      <c r="D134" s="103">
        <v>1</v>
      </c>
      <c r="E134" s="104">
        <v>169.55</v>
      </c>
      <c r="F134" s="104">
        <f>E134*D134</f>
        <v>169.55</v>
      </c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">
      <c r="A135" s="1"/>
      <c r="B135" s="89" t="s">
        <v>13</v>
      </c>
      <c r="C135" s="71" t="s">
        <v>5</v>
      </c>
      <c r="D135" s="90">
        <v>1</v>
      </c>
      <c r="E135" s="91">
        <v>150</v>
      </c>
      <c r="F135" s="73">
        <f>D135*E135</f>
        <v>150</v>
      </c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>
      <c r="A136" s="1"/>
      <c r="B136" s="31"/>
      <c r="C136" s="23"/>
      <c r="D136" s="25"/>
      <c r="E136" s="25"/>
      <c r="F136" s="26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8.75">
      <c r="A137" s="1"/>
      <c r="B137" s="24"/>
      <c r="C137" s="23"/>
      <c r="D137" s="25"/>
      <c r="E137" s="25"/>
      <c r="F137" s="26">
        <f>SUM(F132:F135)</f>
        <v>3919.55</v>
      </c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8">
      <c r="A138" s="1"/>
      <c r="B138" s="2"/>
      <c r="C138" s="2"/>
      <c r="D138" s="39"/>
      <c r="E138" s="40"/>
      <c r="F138" s="4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8">
      <c r="A139" s="1"/>
      <c r="B139" s="2"/>
      <c r="C139" s="2"/>
      <c r="D139" s="39" t="s">
        <v>23</v>
      </c>
      <c r="E139" s="40">
        <f>F137+F128+F113+F101+F87+F74+F55+F40+F27+F17</f>
        <v>79069.55</v>
      </c>
      <c r="F139" s="41" t="s">
        <v>55</v>
      </c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8">
      <c r="A140" s="1"/>
      <c r="B140" s="2"/>
      <c r="C140" s="2"/>
      <c r="D140" s="94" t="s">
        <v>75</v>
      </c>
      <c r="E140" s="39">
        <v>169.55</v>
      </c>
      <c r="F140" s="41" t="s">
        <v>55</v>
      </c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8">
      <c r="A141" s="1"/>
      <c r="B141" s="2"/>
      <c r="C141" s="2"/>
      <c r="D141" s="94" t="s">
        <v>76</v>
      </c>
      <c r="E141" s="40">
        <f>E139-E140</f>
        <v>78900</v>
      </c>
      <c r="F141" s="41" t="s">
        <v>55</v>
      </c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">
      <c r="A142" s="1"/>
      <c r="B142" s="2"/>
      <c r="C142" s="2"/>
      <c r="D142" s="2"/>
      <c r="E142" s="2"/>
      <c r="F142" s="11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>
      <c r="A144" s="1"/>
      <c r="B144" s="43" t="s">
        <v>28</v>
      </c>
      <c r="C144" s="43"/>
      <c r="D144" s="43"/>
      <c r="E144" s="43"/>
      <c r="F144" s="48">
        <f>F121+F107+F93+F81+F63+F48+F47+F33+F13+F62</f>
        <v>5130</v>
      </c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>
      <c r="A145" s="1"/>
      <c r="B145" s="43" t="s">
        <v>33</v>
      </c>
      <c r="C145" s="43"/>
      <c r="D145" s="43"/>
      <c r="E145" s="43"/>
      <c r="F145" s="48">
        <f>F120+F105+F94+F79+F61+F49</f>
        <v>440</v>
      </c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>
      <c r="A146" s="1"/>
      <c r="B146" s="42" t="s">
        <v>29</v>
      </c>
      <c r="C146" s="42"/>
      <c r="D146" s="42"/>
      <c r="E146" s="42"/>
      <c r="F146" s="58">
        <f>F132+F123+F122+F109+F108+F96+F95+F83+F82+F70+F69+F51+F50+F36+F35+F21+F20</f>
        <v>33920</v>
      </c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>
      <c r="A147" s="1"/>
      <c r="B147" s="59" t="s">
        <v>30</v>
      </c>
      <c r="C147" s="59"/>
      <c r="D147" s="59"/>
      <c r="E147" s="59"/>
      <c r="F147" s="68">
        <f>F117+F104+F78+F43+F31+F11+F7+F64</f>
        <v>6100</v>
      </c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>
      <c r="A148" s="1"/>
      <c r="B148" s="59" t="s">
        <v>35</v>
      </c>
      <c r="C148" s="59"/>
      <c r="D148" s="59"/>
      <c r="E148" s="59"/>
      <c r="F148" s="68">
        <f>F116+F91+F59+F12+F65</f>
        <v>2300</v>
      </c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>
      <c r="A149" s="1"/>
      <c r="B149" s="69" t="s">
        <v>31</v>
      </c>
      <c r="C149" s="69"/>
      <c r="D149" s="69"/>
      <c r="E149" s="69"/>
      <c r="F149" s="88">
        <f>F8</f>
        <v>1800</v>
      </c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>
      <c r="A150" s="1"/>
      <c r="B150" s="49" t="s">
        <v>32</v>
      </c>
      <c r="C150" s="49"/>
      <c r="D150" s="49"/>
      <c r="E150" s="49"/>
      <c r="F150" s="81">
        <f>F124+F97+F67+F46+F34+F22+F9+F68+F23</f>
        <v>13960</v>
      </c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>
      <c r="A151" s="1"/>
      <c r="B151" s="74" t="s">
        <v>34</v>
      </c>
      <c r="C151" s="74"/>
      <c r="D151" s="74"/>
      <c r="E151" s="74"/>
      <c r="F151" s="87">
        <f>F119+F106+F80+F66+F45</f>
        <v>3900</v>
      </c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>
      <c r="A152" s="1"/>
      <c r="B152" s="99" t="s">
        <v>66</v>
      </c>
      <c r="C152" s="99"/>
      <c r="D152" s="99"/>
      <c r="E152" s="99"/>
      <c r="F152" s="100">
        <f>F134+F125+F110+F98+F84+F71+F52+F37+F24+F14</f>
        <v>1769.55</v>
      </c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>
      <c r="A153" s="1"/>
      <c r="B153" s="69" t="s">
        <v>36</v>
      </c>
      <c r="C153" s="69"/>
      <c r="D153" s="69"/>
      <c r="E153" s="69"/>
      <c r="F153" s="88">
        <f>F135+F126+F111+F99+F85+F72+F53+F38+F25+F15</f>
        <v>1950</v>
      </c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>
      <c r="A154" s="1"/>
      <c r="B154" s="109" t="s">
        <v>67</v>
      </c>
      <c r="C154" s="109"/>
      <c r="D154" s="109"/>
      <c r="E154" s="109"/>
      <c r="F154" s="110">
        <f>F133+F118+F92+F60+F44+F32</f>
        <v>7800</v>
      </c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>
      <c r="A155" s="1"/>
      <c r="B155" s="2"/>
      <c r="C155" s="2"/>
      <c r="D155" s="2"/>
      <c r="E155" s="94" t="s">
        <v>23</v>
      </c>
      <c r="F155" s="93">
        <f>SUM(F144:F154)</f>
        <v>79069.55</v>
      </c>
      <c r="G155" s="113" t="s">
        <v>55</v>
      </c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>
      <c r="A156" s="1"/>
      <c r="B156" s="2"/>
      <c r="C156" s="2"/>
      <c r="D156" s="2"/>
      <c r="E156" s="94" t="s">
        <v>75</v>
      </c>
      <c r="F156" s="94">
        <v>169.55</v>
      </c>
      <c r="G156" s="113" t="s">
        <v>55</v>
      </c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>
      <c r="A157" s="1"/>
      <c r="B157" s="2"/>
      <c r="C157" s="2"/>
      <c r="D157" s="2"/>
      <c r="E157" s="111" t="s">
        <v>76</v>
      </c>
      <c r="F157" s="93">
        <f>F155-F156</f>
        <v>78900</v>
      </c>
      <c r="G157" s="113" t="s">
        <v>55</v>
      </c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1"/>
      <c r="B924" s="2"/>
      <c r="C924" s="2"/>
      <c r="D924" s="2"/>
      <c r="E924" s="2"/>
      <c r="F924" s="2"/>
    </row>
    <row r="925" spans="1:26" ht="15.75" customHeight="1">
      <c r="A925" s="1"/>
      <c r="B925" s="2"/>
      <c r="C925" s="2"/>
      <c r="D925" s="2"/>
      <c r="E925" s="2"/>
      <c r="F925" s="2"/>
    </row>
    <row r="926" spans="1:26" ht="15.75" customHeight="1">
      <c r="A926" s="1"/>
      <c r="B926" s="2"/>
      <c r="C926" s="2"/>
      <c r="D926" s="2"/>
      <c r="E926" s="2"/>
      <c r="F926" s="2"/>
    </row>
    <row r="927" spans="1:26" ht="15.75" customHeight="1">
      <c r="A927" s="1"/>
      <c r="B927" s="2"/>
      <c r="C927" s="2"/>
      <c r="D927" s="2"/>
      <c r="E927" s="2"/>
      <c r="F927" s="2"/>
    </row>
    <row r="928" spans="1:26" ht="15.75" customHeight="1">
      <c r="A928" s="1"/>
      <c r="B928" s="2"/>
      <c r="C928" s="2"/>
      <c r="D928" s="2"/>
      <c r="E928" s="2"/>
      <c r="F928" s="2"/>
    </row>
    <row r="929" spans="1:6" ht="15.75" customHeight="1">
      <c r="A929" s="1"/>
      <c r="B929" s="2"/>
      <c r="C929" s="2"/>
      <c r="D929" s="2"/>
      <c r="E929" s="2"/>
      <c r="F929" s="2"/>
    </row>
    <row r="930" spans="1:6" ht="15.75" customHeight="1">
      <c r="A930" s="1"/>
      <c r="B930" s="2"/>
      <c r="C930" s="2"/>
      <c r="D930" s="2"/>
      <c r="E930" s="2"/>
      <c r="F930" s="2"/>
    </row>
    <row r="931" spans="1:6" ht="15.75" customHeight="1">
      <c r="A931" s="1"/>
      <c r="B931" s="2"/>
      <c r="C931" s="2"/>
      <c r="D931" s="2"/>
      <c r="E931" s="2"/>
      <c r="F931" s="2"/>
    </row>
    <row r="932" spans="1:6" ht="15.75" customHeight="1">
      <c r="A932" s="1"/>
      <c r="B932" s="2"/>
      <c r="C932" s="2"/>
      <c r="D932" s="2"/>
      <c r="E932" s="2"/>
      <c r="F932" s="2"/>
    </row>
    <row r="933" spans="1:6" ht="15.75" customHeight="1">
      <c r="A933" s="1"/>
      <c r="B933" s="2"/>
      <c r="C933" s="2"/>
      <c r="D933" s="2"/>
      <c r="E933" s="2"/>
      <c r="F933" s="2"/>
    </row>
    <row r="934" spans="1:6" ht="15.75" customHeight="1">
      <c r="A934" s="1"/>
      <c r="B934" s="2"/>
      <c r="C934" s="2"/>
      <c r="D934" s="2"/>
      <c r="E934" s="2"/>
      <c r="F934" s="2"/>
    </row>
    <row r="935" spans="1:6" ht="15.75" customHeight="1">
      <c r="A935" s="1"/>
      <c r="B935" s="2"/>
      <c r="C935" s="2"/>
      <c r="D935" s="2"/>
      <c r="E935" s="2"/>
      <c r="F935" s="2"/>
    </row>
    <row r="936" spans="1:6" ht="15.75" customHeight="1">
      <c r="A936" s="1"/>
      <c r="B936" s="2"/>
      <c r="C936" s="2"/>
      <c r="D936" s="2"/>
      <c r="E936" s="2"/>
      <c r="F936" s="2"/>
    </row>
    <row r="937" spans="1:6" ht="15.75" customHeight="1">
      <c r="A937" s="1"/>
      <c r="B937" s="2"/>
      <c r="C937" s="2"/>
      <c r="D937" s="2"/>
      <c r="E937" s="2"/>
      <c r="F937" s="2"/>
    </row>
    <row r="938" spans="1:6" ht="15.75" customHeight="1">
      <c r="A938" s="1"/>
      <c r="B938" s="2"/>
      <c r="C938" s="2"/>
      <c r="D938" s="2"/>
      <c r="E938" s="2"/>
      <c r="F938" s="2"/>
    </row>
    <row r="939" spans="1:6" ht="15.75" customHeight="1">
      <c r="A939" s="1"/>
      <c r="B939" s="2"/>
      <c r="C939" s="2"/>
      <c r="D939" s="2"/>
      <c r="E939" s="2"/>
      <c r="F939" s="2"/>
    </row>
    <row r="940" spans="1:6" ht="15.75" customHeight="1">
      <c r="A940" s="1"/>
      <c r="B940" s="2"/>
      <c r="C940" s="2"/>
      <c r="D940" s="2"/>
      <c r="E940" s="2"/>
      <c r="F940" s="2"/>
    </row>
    <row r="941" spans="1:6" ht="15.75" customHeight="1">
      <c r="A941" s="1"/>
      <c r="B941" s="2"/>
      <c r="C941" s="2"/>
      <c r="D941" s="2"/>
      <c r="E941" s="2"/>
      <c r="F941" s="2"/>
    </row>
    <row r="942" spans="1:6" ht="15.75" customHeight="1">
      <c r="A942" s="1"/>
      <c r="B942" s="2"/>
      <c r="C942" s="2"/>
      <c r="D942" s="2"/>
      <c r="E942" s="2"/>
      <c r="F942" s="2"/>
    </row>
    <row r="943" spans="1:6" ht="15.75" customHeight="1">
      <c r="A943" s="1"/>
      <c r="B943" s="2"/>
      <c r="C943" s="2"/>
      <c r="D943" s="2"/>
      <c r="E943" s="2"/>
      <c r="F943" s="2"/>
    </row>
    <row r="944" spans="1:6" ht="15.75" customHeight="1">
      <c r="A944" s="1"/>
      <c r="B944" s="2"/>
      <c r="C944" s="2"/>
      <c r="D944" s="2"/>
      <c r="E944" s="2"/>
      <c r="F944" s="2"/>
    </row>
    <row r="945" spans="1:6" ht="15.75" customHeight="1">
      <c r="A945" s="1"/>
      <c r="B945" s="2"/>
      <c r="C945" s="2"/>
      <c r="D945" s="2"/>
      <c r="E945" s="2"/>
      <c r="F945" s="2"/>
    </row>
    <row r="946" spans="1:6" ht="15.75" customHeight="1">
      <c r="A946" s="1"/>
      <c r="B946" s="2"/>
      <c r="C946" s="2"/>
      <c r="D946" s="2"/>
      <c r="E946" s="2"/>
      <c r="F946" s="2"/>
    </row>
    <row r="947" spans="1:6" ht="15.75" customHeight="1">
      <c r="A947" s="1"/>
      <c r="B947" s="2"/>
      <c r="C947" s="2"/>
      <c r="D947" s="2"/>
      <c r="E947" s="2"/>
      <c r="F947" s="2"/>
    </row>
    <row r="948" spans="1:6" ht="15.75" customHeight="1">
      <c r="A948" s="1"/>
      <c r="B948" s="2"/>
      <c r="C948" s="2"/>
      <c r="D948" s="2"/>
      <c r="E948" s="2"/>
      <c r="F948" s="2"/>
    </row>
    <row r="949" spans="1:6" ht="15.75" customHeight="1">
      <c r="A949" s="1"/>
      <c r="B949" s="2"/>
      <c r="C949" s="2"/>
      <c r="D949" s="2"/>
      <c r="E949" s="2"/>
      <c r="F949" s="2"/>
    </row>
  </sheetData>
  <mergeCells count="1">
    <mergeCell ref="B2:F2"/>
  </mergeCells>
  <printOptions horizontalCentered="1" gridLines="1"/>
  <pageMargins left="0.7" right="0.7" top="0.75" bottom="0.75" header="0" footer="0"/>
  <pageSetup paperSize="9" scale="67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Click</dc:creator>
  <cp:lastModifiedBy>dsga</cp:lastModifiedBy>
  <cp:lastPrinted>2022-03-18T19:35:06Z</cp:lastPrinted>
  <dcterms:created xsi:type="dcterms:W3CDTF">2022-01-20T14:26:16Z</dcterms:created>
  <dcterms:modified xsi:type="dcterms:W3CDTF">2022-03-28T08:50:26Z</dcterms:modified>
</cp:coreProperties>
</file>