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33" i="1"/>
  <c r="E55"/>
  <c r="E57"/>
  <c r="B57"/>
  <c r="B55"/>
  <c r="F45"/>
  <c r="E25"/>
  <c r="F25" s="1"/>
  <c r="D24"/>
  <c r="D23"/>
  <c r="F24"/>
  <c r="F23"/>
  <c r="D41"/>
  <c r="C16"/>
  <c r="D27" l="1"/>
  <c r="F27"/>
</calcChain>
</file>

<file path=xl/sharedStrings.xml><?xml version="1.0" encoding="utf-8"?>
<sst xmlns="http://schemas.openxmlformats.org/spreadsheetml/2006/main" count="47" uniqueCount="44">
  <si>
    <t>ore</t>
  </si>
  <si>
    <t>tenuta magazzino</t>
  </si>
  <si>
    <t>handicap gravi</t>
  </si>
  <si>
    <t xml:space="preserve">archivio -collaborazione con segreteria </t>
  </si>
  <si>
    <t>incarichi su patologie diverse infanzia e primaria</t>
  </si>
  <si>
    <t>n. C.S.</t>
  </si>
  <si>
    <t>intensivo collaboratori scolastici</t>
  </si>
  <si>
    <t>n. CS</t>
  </si>
  <si>
    <t xml:space="preserve">n. ore </t>
  </si>
  <si>
    <t>totale</t>
  </si>
  <si>
    <t>L.D.</t>
  </si>
  <si>
    <t>incarichi specifici A.A.</t>
  </si>
  <si>
    <t>N.ORE</t>
  </si>
  <si>
    <t>INTENSIFICAZIONE A.A.</t>
  </si>
  <si>
    <t>il fondo sarà diviso tra collaboratori e A.A.</t>
  </si>
  <si>
    <t>Assistenti A.</t>
  </si>
  <si>
    <t>Collaboratori Scolastici</t>
  </si>
  <si>
    <t>Per l'attribuzione si seguono i criteri riportati all'art.44 pag 17 della contrattazione.</t>
  </si>
  <si>
    <t>TOTALE</t>
  </si>
  <si>
    <t>incarichi aggiuntivi Collaboratori scolastici</t>
  </si>
  <si>
    <t>ore 81</t>
  </si>
  <si>
    <t xml:space="preserve">INTENSIFICAZIONE </t>
  </si>
  <si>
    <t>MAGGIOR CARICO DI LAVORO PERSONALE T.I.</t>
  </si>
  <si>
    <t>MAGGIOR CARICO DI LAVORO PERSONALE T.D</t>
  </si>
  <si>
    <t>PERSONALE PART TIME</t>
  </si>
  <si>
    <t>PERSONALE A RID</t>
  </si>
  <si>
    <t>l.d</t>
  </si>
  <si>
    <t>euro</t>
  </si>
  <si>
    <t>coordinamento area contabile e amministrativa</t>
  </si>
  <si>
    <t>coordinamento personale</t>
  </si>
  <si>
    <t>unità 1</t>
  </si>
  <si>
    <t>unità 2</t>
  </si>
  <si>
    <t>unità 3</t>
  </si>
  <si>
    <t>unità 4</t>
  </si>
  <si>
    <t>tot</t>
  </si>
  <si>
    <t xml:space="preserve">RESTANO 11,92€ </t>
  </si>
  <si>
    <t>restano 46,37 € da distribuire pari a 4 ore e 11 minuti</t>
  </si>
  <si>
    <t xml:space="preserve">47 ore </t>
  </si>
  <si>
    <t>15 quote da € 128,52 ciascuna</t>
  </si>
  <si>
    <t>4 quote da €  244,12ciascuna</t>
  </si>
  <si>
    <t>Valorizzazione personale ATA</t>
  </si>
  <si>
    <t>RISORSE ATA FIS/MOF- A.S. 2022/2023</t>
  </si>
  <si>
    <t>250 l.d.</t>
  </si>
  <si>
    <t>125 l.d.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</si>
</sst>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#,##0.00\ [$€-1];[Red]\-#,##0.00\ [$€-1]"/>
    <numFmt numFmtId="165" formatCode="[$€-2]\ #,##0.00;[Red]\-[$€-2]\ 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2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3" borderId="0" xfId="1" applyFont="1" applyFill="1" applyBorder="1"/>
    <xf numFmtId="0" fontId="3" fillId="3" borderId="0" xfId="1" applyFont="1" applyFill="1" applyBorder="1" applyAlignment="1"/>
    <xf numFmtId="0" fontId="4" fillId="3" borderId="0" xfId="1" applyFont="1" applyFill="1" applyBorder="1"/>
    <xf numFmtId="164" fontId="3" fillId="3" borderId="0" xfId="1" applyNumberFormat="1" applyFont="1" applyFill="1" applyBorder="1"/>
    <xf numFmtId="4" fontId="3" fillId="3" borderId="0" xfId="1" applyNumberFormat="1" applyFont="1" applyFill="1" applyBorder="1" applyAlignment="1"/>
    <xf numFmtId="4" fontId="3" fillId="3" borderId="0" xfId="1" applyNumberFormat="1" applyFont="1" applyFill="1" applyBorder="1"/>
    <xf numFmtId="0" fontId="3" fillId="3" borderId="0" xfId="1" applyFont="1" applyFill="1" applyBorder="1" applyAlignment="1">
      <alignment wrapText="1"/>
    </xf>
    <xf numFmtId="0" fontId="0" fillId="2" borderId="0" xfId="0" applyFill="1" applyBorder="1"/>
    <xf numFmtId="4" fontId="0" fillId="2" borderId="0" xfId="0" applyNumberFormat="1" applyFill="1" applyBorder="1"/>
    <xf numFmtId="0" fontId="1" fillId="4" borderId="0" xfId="0" applyFont="1" applyFill="1"/>
    <xf numFmtId="165" fontId="1" fillId="4" borderId="0" xfId="0" applyNumberFormat="1" applyFont="1" applyFill="1"/>
    <xf numFmtId="0" fontId="0" fillId="4" borderId="1" xfId="0" applyFill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165" fontId="0" fillId="4" borderId="1" xfId="0" applyNumberFormat="1" applyFill="1" applyBorder="1"/>
    <xf numFmtId="2" fontId="0" fillId="4" borderId="1" xfId="0" applyNumberFormat="1" applyFill="1" applyBorder="1"/>
    <xf numFmtId="0" fontId="0" fillId="4" borderId="1" xfId="0" applyFill="1" applyBorder="1" applyAlignment="1">
      <alignment horizontal="center" vertical="center"/>
    </xf>
    <xf numFmtId="44" fontId="0" fillId="4" borderId="1" xfId="0" applyNumberFormat="1" applyFill="1" applyBorder="1"/>
    <xf numFmtId="0" fontId="0" fillId="4" borderId="0" xfId="0" applyFill="1" applyBorder="1"/>
    <xf numFmtId="44" fontId="0" fillId="4" borderId="0" xfId="0" applyNumberFormat="1" applyFill="1" applyBorder="1"/>
    <xf numFmtId="0" fontId="0" fillId="4" borderId="0" xfId="0" applyFill="1"/>
    <xf numFmtId="0" fontId="0" fillId="4" borderId="1" xfId="0" applyFill="1" applyBorder="1" applyAlignment="1">
      <alignment wrapText="1"/>
    </xf>
    <xf numFmtId="2" fontId="1" fillId="4" borderId="0" xfId="0" applyNumberFormat="1" applyFont="1" applyFill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5" fontId="0" fillId="4" borderId="0" xfId="0" applyNumberFormat="1" applyFill="1"/>
    <xf numFmtId="0" fontId="0" fillId="0" borderId="0" xfId="0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topLeftCell="A8" workbookViewId="0">
      <selection activeCell="A8" sqref="A8:H64"/>
    </sheetView>
  </sheetViews>
  <sheetFormatPr defaultRowHeight="15"/>
  <cols>
    <col min="1" max="1" width="30.7109375" customWidth="1"/>
    <col min="2" max="2" width="11.42578125" customWidth="1"/>
    <col min="3" max="3" width="9.5703125" bestFit="1" customWidth="1"/>
    <col min="5" max="5" width="11" bestFit="1" customWidth="1"/>
    <col min="6" max="6" width="13" customWidth="1"/>
    <col min="7" max="8" width="9.140625" customWidth="1"/>
  </cols>
  <sheetData>
    <row r="1" spans="1:8" ht="3" customHeight="1">
      <c r="A1" s="2"/>
      <c r="B1" s="1"/>
      <c r="C1" s="1"/>
      <c r="D1" s="1"/>
      <c r="E1" s="1"/>
      <c r="F1" s="1"/>
      <c r="G1" s="1"/>
      <c r="H1" s="1"/>
    </row>
    <row r="2" spans="1:8" hidden="1">
      <c r="A2" s="1"/>
      <c r="B2" s="1"/>
      <c r="C2" s="1"/>
      <c r="D2" s="1"/>
      <c r="E2" s="1"/>
      <c r="F2" s="1"/>
      <c r="G2" s="1"/>
      <c r="H2" s="1"/>
    </row>
    <row r="3" spans="1:8" hidden="1">
      <c r="A3" s="1"/>
      <c r="B3" s="1"/>
      <c r="C3" s="1"/>
      <c r="D3" s="1"/>
      <c r="E3" s="1"/>
      <c r="F3" s="1"/>
      <c r="G3" s="1"/>
      <c r="H3" s="1"/>
    </row>
    <row r="4" spans="1:8" hidden="1">
      <c r="A4" s="3"/>
      <c r="B4" s="4"/>
      <c r="C4" s="5"/>
      <c r="D4" s="6"/>
      <c r="E4" s="7"/>
      <c r="F4" s="4"/>
      <c r="G4" s="8"/>
      <c r="H4" s="3"/>
    </row>
    <row r="5" spans="1:8" hidden="1">
      <c r="A5" s="9"/>
      <c r="B5" s="3"/>
      <c r="C5" s="5"/>
      <c r="D5" s="6"/>
      <c r="E5" s="7"/>
      <c r="F5" s="4"/>
      <c r="G5" s="8"/>
      <c r="H5" s="3"/>
    </row>
    <row r="6" spans="1:8" hidden="1">
      <c r="A6" s="9"/>
      <c r="B6" s="4"/>
      <c r="C6" s="5"/>
      <c r="D6" s="6"/>
      <c r="E6" s="7"/>
      <c r="F6" s="4"/>
      <c r="G6" s="8"/>
      <c r="H6" s="10"/>
    </row>
    <row r="7" spans="1:8" ht="29.25" hidden="1" customHeight="1">
      <c r="A7" s="10"/>
      <c r="B7" s="10"/>
      <c r="C7" s="10"/>
      <c r="D7" s="10"/>
      <c r="E7" s="11"/>
      <c r="F7" s="10"/>
      <c r="G7" s="10"/>
      <c r="H7" s="10"/>
    </row>
    <row r="8" spans="1:8" ht="24" customHeight="1">
      <c r="A8" s="33" t="s">
        <v>41</v>
      </c>
      <c r="B8" s="33"/>
      <c r="C8" s="33"/>
      <c r="D8" s="33"/>
      <c r="E8" s="33"/>
      <c r="F8" s="33"/>
      <c r="G8" s="33"/>
      <c r="H8" s="33"/>
    </row>
    <row r="10" spans="1:8">
      <c r="A10" s="12" t="s">
        <v>19</v>
      </c>
      <c r="B10" s="12"/>
      <c r="C10" s="13">
        <v>1022.08</v>
      </c>
      <c r="D10" s="13" t="s">
        <v>20</v>
      </c>
      <c r="E10" s="12"/>
      <c r="F10" s="12"/>
      <c r="G10" s="12"/>
      <c r="H10" s="12"/>
    </row>
    <row r="11" spans="1:8">
      <c r="A11" s="23"/>
      <c r="B11" s="23" t="s">
        <v>5</v>
      </c>
      <c r="C11" s="23"/>
      <c r="D11" s="23" t="s">
        <v>0</v>
      </c>
      <c r="E11" s="23"/>
      <c r="F11" s="23"/>
      <c r="G11" s="23"/>
      <c r="H11" s="23"/>
    </row>
    <row r="12" spans="1:8">
      <c r="A12" s="14" t="s">
        <v>1</v>
      </c>
      <c r="B12" s="14">
        <v>2</v>
      </c>
      <c r="C12" s="14">
        <v>125</v>
      </c>
      <c r="D12" s="14">
        <v>20</v>
      </c>
      <c r="E12" s="26" t="s">
        <v>42</v>
      </c>
      <c r="F12" s="14"/>
      <c r="G12" s="14"/>
      <c r="H12" s="14"/>
    </row>
    <row r="13" spans="1:8">
      <c r="A13" s="14" t="s">
        <v>2</v>
      </c>
      <c r="B13" s="14">
        <v>2</v>
      </c>
      <c r="C13" s="14">
        <v>250</v>
      </c>
      <c r="D13" s="14">
        <v>20</v>
      </c>
      <c r="E13" s="26" t="s">
        <v>43</v>
      </c>
      <c r="F13" s="14"/>
      <c r="G13" s="14"/>
      <c r="H13" s="14"/>
    </row>
    <row r="14" spans="1:8" ht="30">
      <c r="A14" s="24" t="s">
        <v>3</v>
      </c>
      <c r="B14" s="14">
        <v>3</v>
      </c>
      <c r="C14" s="14">
        <v>37.5</v>
      </c>
      <c r="D14" s="14">
        <v>1</v>
      </c>
      <c r="E14" s="26">
        <v>37.5</v>
      </c>
      <c r="F14" s="14"/>
      <c r="G14" s="14"/>
      <c r="H14" s="14"/>
    </row>
    <row r="15" spans="1:8" ht="30">
      <c r="A15" s="24" t="s">
        <v>4</v>
      </c>
      <c r="B15" s="24">
        <v>12</v>
      </c>
      <c r="C15" s="14">
        <v>600</v>
      </c>
      <c r="D15" s="14">
        <v>48</v>
      </c>
      <c r="E15" s="26">
        <v>600</v>
      </c>
      <c r="F15" s="14"/>
      <c r="G15" s="14"/>
      <c r="H15" s="14"/>
    </row>
    <row r="16" spans="1:8">
      <c r="A16" s="14"/>
      <c r="B16" s="14"/>
      <c r="C16" s="15">
        <f>SUM(C12:C15)</f>
        <v>1012.5</v>
      </c>
      <c r="D16" s="14"/>
      <c r="E16" s="26"/>
      <c r="F16" s="14"/>
      <c r="G16" s="14"/>
      <c r="H16" s="14"/>
    </row>
    <row r="17" spans="1:8">
      <c r="A17" s="23"/>
      <c r="B17" s="23"/>
      <c r="C17" s="23"/>
      <c r="D17" s="23"/>
      <c r="E17" s="23"/>
      <c r="F17" s="23"/>
      <c r="G17" s="23"/>
      <c r="H17" s="23"/>
    </row>
    <row r="18" spans="1:8">
      <c r="A18" s="23"/>
      <c r="B18" s="23"/>
      <c r="C18" s="23"/>
      <c r="D18" s="23"/>
      <c r="E18" s="23"/>
      <c r="F18" s="23"/>
      <c r="G18" s="23"/>
      <c r="H18" s="23"/>
    </row>
    <row r="19" spans="1:8">
      <c r="B19" s="29"/>
      <c r="C19" s="29"/>
      <c r="D19" s="29"/>
      <c r="E19" s="29"/>
      <c r="F19" s="29"/>
      <c r="G19" s="29"/>
      <c r="H19" s="29"/>
    </row>
    <row r="20" spans="1:8">
      <c r="A20" s="12" t="s">
        <v>6</v>
      </c>
      <c r="B20" s="13">
        <v>2983.87</v>
      </c>
      <c r="C20" s="25">
        <v>239</v>
      </c>
      <c r="D20" s="12" t="s">
        <v>0</v>
      </c>
      <c r="E20" s="12"/>
      <c r="F20" s="12"/>
      <c r="G20" s="12"/>
      <c r="H20" s="12"/>
    </row>
    <row r="21" spans="1:8">
      <c r="A21" s="23"/>
      <c r="B21" s="23"/>
      <c r="C21" s="23"/>
      <c r="D21" s="23"/>
      <c r="E21" s="23"/>
      <c r="F21" s="23"/>
      <c r="G21" s="23"/>
      <c r="H21" s="23"/>
    </row>
    <row r="22" spans="1:8" ht="15" customHeight="1">
      <c r="A22" s="14" t="s">
        <v>21</v>
      </c>
      <c r="B22" s="14" t="s">
        <v>7</v>
      </c>
      <c r="C22" s="14" t="s">
        <v>8</v>
      </c>
      <c r="D22" s="14" t="s">
        <v>34</v>
      </c>
      <c r="E22" s="14" t="s">
        <v>26</v>
      </c>
      <c r="F22" s="14"/>
      <c r="G22" s="14"/>
      <c r="H22" s="14"/>
    </row>
    <row r="23" spans="1:8">
      <c r="A23" s="14" t="s">
        <v>22</v>
      </c>
      <c r="B23" s="26">
        <v>11</v>
      </c>
      <c r="C23" s="26">
        <v>15</v>
      </c>
      <c r="D23" s="14">
        <f>C23*11</f>
        <v>165</v>
      </c>
      <c r="E23" s="19">
        <v>187.5</v>
      </c>
      <c r="F23" s="20">
        <f>187.5*11</f>
        <v>2062.5</v>
      </c>
      <c r="G23" s="14"/>
      <c r="H23" s="14"/>
    </row>
    <row r="24" spans="1:8" ht="30">
      <c r="A24" s="24" t="s">
        <v>23</v>
      </c>
      <c r="B24" s="27">
        <v>4</v>
      </c>
      <c r="C24" s="26">
        <v>13</v>
      </c>
      <c r="D24" s="14">
        <f>C24*4</f>
        <v>52</v>
      </c>
      <c r="E24" s="19">
        <v>162.5</v>
      </c>
      <c r="F24" s="20">
        <f>E24*4</f>
        <v>650</v>
      </c>
      <c r="G24" s="14"/>
      <c r="H24" s="14"/>
    </row>
    <row r="25" spans="1:8">
      <c r="A25" s="24" t="s">
        <v>24</v>
      </c>
      <c r="B25" s="27">
        <v>2</v>
      </c>
      <c r="C25" s="26">
        <v>7</v>
      </c>
      <c r="D25" s="14">
        <v>14</v>
      </c>
      <c r="E25" s="19">
        <f>7*12.5</f>
        <v>87.5</v>
      </c>
      <c r="F25" s="20">
        <f>E25*2</f>
        <v>175</v>
      </c>
      <c r="G25" s="14"/>
      <c r="H25" s="14"/>
    </row>
    <row r="26" spans="1:8">
      <c r="A26" s="24" t="s">
        <v>25</v>
      </c>
      <c r="B26" s="27">
        <v>1</v>
      </c>
      <c r="C26" s="26">
        <v>2</v>
      </c>
      <c r="D26" s="14">
        <v>2</v>
      </c>
      <c r="E26" s="19">
        <v>50</v>
      </c>
      <c r="F26" s="20">
        <v>50</v>
      </c>
      <c r="G26" s="14"/>
      <c r="H26" s="14"/>
    </row>
    <row r="27" spans="1:8">
      <c r="A27" s="14" t="s">
        <v>9</v>
      </c>
      <c r="B27" s="26">
        <v>18</v>
      </c>
      <c r="C27" s="26"/>
      <c r="D27" s="14">
        <f>SUM(D23:D26)</f>
        <v>233</v>
      </c>
      <c r="E27" s="19"/>
      <c r="F27" s="20">
        <f>SUM(F23:F26)</f>
        <v>2937.5</v>
      </c>
      <c r="G27" s="14"/>
      <c r="H27" s="14"/>
    </row>
    <row r="28" spans="1:8">
      <c r="A28" s="23"/>
      <c r="B28" s="23">
        <v>2937.5</v>
      </c>
      <c r="C28" s="23" t="s">
        <v>27</v>
      </c>
      <c r="D28" s="23"/>
      <c r="E28" s="28"/>
      <c r="F28" s="28"/>
      <c r="G28" s="23"/>
      <c r="H28" s="23"/>
    </row>
    <row r="29" spans="1:8">
      <c r="A29" s="23" t="s">
        <v>36</v>
      </c>
      <c r="B29" s="23"/>
      <c r="C29" s="23"/>
      <c r="D29" s="23"/>
      <c r="E29" s="23"/>
      <c r="F29" s="23"/>
      <c r="G29" s="23"/>
      <c r="H29" s="23"/>
    </row>
    <row r="30" spans="1:8">
      <c r="A30" s="23"/>
      <c r="B30" s="23"/>
      <c r="C30" s="23"/>
      <c r="D30" s="23"/>
      <c r="E30" s="23"/>
      <c r="F30" s="23"/>
      <c r="G30" s="23"/>
      <c r="H30" s="23"/>
    </row>
    <row r="32" spans="1:8">
      <c r="A32" s="15" t="s">
        <v>11</v>
      </c>
      <c r="B32" s="16">
        <v>681.39</v>
      </c>
      <c r="C32" s="15" t="s">
        <v>12</v>
      </c>
      <c r="D32" s="16" t="s">
        <v>37</v>
      </c>
      <c r="E32" s="15"/>
      <c r="F32" s="15"/>
      <c r="G32" s="15"/>
      <c r="H32" s="15"/>
    </row>
    <row r="33" spans="1:8">
      <c r="A33" s="14"/>
      <c r="B33" s="14">
        <f>1703.47*40/100</f>
        <v>681.38800000000003</v>
      </c>
      <c r="C33" s="14"/>
      <c r="D33" s="14"/>
      <c r="E33" s="14"/>
      <c r="F33" s="14"/>
      <c r="G33" s="14"/>
      <c r="H33" s="14"/>
    </row>
    <row r="34" spans="1:8" ht="30">
      <c r="A34" s="24" t="s">
        <v>28</v>
      </c>
      <c r="B34" s="14"/>
      <c r="C34" s="14">
        <v>30</v>
      </c>
      <c r="D34" s="14">
        <v>435</v>
      </c>
      <c r="E34" s="14"/>
      <c r="F34" s="14"/>
      <c r="G34" s="14"/>
      <c r="H34" s="14"/>
    </row>
    <row r="35" spans="1:8">
      <c r="A35" s="14" t="s">
        <v>29</v>
      </c>
      <c r="B35" s="14"/>
      <c r="C35" s="14">
        <v>17</v>
      </c>
      <c r="D35" s="14">
        <v>246.39</v>
      </c>
      <c r="E35" s="14"/>
      <c r="F35" s="14"/>
      <c r="G35" s="14"/>
      <c r="H35" s="14"/>
    </row>
    <row r="36" spans="1:8">
      <c r="A36" s="14"/>
      <c r="B36" s="14"/>
      <c r="C36" s="14"/>
      <c r="D36" s="14"/>
      <c r="E36" s="14"/>
      <c r="F36" s="14"/>
      <c r="G36" s="14"/>
      <c r="H36" s="14"/>
    </row>
    <row r="37" spans="1:8">
      <c r="A37" s="14"/>
      <c r="B37" s="14"/>
      <c r="C37" s="14">
        <v>47</v>
      </c>
      <c r="D37" s="14">
        <v>681.39</v>
      </c>
      <c r="E37" s="14"/>
      <c r="F37" s="14"/>
      <c r="G37" s="14"/>
      <c r="H37" s="14"/>
    </row>
    <row r="40" spans="1:8">
      <c r="A40" s="15" t="s">
        <v>13</v>
      </c>
      <c r="B40" s="17">
        <v>1925.92</v>
      </c>
      <c r="C40" s="14" t="s">
        <v>12</v>
      </c>
      <c r="D40" s="18">
        <v>132</v>
      </c>
      <c r="E40" s="19" t="s">
        <v>10</v>
      </c>
      <c r="F40" s="14"/>
      <c r="G40" s="14"/>
      <c r="H40" s="14"/>
    </row>
    <row r="41" spans="1:8">
      <c r="A41" s="14" t="s">
        <v>30</v>
      </c>
      <c r="B41" s="14"/>
      <c r="C41" s="14">
        <v>50</v>
      </c>
      <c r="D41" s="14">
        <f>C41*14.5</f>
        <v>725</v>
      </c>
      <c r="E41" s="20"/>
      <c r="F41" s="14"/>
      <c r="G41" s="14"/>
      <c r="H41" s="14"/>
    </row>
    <row r="42" spans="1:8">
      <c r="A42" s="14" t="s">
        <v>31</v>
      </c>
      <c r="B42" s="14"/>
      <c r="C42" s="14">
        <v>40</v>
      </c>
      <c r="D42" s="14">
        <v>580</v>
      </c>
      <c r="E42" s="20"/>
      <c r="F42" s="14"/>
      <c r="G42" s="14"/>
      <c r="H42" s="14"/>
    </row>
    <row r="43" spans="1:8">
      <c r="A43" s="14" t="s">
        <v>32</v>
      </c>
      <c r="B43" s="14"/>
      <c r="C43" s="14">
        <v>21</v>
      </c>
      <c r="D43" s="14">
        <v>304.5</v>
      </c>
      <c r="E43" s="20"/>
      <c r="F43" s="14"/>
      <c r="G43" s="14"/>
      <c r="H43" s="14"/>
    </row>
    <row r="44" spans="1:8">
      <c r="A44" s="14" t="s">
        <v>33</v>
      </c>
      <c r="B44" s="14"/>
      <c r="C44" s="14">
        <v>21</v>
      </c>
      <c r="D44" s="14">
        <v>319</v>
      </c>
      <c r="E44" s="20"/>
      <c r="F44" s="14"/>
      <c r="G44" s="14"/>
      <c r="H44" s="14"/>
    </row>
    <row r="45" spans="1:8">
      <c r="A45" s="21" t="s">
        <v>18</v>
      </c>
      <c r="B45" s="21"/>
      <c r="C45" s="21">
        <v>132</v>
      </c>
      <c r="D45" s="21"/>
      <c r="E45" s="22">
        <v>1914</v>
      </c>
      <c r="F45" s="22">
        <f>1925.92-E45</f>
        <v>11.920000000000073</v>
      </c>
      <c r="G45" s="21"/>
      <c r="H45" s="21"/>
    </row>
    <row r="46" spans="1:8">
      <c r="A46" s="12" t="s">
        <v>35</v>
      </c>
      <c r="B46" s="23"/>
      <c r="C46" s="23"/>
      <c r="D46" s="23"/>
      <c r="E46" s="23"/>
      <c r="F46" s="23"/>
      <c r="G46" s="23"/>
      <c r="H46" s="23"/>
    </row>
    <row r="47" spans="1:8">
      <c r="A47" s="23"/>
      <c r="B47" s="23"/>
      <c r="C47" s="23"/>
      <c r="D47" s="23"/>
      <c r="E47" s="23"/>
      <c r="F47" s="23"/>
      <c r="G47" s="23"/>
      <c r="H47" s="23"/>
    </row>
    <row r="48" spans="1:8">
      <c r="A48" s="23"/>
      <c r="B48" s="23"/>
      <c r="C48" s="23"/>
      <c r="D48" s="23"/>
      <c r="E48" s="23"/>
      <c r="F48" s="23"/>
      <c r="G48" s="23"/>
      <c r="H48" s="23"/>
    </row>
    <row r="52" spans="1:8" ht="30" customHeight="1">
      <c r="A52" s="12" t="s">
        <v>40</v>
      </c>
      <c r="B52" s="13">
        <v>2441.2199999999998</v>
      </c>
      <c r="C52" s="12" t="s">
        <v>10</v>
      </c>
      <c r="D52" s="12"/>
      <c r="E52" s="12"/>
      <c r="F52" s="12"/>
      <c r="G52" s="12"/>
      <c r="H52" s="12"/>
    </row>
    <row r="53" spans="1:8">
      <c r="A53" s="14"/>
      <c r="B53" s="14"/>
      <c r="C53" s="14"/>
      <c r="D53" s="14"/>
      <c r="E53" s="14"/>
      <c r="F53" s="14"/>
      <c r="G53" s="14"/>
      <c r="H53" s="14"/>
    </row>
    <row r="54" spans="1:8">
      <c r="A54" s="30" t="s">
        <v>14</v>
      </c>
      <c r="B54" s="31"/>
      <c r="C54" s="31"/>
      <c r="D54" s="31"/>
      <c r="E54" s="31"/>
      <c r="F54" s="31"/>
      <c r="G54" s="31"/>
      <c r="H54" s="32"/>
    </row>
    <row r="55" spans="1:8">
      <c r="A55" s="15" t="s">
        <v>16</v>
      </c>
      <c r="B55" s="16">
        <f>B52*60/100</f>
        <v>1464.7319999999997</v>
      </c>
      <c r="C55" s="14"/>
      <c r="D55" s="14" t="s">
        <v>38</v>
      </c>
      <c r="E55" s="17">
        <f>B55/15</f>
        <v>97.64879999999998</v>
      </c>
      <c r="F55" s="14"/>
      <c r="G55" s="14"/>
      <c r="H55" s="14"/>
    </row>
    <row r="56" spans="1:8">
      <c r="A56" s="14"/>
      <c r="B56" s="14"/>
      <c r="C56" s="14"/>
      <c r="D56" s="14"/>
      <c r="E56" s="14"/>
      <c r="F56" s="14"/>
      <c r="G56" s="14"/>
      <c r="H56" s="14"/>
    </row>
    <row r="57" spans="1:8">
      <c r="A57" s="15" t="s">
        <v>15</v>
      </c>
      <c r="B57" s="16">
        <f>B52*40/100</f>
        <v>976.48799999999983</v>
      </c>
      <c r="C57" s="14"/>
      <c r="D57" s="14" t="s">
        <v>39</v>
      </c>
      <c r="E57" s="17">
        <f>B57/4</f>
        <v>244.12199999999996</v>
      </c>
      <c r="F57" s="14"/>
      <c r="G57" s="14"/>
      <c r="H57" s="14"/>
    </row>
    <row r="58" spans="1:8">
      <c r="A58" s="14" t="s">
        <v>17</v>
      </c>
      <c r="B58" s="14"/>
      <c r="C58" s="14"/>
      <c r="D58" s="14"/>
      <c r="E58" s="14"/>
      <c r="F58" s="14"/>
      <c r="G58" s="14"/>
      <c r="H58" s="14"/>
    </row>
  </sheetData>
  <mergeCells count="2">
    <mergeCell ref="A54:H54"/>
    <mergeCell ref="A8:H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Principale</cp:lastModifiedBy>
  <cp:lastPrinted>2022-11-09T10:13:29Z</cp:lastPrinted>
  <dcterms:created xsi:type="dcterms:W3CDTF">2021-11-21T14:32:54Z</dcterms:created>
  <dcterms:modified xsi:type="dcterms:W3CDTF">2022-11-21T11:14:06Z</dcterms:modified>
</cp:coreProperties>
</file>