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hidePivotFieldList="1" defaultThemeVersion="124226"/>
  <xr:revisionPtr revIDLastSave="0" documentId="8_{FC13F9B0-536C-4AC5-9111-53291124E5B5}" xr6:coauthVersionLast="36" xr6:coauthVersionMax="36" xr10:uidLastSave="{00000000-0000-0000-0000-000000000000}"/>
  <workbookProtection workbookAlgorithmName="SHA-512" workbookHashValue="Por/rwxRKegtLi+/AW2bqX3CFrY5+0+wC9hzY4RtODMKXHdvSdr5CtzJxMbmoVi1DnbuUIVTDcPDcQvdymuybA==" workbookSaltValue="yuGrfHSqbDkFXRwiHa/qMw==" workbookSpinCount="100000" lockStructure="1"/>
  <bookViews>
    <workbookView xWindow="0" yWindow="0" windowWidth="7650" windowHeight="10620" activeTab="1" xr2:uid="{00000000-000D-0000-FFFF-FFFF00000000}"/>
  </bookViews>
  <sheets>
    <sheet name="PDC Integrato" sheetId="19" r:id="rId1"/>
    <sheet name="Piano Flussi-Conti" sheetId="25" r:id="rId2"/>
  </sheets>
  <definedNames>
    <definedName name="_xlnm._FilterDatabase" localSheetId="0" hidden="1">'PDC Integrato'!$B$11:$C$11</definedName>
    <definedName name="_xlnm.Print_Area" localSheetId="0">'PDC Integrato'!$A$1:$T$452</definedName>
    <definedName name="_xlnm.Print_Area" localSheetId="1">'Piano Flussi-Conti'!$A$1:$F$86</definedName>
    <definedName name="x" localSheetId="1">'Piano Flussi-Conti'!$A$1:$F$87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3" i="25" l="1"/>
  <c r="D73" i="25"/>
  <c r="E41" i="25"/>
  <c r="D41" i="25"/>
  <c r="L101" i="19" l="1"/>
  <c r="K101" i="19"/>
  <c r="K15" i="19" l="1"/>
  <c r="K11" i="19"/>
  <c r="L176" i="19"/>
  <c r="K176" i="19"/>
  <c r="E85" i="25"/>
  <c r="C85" i="25"/>
  <c r="D4" i="25"/>
  <c r="L11" i="19" l="1"/>
  <c r="K301" i="19"/>
  <c r="D18" i="25"/>
  <c r="E18" i="25" s="1"/>
  <c r="L423" i="19"/>
  <c r="K423" i="19"/>
  <c r="L15" i="19"/>
  <c r="L418" i="19" l="1"/>
  <c r="K418" i="19"/>
  <c r="L27" i="19"/>
  <c r="K27" i="19"/>
  <c r="L22" i="19"/>
  <c r="K22" i="19"/>
  <c r="D10" i="25" l="1"/>
  <c r="D9" i="25"/>
  <c r="D50" i="25" l="1"/>
  <c r="E50" i="25" s="1"/>
  <c r="D16" i="25"/>
  <c r="E16" i="25" s="1"/>
  <c r="D37" i="25"/>
  <c r="E37" i="25" s="1"/>
  <c r="K434" i="19" l="1"/>
  <c r="K409" i="19"/>
  <c r="K397" i="19"/>
  <c r="K371" i="19"/>
  <c r="K196" i="19"/>
  <c r="K111" i="19"/>
  <c r="D72" i="25"/>
  <c r="E72" i="25" s="1"/>
  <c r="D71" i="25"/>
  <c r="E71" i="25" s="1"/>
  <c r="D69" i="25"/>
  <c r="E69" i="25" s="1"/>
  <c r="D68" i="25"/>
  <c r="E68" i="25" s="1"/>
  <c r="D67" i="25"/>
  <c r="E67" i="25" s="1"/>
  <c r="D66" i="25"/>
  <c r="E66" i="25" s="1"/>
  <c r="D65" i="25"/>
  <c r="E65" i="25" s="1"/>
  <c r="D64" i="25"/>
  <c r="E64" i="25" s="1"/>
  <c r="D62" i="25"/>
  <c r="E62" i="25" s="1"/>
  <c r="D61" i="25"/>
  <c r="E61" i="25" s="1"/>
  <c r="D60" i="25"/>
  <c r="E60" i="25" s="1"/>
  <c r="D59" i="25"/>
  <c r="E59" i="25" s="1"/>
  <c r="D58" i="25"/>
  <c r="E58" i="25" s="1"/>
  <c r="D56" i="25"/>
  <c r="E56" i="25" s="1"/>
  <c r="D55" i="25"/>
  <c r="E55" i="25" s="1"/>
  <c r="D54" i="25"/>
  <c r="E54" i="25" s="1"/>
  <c r="D53" i="25"/>
  <c r="E53" i="25" s="1"/>
  <c r="D52" i="25"/>
  <c r="E52" i="25" s="1"/>
  <c r="D51" i="25"/>
  <c r="E51" i="25" s="1"/>
  <c r="D49" i="25"/>
  <c r="E49" i="25" s="1"/>
  <c r="D40" i="25"/>
  <c r="E40" i="25" s="1"/>
  <c r="D39" i="25"/>
  <c r="E39" i="25" s="1"/>
  <c r="D36" i="25"/>
  <c r="E36" i="25" s="1"/>
  <c r="D35" i="25"/>
  <c r="E35" i="25" s="1"/>
  <c r="D34" i="25"/>
  <c r="E34" i="25" s="1"/>
  <c r="D33" i="25"/>
  <c r="E33" i="25" s="1"/>
  <c r="D31" i="25"/>
  <c r="E31" i="25" s="1"/>
  <c r="D30" i="25"/>
  <c r="E30" i="25" s="1"/>
  <c r="D29" i="25"/>
  <c r="E29" i="25" s="1"/>
  <c r="D28" i="25"/>
  <c r="E28" i="25" s="1"/>
  <c r="D26" i="25"/>
  <c r="E26" i="25" s="1"/>
  <c r="D25" i="25"/>
  <c r="E25" i="25" s="1"/>
  <c r="D24" i="25"/>
  <c r="E24" i="25" s="1"/>
  <c r="D23" i="25"/>
  <c r="E23" i="25" s="1"/>
  <c r="D22" i="25"/>
  <c r="E22" i="25" s="1"/>
  <c r="D20" i="25"/>
  <c r="E20" i="25" s="1"/>
  <c r="D19" i="25"/>
  <c r="E19" i="25" s="1"/>
  <c r="D17" i="25"/>
  <c r="E17" i="25" s="1"/>
  <c r="D14" i="25"/>
  <c r="E14" i="25" s="1"/>
  <c r="D13" i="25"/>
  <c r="E13" i="25" s="1"/>
  <c r="D12" i="25" l="1"/>
  <c r="D27" i="25"/>
  <c r="D38" i="25"/>
  <c r="D63" i="25"/>
  <c r="D70" i="25"/>
  <c r="D21" i="25"/>
  <c r="D15" i="25"/>
  <c r="E70" i="25"/>
  <c r="E38" i="25"/>
  <c r="E27" i="25"/>
  <c r="E12" i="25"/>
  <c r="E43" i="25" s="1"/>
  <c r="E48" i="25"/>
  <c r="E15" i="25"/>
  <c r="E21" i="25"/>
  <c r="E63" i="25"/>
  <c r="E57" i="25"/>
  <c r="D32" i="25"/>
  <c r="E32" i="25"/>
  <c r="D57" i="25"/>
  <c r="D48" i="25"/>
  <c r="E75" i="25" l="1"/>
  <c r="D75" i="25"/>
  <c r="D43" i="25"/>
  <c r="L434" i="19"/>
  <c r="L409" i="19"/>
  <c r="L397" i="19"/>
  <c r="L371" i="19"/>
  <c r="L301" i="19"/>
  <c r="L196" i="19"/>
  <c r="K99" i="19"/>
  <c r="K95" i="19"/>
  <c r="L111" i="19"/>
  <c r="D45" i="25" l="1"/>
  <c r="D78" i="25" s="1"/>
  <c r="D80" i="25" s="1"/>
  <c r="L99" i="19"/>
  <c r="L95" i="19"/>
  <c r="L90" i="19"/>
  <c r="K90" i="19"/>
  <c r="L85" i="19"/>
  <c r="K85" i="19"/>
  <c r="L62" i="19"/>
  <c r="K62" i="19"/>
  <c r="L55" i="19"/>
  <c r="K55" i="19"/>
  <c r="L47" i="19"/>
  <c r="K47" i="19"/>
  <c r="L34" i="19"/>
  <c r="K34" i="19"/>
  <c r="K106" i="19" l="1"/>
  <c r="L106" i="19"/>
  <c r="E45" i="25"/>
  <c r="E78" i="25" s="1"/>
  <c r="E80" i="25" s="1"/>
  <c r="K440" i="19" l="1"/>
  <c r="K443" i="19" s="1"/>
  <c r="L440" i="19"/>
  <c r="K446" i="19" l="1"/>
  <c r="L443" i="19"/>
  <c r="L446" i="19" s="1"/>
</calcChain>
</file>

<file path=xl/sharedStrings.xml><?xml version="1.0" encoding="utf-8"?>
<sst xmlns="http://schemas.openxmlformats.org/spreadsheetml/2006/main" count="2103" uniqueCount="1229">
  <si>
    <t>ALLEGATO 3</t>
  </si>
  <si>
    <t>Codice Piano dei conti integrato di cui al D.P.R. n. 132/2013</t>
  </si>
  <si>
    <t>Descrizione</t>
  </si>
  <si>
    <t>Riscossioni (in c/competenza e in c/residui)</t>
  </si>
  <si>
    <t>Dati al 31 agosto
(dal 1/1 al 31/8)</t>
  </si>
  <si>
    <t>di cui con vincolo di cassa</t>
  </si>
  <si>
    <t>E.1.00.00.00.000</t>
  </si>
  <si>
    <t>Entrate correnti di natura tributaria, contributiva e perequativa</t>
  </si>
  <si>
    <t>E.1.01.00.00.000</t>
  </si>
  <si>
    <t>Tributi</t>
  </si>
  <si>
    <t>E.1.02.00.00.000</t>
  </si>
  <si>
    <t>Contributi sociali e premi</t>
  </si>
  <si>
    <t>E.2.00.00.00.000</t>
  </si>
  <si>
    <t>Trasferimenti correnti</t>
  </si>
  <si>
    <t>E.2.01.01.00.000</t>
  </si>
  <si>
    <t>Trasferimenti correnti da Amministrazioni pubbliche</t>
  </si>
  <si>
    <t>E.2.01.02.00.000</t>
  </si>
  <si>
    <t>Trasferimenti correnti da Famiglie</t>
  </si>
  <si>
    <t>E.2.01.03.00.000</t>
  </si>
  <si>
    <t>Trasferimenti correnti da Imprese</t>
  </si>
  <si>
    <t>E.2.01.04.00.000</t>
  </si>
  <si>
    <t>Trasferimenti correnti da Istituzioni Sociali Private</t>
  </si>
  <si>
    <t>E.2.01.05.00.000</t>
  </si>
  <si>
    <t>Trasferimenti correnti dall'Unione Europea e dal Resto del Mondo</t>
  </si>
  <si>
    <t>E.3.00.00.00.000</t>
  </si>
  <si>
    <t>Entrate extratributarie</t>
  </si>
  <si>
    <t>E.3.01.00.00.000</t>
  </si>
  <si>
    <t>Vendita di beni e servizi e proventi derivanti dalla gestione dei beni</t>
  </si>
  <si>
    <t>E.3.02.00.00.000</t>
  </si>
  <si>
    <t>Proventi derivanti dall'attività di controllo e repressione delle irregolarità e degli illeciti</t>
  </si>
  <si>
    <t>E.3.03.00.00.000</t>
  </si>
  <si>
    <t>Interessi attivi</t>
  </si>
  <si>
    <t>E.3.04.00.00.000</t>
  </si>
  <si>
    <t>Altre entrate da redditi da capitale</t>
  </si>
  <si>
    <t>E.3.05.00.00.000</t>
  </si>
  <si>
    <t>Rimborsi e altre entrate correnti</t>
  </si>
  <si>
    <t>E.4.00.00.00.000</t>
  </si>
  <si>
    <t>Entrate in conto capitale</t>
  </si>
  <si>
    <t>E.4.01.00.00.000</t>
  </si>
  <si>
    <t>Tributi in conto capitale</t>
  </si>
  <si>
    <t>E.4.02.00.00.000</t>
  </si>
  <si>
    <t>Contributi agli investimenti</t>
  </si>
  <si>
    <t>E.4.03.00.00.000</t>
  </si>
  <si>
    <t>Altri trasferimenti in conto capitale</t>
  </si>
  <si>
    <t>E.4.04.00.00.000</t>
  </si>
  <si>
    <t>Entrate da alienazione di beni materiali e immateriali</t>
  </si>
  <si>
    <t>E.5.00.00.00.000</t>
  </si>
  <si>
    <t>Entrate da riduzione di attività finanziarie</t>
  </si>
  <si>
    <t>E.5.01.00.00.000</t>
  </si>
  <si>
    <t>Alienazione di attività finanziarie</t>
  </si>
  <si>
    <t>E.5.02.00.00.000</t>
  </si>
  <si>
    <t>Riscossione crediti di breve termine</t>
  </si>
  <si>
    <t>E.5.03.00.00.000</t>
  </si>
  <si>
    <t>Riscossione crediti di medio-lungo termine</t>
  </si>
  <si>
    <t>E.5.04.00.00.000</t>
  </si>
  <si>
    <t>Altre entrate per riduzione di attività finanziarie</t>
  </si>
  <si>
    <t>E.6.00.00.00.000</t>
  </si>
  <si>
    <t>Accensione Prestiti</t>
  </si>
  <si>
    <t>E.9.00.00.00.000</t>
  </si>
  <si>
    <t>Entrate per conto terzi e partite di giro</t>
  </si>
  <si>
    <t>E.9.01.00.00.000</t>
  </si>
  <si>
    <t>Entrate per partite di giro</t>
  </si>
  <si>
    <t>E.9.02.00.00.000</t>
  </si>
  <si>
    <t>Entrate per conto terzi</t>
  </si>
  <si>
    <t>di cui riscossioni con vincolo di cassa</t>
  </si>
  <si>
    <t>U.1.00.00.00.000</t>
  </si>
  <si>
    <t>Spese correnti</t>
  </si>
  <si>
    <t>U.1.01.00.00.000</t>
  </si>
  <si>
    <t>Redditi da lavoro dipendente</t>
  </si>
  <si>
    <t>U.1.02.00.00.000</t>
  </si>
  <si>
    <t>Imposte e tasse a carico dell'ente</t>
  </si>
  <si>
    <t>U.1.03.00.00.000</t>
  </si>
  <si>
    <t>Acquisto di beni e servizi</t>
  </si>
  <si>
    <t>U.1.04.00.00.000</t>
  </si>
  <si>
    <t>U.1.07.00.00.000</t>
  </si>
  <si>
    <t>Interessi passivi</t>
  </si>
  <si>
    <t>U.1.08.00.00.000</t>
  </si>
  <si>
    <t>Altre spese per redditi da capitale</t>
  </si>
  <si>
    <t>U.1.09.00.00.000</t>
  </si>
  <si>
    <t>Rimborsi e poste correttive delle entrate</t>
  </si>
  <si>
    <t>U.1.10.00.00.000</t>
  </si>
  <si>
    <t>Altre spese correnti</t>
  </si>
  <si>
    <t>U.2.00.00.00.000</t>
  </si>
  <si>
    <t>Spese in conto capitale</t>
  </si>
  <si>
    <t>U.2.01.00.00.000</t>
  </si>
  <si>
    <t>Tributi in conto capitale a carico dell'ente</t>
  </si>
  <si>
    <t>U.2.02.00.00.000</t>
  </si>
  <si>
    <t>Investimenti fissi lordi e acquisto di terreni</t>
  </si>
  <si>
    <t>U.2.03.00.00.000</t>
  </si>
  <si>
    <t>U.2.04.00.00.000</t>
  </si>
  <si>
    <t>U.2.05.00.00.000</t>
  </si>
  <si>
    <t>Altre spese in conto capitale</t>
  </si>
  <si>
    <t>U.3.00.00.00.000</t>
  </si>
  <si>
    <t>Spese per incremento attività finanziarie</t>
  </si>
  <si>
    <t>U.3.01.00.00.000</t>
  </si>
  <si>
    <t>Acquisizioni di attività finanziarie</t>
  </si>
  <si>
    <t>U.3.02.00.00.000</t>
  </si>
  <si>
    <t>Concessione crediti di breve termine</t>
  </si>
  <si>
    <t>U.3.03.00.00.000</t>
  </si>
  <si>
    <t>Concessione crediti di medio-lungo termine</t>
  </si>
  <si>
    <t>U.3.04.00.00.000</t>
  </si>
  <si>
    <t>Altre spese per incremento di attività finanziarie</t>
  </si>
  <si>
    <t>U.4.00.00.00.000</t>
  </si>
  <si>
    <t>Rimborso Prestiti</t>
  </si>
  <si>
    <t>U.5.00.00.00.000</t>
  </si>
  <si>
    <t>Chiusura Anticipazioni ricevute da istituto tesoriere/cassiere</t>
  </si>
  <si>
    <t>U.7.00.00.00.000</t>
  </si>
  <si>
    <t>Uscite per conto terzi e partite di giro</t>
  </si>
  <si>
    <t>U.7.01.00.00.000</t>
  </si>
  <si>
    <t>Uscite per partite di giro</t>
  </si>
  <si>
    <t>U.7.02.00.00.000</t>
  </si>
  <si>
    <t>Uscite per conto terzi</t>
  </si>
  <si>
    <t>TOTALE PAGAMENTI</t>
  </si>
  <si>
    <t>di cui pagamenti con vincolo di cassa</t>
  </si>
  <si>
    <t>FONDO DI CASSA ALLA FINE DEL PERIODO</t>
  </si>
  <si>
    <t>RICORSO ANTICIPAZIONI DELL'ISTITUTO TESORIERE</t>
  </si>
  <si>
    <t>(2) L'importo degli incassi e dei pagamenti da regolarizzare è inserito quando si sostituiscono le previsioni con gli incassi e i pagamenti effettivi ed è ridotto in occasione dei successivi aggiornamenti.</t>
  </si>
  <si>
    <t>CORRELAZIONE CON IL MODELLO DEL PIANO ANNUALE DEI FLUSSI DI CASSA DEGLI ENTI E ORGANISMI PUBBLICI DI CUI ALL'ARTICOLO 1, COMMA 2, DEL DECRETO LEGISLATIVO 30 MARZO 2001, N. 165,
IN CONTABILITA' FINANZIARIA,
AD ESCLUSIONE DEGLI ENTI TERRITORIALI E DEI LORO ENTI STRUMENTALI</t>
  </si>
  <si>
    <t>DATI DA GENNAIO AD AGOSTO
(dal 1/1 al 31/8)</t>
  </si>
  <si>
    <t>Fondo per lo sviluppo e la coesione (FSC)</t>
  </si>
  <si>
    <t>Altri finanziamenti non vincolati dallo Stato</t>
  </si>
  <si>
    <t>Altri finanziamenti vincolati dallo Stato</t>
  </si>
  <si>
    <t>Contributi volontari da famiglie</t>
  </si>
  <si>
    <t>Contributi per iscrizione alunni</t>
  </si>
  <si>
    <t>Contributi per mensa scolastica</t>
  </si>
  <si>
    <t>Contributi per visite, viaggi e programmi di studio all'estero</t>
  </si>
  <si>
    <t>Contributi per copertura assicurativa degli alunni</t>
  </si>
  <si>
    <t>Contributi per copertura assicurativa personale</t>
  </si>
  <si>
    <t>Altri contributi da famiglie non vincolati</t>
  </si>
  <si>
    <t>Altri contributi da famiglie vincolati</t>
  </si>
  <si>
    <t>Contributi da imprese non vincolati</t>
  </si>
  <si>
    <t>Contributi da imprese vincolati</t>
  </si>
  <si>
    <t>Contributi da Istituzioni sociali private non vincolati</t>
  </si>
  <si>
    <t>Contributi da Istituzioni sociali private vincolati</t>
  </si>
  <si>
    <t>Fondi sociali europei (FSE)</t>
  </si>
  <si>
    <t>Fondi europei di sviluppo regionale (FESR)</t>
  </si>
  <si>
    <t>Altri finanziamenti dall'Unione Europea</t>
  </si>
  <si>
    <t>Azienda Agraria - Proventi dalla vendita di beni di consumo</t>
  </si>
  <si>
    <t>Azienda Agraria - Proventi dalla vendita di servizi</t>
  </si>
  <si>
    <t>Azienda Speciale - Proventi dalla vendita di beni di consumo</t>
  </si>
  <si>
    <t>Azienda Speciale - Proventi dalla vendita di servizi</t>
  </si>
  <si>
    <t>Attività per conto terzi - Proventi dalla vendita di beni di consumo</t>
  </si>
  <si>
    <t>Attività per conto terzi - Proventi dalla vendita di servizi</t>
  </si>
  <si>
    <t>Attività convittuale</t>
  </si>
  <si>
    <t xml:space="preserve">Proventi derivanti dalle sponsorizzazioni </t>
  </si>
  <si>
    <t>Diritti reali di godimento</t>
  </si>
  <si>
    <t>Interessi</t>
  </si>
  <si>
    <t>Interessi attivi da Banca d'Italia</t>
  </si>
  <si>
    <t>Rimborsi, recuperi e restituzioni di somme non dovute o incassate in eccesso da Amministrazioni Centrali</t>
  </si>
  <si>
    <t>Rimborsi, recuperi e restituzioni di somme non dovute o incassate in eccesso da Amministrazioni Locali</t>
  </si>
  <si>
    <t>Rimborsi, recuperi e restituzioni di somme non dovute o incassate in eccesso da Enti Previdenziali</t>
  </si>
  <si>
    <t>Rimborsi, recuperi e restituzioni di somme non dovute o incassate in eccesso da Famiglie</t>
  </si>
  <si>
    <t>Rimborsi, recuperi e restituzioni di somme non dovute o incassate in eccesso da Imprese</t>
  </si>
  <si>
    <t>Rimborsi, recuperi e restituzioni di somme non dovute o incassate in eccesso da ISP</t>
  </si>
  <si>
    <t>Alienazione di Mezzi di trasporto stradali</t>
  </si>
  <si>
    <t>Alienazione di Mezzi di trasporto aerei</t>
  </si>
  <si>
    <t>Alienazione di Mezzi di trasporto per vie d'acqua</t>
  </si>
  <si>
    <t>Alienazione di mobili e arredi per ufficio</t>
  </si>
  <si>
    <t>Alienazione di mobili e arredi per alloggi e pertinenze</t>
  </si>
  <si>
    <t>Alienazione di mobili e arredi per laboratori</t>
  </si>
  <si>
    <t>Alienazione di mobili e arredi n.a.c.</t>
  </si>
  <si>
    <t>Alienazione di Macchinari</t>
  </si>
  <si>
    <t>Alienazione di attrezzature scientifiche</t>
  </si>
  <si>
    <t>Alienazione di macchine per ufficio</t>
  </si>
  <si>
    <t>Alienazione di server</t>
  </si>
  <si>
    <t>Alienazione di postazioni di lavoro</t>
  </si>
  <si>
    <t>Alienazione di periferiche</t>
  </si>
  <si>
    <t>Alienazione di apparati di telecomunicazione</t>
  </si>
  <si>
    <t>Alienazione di Tablet e dispositivi di telefonia fissa e mobile</t>
  </si>
  <si>
    <t>Alienazione di hardware n.a.c.</t>
  </si>
  <si>
    <t>Alienazione di Oggetti di valore</t>
  </si>
  <si>
    <t>Alienazione di diritti reali</t>
  </si>
  <si>
    <t>Alienazione di Materiale bibliografico</t>
  </si>
  <si>
    <t>Alienazione di Strumenti musicali</t>
  </si>
  <si>
    <t>Alienazioni di beni materiali n.a.c.</t>
  </si>
  <si>
    <t>Alienazione di software</t>
  </si>
  <si>
    <t>Alienazione di Brevetti</t>
  </si>
  <si>
    <t>Alienazione di altri beni immateriali n.a.c.</t>
  </si>
  <si>
    <t>Mutui</t>
  </si>
  <si>
    <t>Reintegro anticipo al Direttore S.G.A.</t>
  </si>
  <si>
    <t>Altre partite di giro</t>
  </si>
  <si>
    <t>Compensi accessori non a carico FIS docenti</t>
  </si>
  <si>
    <t>Compensi accessori non a carico FIS ATA</t>
  </si>
  <si>
    <t>Altri compensi per personale a tempo indeterminato</t>
  </si>
  <si>
    <t>Altri compensi per personale a tempo determinato</t>
  </si>
  <si>
    <t>Revisori dei conti</t>
  </si>
  <si>
    <t>Imposte</t>
  </si>
  <si>
    <t>Tasse</t>
  </si>
  <si>
    <t>Carta, cancelleria e stampati</t>
  </si>
  <si>
    <t>Giornali, riviste e pubblicazioni</t>
  </si>
  <si>
    <t>Materiali e accessori</t>
  </si>
  <si>
    <t>Consulenze</t>
  </si>
  <si>
    <t>Prestazioni professionali e specialistiche</t>
  </si>
  <si>
    <t>Servizi per trasferte</t>
  </si>
  <si>
    <t>Promozione</t>
  </si>
  <si>
    <t>Formazione e aggiornamento</t>
  </si>
  <si>
    <t>Visite, viaggi e programmi di studio all'estero</t>
  </si>
  <si>
    <t>Servizio di cassa</t>
  </si>
  <si>
    <t>Amministrative</t>
  </si>
  <si>
    <t>Partecipazione ad organizzazioni</t>
  </si>
  <si>
    <t>Borse di studio</t>
  </si>
  <si>
    <t>Oneri straordinari</t>
  </si>
  <si>
    <t>Oneri su finanziamenti specifici</t>
  </si>
  <si>
    <t>Restituzione versamenti non dovuti</t>
  </si>
  <si>
    <t>Restituzione somme non utilizzate</t>
  </si>
  <si>
    <t>Oneri da contenzioso</t>
  </si>
  <si>
    <t>Beni immateriali</t>
  </si>
  <si>
    <t>Beni mobili</t>
  </si>
  <si>
    <t>Immobilizzazioni finanziarie</t>
  </si>
  <si>
    <t>Voce</t>
  </si>
  <si>
    <t xml:space="preserve">Imposta sul reddito delle persone giuridiche (ex IRPEG) </t>
  </si>
  <si>
    <t>Tassa di circolazione dei veicoli a motore (tassa automobilistica)</t>
  </si>
  <si>
    <t>Trasferimenti correnti da Ministeri</t>
  </si>
  <si>
    <t>E.2.01.01.01.001</t>
  </si>
  <si>
    <t>Trasferimenti correnti da Regioni e province autonome</t>
  </si>
  <si>
    <t>E.2.01.01.02.001</t>
  </si>
  <si>
    <t>Trasferimenti correnti da Province</t>
  </si>
  <si>
    <t>E.2.01.01.02.002</t>
  </si>
  <si>
    <t>Trasferimenti correnti da Comuni</t>
  </si>
  <si>
    <t>E.2.01.01.02.003</t>
  </si>
  <si>
    <t>Trasferimenti correnti da famiglie</t>
  </si>
  <si>
    <t>E.2.01.02.01.001</t>
  </si>
  <si>
    <t>Altri trasferimenti correnti da altre imprese</t>
  </si>
  <si>
    <t>E.2.01.03.02.999</t>
  </si>
  <si>
    <t>E.2.01.04.01.001</t>
  </si>
  <si>
    <t>Proventi dalla vendita di beni di consumo</t>
  </si>
  <si>
    <t>E.3.01.01.01.001</t>
  </si>
  <si>
    <t>Proventi da convitti, colonie, ostelli, stabilimenti termali</t>
  </si>
  <si>
    <t>E.3.01.02.01.003</t>
  </si>
  <si>
    <t>E.3.01.02.01.042</t>
  </si>
  <si>
    <t>Proventi da servizi n.a.c.</t>
  </si>
  <si>
    <t>E.3.01.02.01.999</t>
  </si>
  <si>
    <t>E.3.01.03.01.001</t>
  </si>
  <si>
    <t>E.3.01.03.01.002</t>
  </si>
  <si>
    <t>E.3.01.03.01.003</t>
  </si>
  <si>
    <t>Interessi attivi da depositi bancari o postali</t>
  </si>
  <si>
    <t>E.3.03.03.04.001</t>
  </si>
  <si>
    <t>Remunerazione su depositi fruttiferi presso Banca d'Italia</t>
  </si>
  <si>
    <t>E.3.03.03.07.001</t>
  </si>
  <si>
    <t>Entrate da rimborsi, recuperi e restituzioni di somme non dovute o incassate in eccesso da Amministrazioni Centrali</t>
  </si>
  <si>
    <t>E.3.05.02.03.001</t>
  </si>
  <si>
    <t>Entrate da rimborsi, recuperi e restituzioni di somme non dovute o incassate in eccesso da Amministrazioni Locali</t>
  </si>
  <si>
    <t>E.3.05.02.03.002</t>
  </si>
  <si>
    <t>Entrate da rimborsi, recuperi e restituzioni di somme non dovute o incassate in eccesso da Enti Previdenziali</t>
  </si>
  <si>
    <t>E.3.05.02.03.003</t>
  </si>
  <si>
    <t>Entrate da rimborsi, recuperi e restituzioni di somme non dovute o incassate in eccesso da Famiglie</t>
  </si>
  <si>
    <t>E.3.05.02.03.004</t>
  </si>
  <si>
    <t>Entrate da rimborsi, recuperi e restituzioni di somme non dovute o incassate in eccesso da Imprese</t>
  </si>
  <si>
    <t>E.3.05.02.03.005</t>
  </si>
  <si>
    <t>Entrate da rimborsi, recuperi e restituzioni di somme non dovute o incassate in eccesso da ISP</t>
  </si>
  <si>
    <t>E.3.05.02.03.006</t>
  </si>
  <si>
    <t>Altre entrate correnti n.a.c.</t>
  </si>
  <si>
    <t>Fondo europeo di sviluppo regionale (FESR)</t>
  </si>
  <si>
    <t>Fondo Sociale Europeo (FSE)</t>
  </si>
  <si>
    <t>E.4.04.01.01.001</t>
  </si>
  <si>
    <t>E.4.04.01.01.002</t>
  </si>
  <si>
    <t>E.4.04.01.01.003</t>
  </si>
  <si>
    <t>E.4.04.01.03.001</t>
  </si>
  <si>
    <t>E.4.04.01.03.002</t>
  </si>
  <si>
    <t>E.4.04.01.03.999</t>
  </si>
  <si>
    <t>E.4.04.01.04.001</t>
  </si>
  <si>
    <t>E.4.04.01.04.999</t>
  </si>
  <si>
    <t>Attrezzature scientifiche</t>
  </si>
  <si>
    <t>E.4.04.01.05.001</t>
  </si>
  <si>
    <t>E.4.04.01.06.001</t>
  </si>
  <si>
    <t>E.4.04.01.07.001</t>
  </si>
  <si>
    <t>E.4.04.01.07.002</t>
  </si>
  <si>
    <t>E.4.04.01.07.003</t>
  </si>
  <si>
    <t>E.4.04.01.07.004</t>
  </si>
  <si>
    <t>E.4.04.01.07.999</t>
  </si>
  <si>
    <t>E.4.04.01.09.001</t>
  </si>
  <si>
    <t>E.4.04.01.10.001</t>
  </si>
  <si>
    <t>E.4.04.01.99.001</t>
  </si>
  <si>
    <t>E.4.04.01.99.002</t>
  </si>
  <si>
    <t>E.4.04.01.99.999</t>
  </si>
  <si>
    <t>E.4.04.03.01.001</t>
  </si>
  <si>
    <t>E.4.04.03.02.001</t>
  </si>
  <si>
    <t>E.4.04.03.03.001</t>
  </si>
  <si>
    <t>E.4.04.03.99.001</t>
  </si>
  <si>
    <t>Accensione mutui e altri finanziamenti a medio lungo termine da altre imprese</t>
  </si>
  <si>
    <t>E.6.03.01.04.999</t>
  </si>
  <si>
    <t>Rimborso di fondi economali e carte aziendali</t>
  </si>
  <si>
    <t>E.9.01.99.03.001</t>
  </si>
  <si>
    <t>Altre entrate per partite di giro diverse</t>
  </si>
  <si>
    <t>E.9.01.99.99.999</t>
  </si>
  <si>
    <t>Voci stipendiali corrisposte al personale a tempo indeterminato</t>
  </si>
  <si>
    <t>U.1.01.01.01.002</t>
  </si>
  <si>
    <t>Indennità ed altri compensi, esclusi i rimborsi spesa per missione, corrisposti al personale a tempo indeterminato</t>
  </si>
  <si>
    <t>U.1.01.01.01.004</t>
  </si>
  <si>
    <t>Indennità ed altri compensi, esclusi i rimborsi spesa documentati per missione, corrisposti al personale a tempo determinato</t>
  </si>
  <si>
    <t>U.1.01.01.01.008</t>
  </si>
  <si>
    <t>Contributi per asili nido e strutture sportive, ricreative o di vacanza messe a disposizione dei lavoratori dipendenti e delle loro famiglie e altre spese per il benessere del personale</t>
  </si>
  <si>
    <t>U.1.01.01.02.001</t>
  </si>
  <si>
    <t>Buoni pasto</t>
  </si>
  <si>
    <t>U.1.01.01.02.002</t>
  </si>
  <si>
    <t>U.1.01.01.02.999</t>
  </si>
  <si>
    <t>Contributi obbligatori per il personale</t>
  </si>
  <si>
    <t>U.1.01.02.01.001</t>
  </si>
  <si>
    <t>Altri contributi sociali effettivi n.a.c.</t>
  </si>
  <si>
    <t>U.1.01.02.01.999</t>
  </si>
  <si>
    <t>Imposta regionale sulle attività produttive (IRAP)</t>
  </si>
  <si>
    <t>U.1.02.01.01.001</t>
  </si>
  <si>
    <t>Imposta di registro e di bollo</t>
  </si>
  <si>
    <t>U.1.02.01.02.001</t>
  </si>
  <si>
    <t>Tassa e/o tariffa smaltimento rifiuti solidi urbani</t>
  </si>
  <si>
    <t>U.1.02.01.06.001</t>
  </si>
  <si>
    <t>Tassa e/o canone occupazione spazi e aree pubbliche</t>
  </si>
  <si>
    <t>U.1.02.01.07.001</t>
  </si>
  <si>
    <t>U.1.02.01.09.001</t>
  </si>
  <si>
    <t>U.1.02.01.10.000</t>
  </si>
  <si>
    <t>Imposta Municipale Propria</t>
  </si>
  <si>
    <t>U.1.02.01.12.001</t>
  </si>
  <si>
    <t>Imposte, tasse e proventi assimilati a carico dell'ente n.a.c.</t>
  </si>
  <si>
    <t>U.1.02.01.99.999</t>
  </si>
  <si>
    <t>U.1.03.01.01.001</t>
  </si>
  <si>
    <t>U.1.03.01.01.002</t>
  </si>
  <si>
    <t>U.1.03.01.02.001</t>
  </si>
  <si>
    <t>U.1.03.01.02.002</t>
  </si>
  <si>
    <t>U.1.03.01.02.003</t>
  </si>
  <si>
    <t>Vestiario</t>
  </si>
  <si>
    <t>U.1.03.01.02.004</t>
  </si>
  <si>
    <t>Accessori per uffici e alloggi</t>
  </si>
  <si>
    <t>U.1.03.01.02.005</t>
  </si>
  <si>
    <t>Materiale informatico</t>
  </si>
  <si>
    <t>U.1.03.01.02.006</t>
  </si>
  <si>
    <t>Altri materiali tecnico-specialistici non sanitari</t>
  </si>
  <si>
    <t>U.1.03.01.02.007</t>
  </si>
  <si>
    <t>Strumenti tecnico-specialistici non sanitari</t>
  </si>
  <si>
    <t>U.1.03.01.02.008</t>
  </si>
  <si>
    <t>U.1.03.01.02.011</t>
  </si>
  <si>
    <t>U.1.03.01.02.012</t>
  </si>
  <si>
    <t>U.1.03.01.02.999</t>
  </si>
  <si>
    <t>Medicinali e altri beni di consumo sanitario</t>
  </si>
  <si>
    <t>Altri beni e prodotti sanitari n.a.c.</t>
  </si>
  <si>
    <t>U.1.03.01.05.999</t>
  </si>
  <si>
    <t>Organi istituzionali dell'amministrazione - Indennità</t>
  </si>
  <si>
    <t>U.1.03.02.01.001</t>
  </si>
  <si>
    <t>U.1.03.02.01.002</t>
  </si>
  <si>
    <t>Compensi agli organi istituzionali di revisione, di controllo ed altri incarichi istituzionali dell'amministrazione</t>
  </si>
  <si>
    <t>U.1.03.02.01.008</t>
  </si>
  <si>
    <t>Rimborso per viaggio e trasloco</t>
  </si>
  <si>
    <t>U.1.03.02.02.001</t>
  </si>
  <si>
    <t>Indennità di missione e di trasferta</t>
  </si>
  <si>
    <t>U.1.03.02.02.002</t>
  </si>
  <si>
    <t>Pubblicità</t>
  </si>
  <si>
    <t>U.1.03.02.02.004</t>
  </si>
  <si>
    <t>U.1.03.02.02.005</t>
  </si>
  <si>
    <t>U.1.03.02.02.999</t>
  </si>
  <si>
    <t>Acquisto di servizi per altre spese per formazione e addestramento n.a.c.</t>
  </si>
  <si>
    <t>U.1.03.02.04.999</t>
  </si>
  <si>
    <t>Telefonia fissa</t>
  </si>
  <si>
    <t>U.1.03.02.05.001</t>
  </si>
  <si>
    <t>U.1.03.02.05.002</t>
  </si>
  <si>
    <t>U.1.03.02.05.003</t>
  </si>
  <si>
    <t>U.1.03.02.05.004</t>
  </si>
  <si>
    <t>U.1.03.02.05.005</t>
  </si>
  <si>
    <t>U.1.03.02.05.006</t>
  </si>
  <si>
    <t>Utenze e canoni per altri servizi n.a.c.</t>
  </si>
  <si>
    <t>U.1.03.02.05.999</t>
  </si>
  <si>
    <t>Locazione di beni immobili</t>
  </si>
  <si>
    <t>U.1.03.02.07.001</t>
  </si>
  <si>
    <t>U.1.03.02.07.002</t>
  </si>
  <si>
    <t>U.1.03.02.07.003</t>
  </si>
  <si>
    <t>Noleggi di hardware</t>
  </si>
  <si>
    <t>Licenze d'uso per software</t>
  </si>
  <si>
    <t>U.1.03.02.07.006</t>
  </si>
  <si>
    <t>U.1.03.02.07.008</t>
  </si>
  <si>
    <t>Altre spese sostenute per utilizzo di beni di terzi n.a.c.</t>
  </si>
  <si>
    <t>U.1.03.02.07.999</t>
  </si>
  <si>
    <t>U.1.03.02.09.001</t>
  </si>
  <si>
    <t>Manutenzione ordinaria e riparazioni di mobili e arredi</t>
  </si>
  <si>
    <t>U.1.03.02.09.003</t>
  </si>
  <si>
    <t>Manutenzione ordinaria e riparazioni di impianti e macchinari</t>
  </si>
  <si>
    <t>U.1.03.02.09.004</t>
  </si>
  <si>
    <t>U.1.03.02.09.006</t>
  </si>
  <si>
    <t>Manutenzione ordinaria e riparazioni di beni immobili</t>
  </si>
  <si>
    <t>U.1.03.02.09.008</t>
  </si>
  <si>
    <t>Manutenzione ordinaria e riparazioni di altri beni materiali</t>
  </si>
  <si>
    <t>U.1.03.02.09.011</t>
  </si>
  <si>
    <t>Incarichi libero professionali di studi, ricerca e consulenza</t>
  </si>
  <si>
    <t>U.1.03.02.10.001</t>
  </si>
  <si>
    <t>Esperti per commissioni, comitati e consigli</t>
  </si>
  <si>
    <t>U.1.03.02.10.002</t>
  </si>
  <si>
    <t>Interpretariato e traduzioni</t>
  </si>
  <si>
    <t>U.1.03.02.11.001</t>
  </si>
  <si>
    <t>Assistenza psicologica, sociale e religiosa</t>
  </si>
  <si>
    <t>U.1.03.02.11.002</t>
  </si>
  <si>
    <t>Perizie</t>
  </si>
  <si>
    <t>U.1.03.02.11.004</t>
  </si>
  <si>
    <t>Servizi investigativi e intercettazioni</t>
  </si>
  <si>
    <t>U.1.03.02.11.005</t>
  </si>
  <si>
    <t>Altre prestazioni professionali e specialistiche n.a.c.</t>
  </si>
  <si>
    <t>U.1.03.02.11.999</t>
  </si>
  <si>
    <t>U.1.03.02.13.001</t>
  </si>
  <si>
    <t>Servizi di pulizia e lavanderia</t>
  </si>
  <si>
    <t>U.1.03.02.13.002</t>
  </si>
  <si>
    <t>Trasporti, traslochi e facchinaggio</t>
  </si>
  <si>
    <t>U.1.03.02.13.003</t>
  </si>
  <si>
    <t>Stampa e rilegatura</t>
  </si>
  <si>
    <t>U.1.03.02.13.004</t>
  </si>
  <si>
    <t>Servizi ausiliari a beneficio del personale</t>
  </si>
  <si>
    <t>U.1.03.02.13.005</t>
  </si>
  <si>
    <t>Rimozione e smaltimento di rifiuti tossico-nocivi e di altri materiali</t>
  </si>
  <si>
    <t>U.1.03.02.13.006</t>
  </si>
  <si>
    <t>Altri servizi ausiliari n.a.c.</t>
  </si>
  <si>
    <t>U.1.03.02.13.999</t>
  </si>
  <si>
    <t>U.1.03.02.14.999</t>
  </si>
  <si>
    <t>U.1.03.02.15.006</t>
  </si>
  <si>
    <t>Altre spese per contratti di servizio pubblico</t>
  </si>
  <si>
    <t>U.1.03.02.15.999</t>
  </si>
  <si>
    <t>Pubblicazione bandi di gara</t>
  </si>
  <si>
    <t>U.1.03.02.16.001</t>
  </si>
  <si>
    <t>Spese postali</t>
  </si>
  <si>
    <t>U.1.03.02.16.002</t>
  </si>
  <si>
    <t>Onorificenze e riconoscimenti istituzionali</t>
  </si>
  <si>
    <t>U.1.03.02.16.003</t>
  </si>
  <si>
    <t>Altre spese per servizi amministrativi</t>
  </si>
  <si>
    <t>U.1.03.02.16.999</t>
  </si>
  <si>
    <t>Oneri per servizio di tesoreria</t>
  </si>
  <si>
    <t>U.1.03.02.17.002</t>
  </si>
  <si>
    <t>U.1.03.02.18.999</t>
  </si>
  <si>
    <t>U.1.03.02.19.002</t>
  </si>
  <si>
    <t>Servizi di consulenza e prestazioni professionali ICT</t>
  </si>
  <si>
    <t>U.1.03.02.19.010</t>
  </si>
  <si>
    <t>Quote di associazioni</t>
  </si>
  <si>
    <t>U.1.03.02.99.003</t>
  </si>
  <si>
    <t>U.1.03.02.99.011</t>
  </si>
  <si>
    <t>Altri servizi diversi n.a.c.</t>
  </si>
  <si>
    <t>U.1.03.02.99.999</t>
  </si>
  <si>
    <t>U.1.04.02.03.001</t>
  </si>
  <si>
    <t>Altri trasferimenti a famiglie n.a.c.</t>
  </si>
  <si>
    <t>U.1.04.02.05.999</t>
  </si>
  <si>
    <t>Interessi di mora ad altri soggetti</t>
  </si>
  <si>
    <t>U.1.07.06.02.999</t>
  </si>
  <si>
    <t>Altri interessi passivi ad altri soggetti</t>
  </si>
  <si>
    <t>U.1.07.06.99.999</t>
  </si>
  <si>
    <t>Rimborsi di trasferimenti all'Unione Europea</t>
  </si>
  <si>
    <t>U.1.09.03.01.001</t>
  </si>
  <si>
    <t>Rimborsi di parte corrente ad Amministrazioni Centrali di somme non dovute o incassate in eccesso</t>
  </si>
  <si>
    <t>U.1.09.99.01.001</t>
  </si>
  <si>
    <t>Rimborsi di parte corrente ad Amministrazioni Locali di somme non dovute o incassate in eccesso</t>
  </si>
  <si>
    <t>U.1.09.99.02.001</t>
  </si>
  <si>
    <t>Rimborsi di parte corrente a Famiglie di somme non dovute o incassate in eccesso</t>
  </si>
  <si>
    <t>U.1.09.99.04.001</t>
  </si>
  <si>
    <t>Versamenti IVA a debito per le gestioni commerciali</t>
  </si>
  <si>
    <t>U.1.10.03.01.001</t>
  </si>
  <si>
    <t>Premi di assicurazione su beni mobili</t>
  </si>
  <si>
    <t>U.1.10.04.01.001</t>
  </si>
  <si>
    <t>Premi di assicurazione su beni immobili</t>
  </si>
  <si>
    <t>U.1.10.04.01.002</t>
  </si>
  <si>
    <t>Premi di assicurazione per responsabilità civile verso terzi</t>
  </si>
  <si>
    <t>U.1.10.04.01.003</t>
  </si>
  <si>
    <t>Altri premi di assicurazione n.a.c.</t>
  </si>
  <si>
    <t>U.1.10.04.99.999</t>
  </si>
  <si>
    <t>Spese dovute a sanzioni</t>
  </si>
  <si>
    <t>U.1.10.05.01.001</t>
  </si>
  <si>
    <t>U.1.10.05.04.001</t>
  </si>
  <si>
    <t>Altre spese correnti n.a.c.</t>
  </si>
  <si>
    <t>U.1.10.99.99.999</t>
  </si>
  <si>
    <t>Mezzi di trasporto stradali</t>
  </si>
  <si>
    <t>U.2.02.01.01.001</t>
  </si>
  <si>
    <t>Mezzi di trasporto aerei</t>
  </si>
  <si>
    <t>U.2.02.01.01.002</t>
  </si>
  <si>
    <t>Mezzi di trasporto per vie d'acqua</t>
  </si>
  <si>
    <t>U.2.02.01.01.003</t>
  </si>
  <si>
    <t>Mobili e arredi per ufficio</t>
  </si>
  <si>
    <t>U.2.02.01.03.001</t>
  </si>
  <si>
    <t>Mobili e arredi per alloggi e pertinenze</t>
  </si>
  <si>
    <t>U.2.02.01.03.002</t>
  </si>
  <si>
    <t>Macchinari</t>
  </si>
  <si>
    <t>U.2.02.01.04.001</t>
  </si>
  <si>
    <t>Impianti</t>
  </si>
  <si>
    <t>U.2.02.01.04.002</t>
  </si>
  <si>
    <t>U.2.02.01.05.001</t>
  </si>
  <si>
    <t>Macchine per ufficio</t>
  </si>
  <si>
    <t>U.2.02.01.06.001</t>
  </si>
  <si>
    <t>Server</t>
  </si>
  <si>
    <t>U.2.02.01.07.001</t>
  </si>
  <si>
    <t>Periferiche</t>
  </si>
  <si>
    <t>U.2.02.01.07.003</t>
  </si>
  <si>
    <t>Apparati di telecomunicazione</t>
  </si>
  <si>
    <t>U.2.02.01.07.004</t>
  </si>
  <si>
    <t>Hardware n.a.c.</t>
  </si>
  <si>
    <t>U.2.02.01.07.999</t>
  </si>
  <si>
    <t>Fabbricati ad uso scolastico</t>
  </si>
  <si>
    <t>U.2.02.01.09.003</t>
  </si>
  <si>
    <t>Fabbricati rurali</t>
  </si>
  <si>
    <t>U.2.02.01.09.005</t>
  </si>
  <si>
    <t>Infrastrutture idrauliche</t>
  </si>
  <si>
    <t>U.2.02.01.09.010</t>
  </si>
  <si>
    <t>Opere per la sistemazione del suolo</t>
  </si>
  <si>
    <t>U.2.02.01.09.014</t>
  </si>
  <si>
    <t>Impianti sportivi</t>
  </si>
  <si>
    <t>U.2.02.01.09.016</t>
  </si>
  <si>
    <t>Beni immobili n.a.c.</t>
  </si>
  <si>
    <t>U.2.02.01.09.999</t>
  </si>
  <si>
    <t>Beni immobili di valore culturale, storico ed artistico n.a.c.</t>
  </si>
  <si>
    <t>U.2.02.01.10.999</t>
  </si>
  <si>
    <t>Oggetti di valore</t>
  </si>
  <si>
    <t>U.2.02.01.11.001</t>
  </si>
  <si>
    <t>Materiale bibliografico</t>
  </si>
  <si>
    <t>U.2.02.01.99.001</t>
  </si>
  <si>
    <t>Strumenti musicali</t>
  </si>
  <si>
    <t>U.2.02.01.99.002</t>
  </si>
  <si>
    <t>Altri beni materiali diversi</t>
  </si>
  <si>
    <t>U.2.02.01.99.999</t>
  </si>
  <si>
    <t>Terreni agricoli</t>
  </si>
  <si>
    <t>U.2.02.02.01.001</t>
  </si>
  <si>
    <t>Terreni edificabili</t>
  </si>
  <si>
    <t>U.2.02.02.01.002</t>
  </si>
  <si>
    <t>Altri terreni n.a.c.</t>
  </si>
  <si>
    <t>U.2.02.02.01.999</t>
  </si>
  <si>
    <t>Fauna</t>
  </si>
  <si>
    <t>U.2.02.02.02.005</t>
  </si>
  <si>
    <t>Software</t>
  </si>
  <si>
    <t>Sviluppo software e manutenzione evolutiva</t>
  </si>
  <si>
    <t>U.2.02.03.02.001</t>
  </si>
  <si>
    <t>U.2.02.03.02.002</t>
  </si>
  <si>
    <t>Brevetti</t>
  </si>
  <si>
    <t>U.2.02.03.03.001</t>
  </si>
  <si>
    <t>Opere dell'ingegno e Diritti d'autore</t>
  </si>
  <si>
    <t>U.2.02.03.04.001</t>
  </si>
  <si>
    <t>Spese di investimento per beni immateriali n.a.c.</t>
  </si>
  <si>
    <t>U.2.02.03.99.001</t>
  </si>
  <si>
    <t>Incremento di altre attività finanziarie verso altre Amministrazioni Centrali n.a.c.</t>
  </si>
  <si>
    <t>U.3.04.01.01.999</t>
  </si>
  <si>
    <t>Rimborso Mutui e altri finanziamenti a medio lungo termine ad altre imprese</t>
  </si>
  <si>
    <t>U.4.03.01.04.999</t>
  </si>
  <si>
    <t>U.5.01.01.01.001</t>
  </si>
  <si>
    <t>Costituzione fondi economali e carte aziendali</t>
  </si>
  <si>
    <t>U.7.01.99.03.001</t>
  </si>
  <si>
    <t>Altre uscite per partite di giro n.a.c.</t>
  </si>
  <si>
    <t>U.7.01.99.99.999</t>
  </si>
  <si>
    <t>1.1.</t>
  </si>
  <si>
    <t xml:space="preserve">2. </t>
  </si>
  <si>
    <t>Finanziamenti dall'Unione Europea</t>
  </si>
  <si>
    <t>E.2.01.05.01.005</t>
  </si>
  <si>
    <t>2.1.</t>
  </si>
  <si>
    <t>2.2.</t>
  </si>
  <si>
    <t>E.2.01.05.01.004</t>
  </si>
  <si>
    <t>E.2.01.05.01.999</t>
  </si>
  <si>
    <t>Altri trasferimenti correnti dall'Unione Europea</t>
  </si>
  <si>
    <t xml:space="preserve">Finanziamenti dallo Stato </t>
  </si>
  <si>
    <t>3.1.</t>
  </si>
  <si>
    <t>3.2.</t>
  </si>
  <si>
    <t>3.3.</t>
  </si>
  <si>
    <t>3.4.</t>
  </si>
  <si>
    <t>3.5.</t>
  </si>
  <si>
    <t>3.6.</t>
  </si>
  <si>
    <t xml:space="preserve">Dotazione ordinaria </t>
  </si>
  <si>
    <t xml:space="preserve">Dotazione perequativa </t>
  </si>
  <si>
    <t>Finanziamenti per l'ampliamento dell'offerta
formativa (ex . L. 440/97)</t>
  </si>
  <si>
    <t>4.</t>
  </si>
  <si>
    <t xml:space="preserve">Finanziamenti dalla Regione </t>
  </si>
  <si>
    <t>4.1.</t>
  </si>
  <si>
    <t>4.2.</t>
  </si>
  <si>
    <t>4.3.</t>
  </si>
  <si>
    <t>4.4.</t>
  </si>
  <si>
    <t>5.</t>
  </si>
  <si>
    <t>Finanziamenti da Enti locali o da altre Istituzioni pubbliche</t>
  </si>
  <si>
    <t>5.1.</t>
  </si>
  <si>
    <t>5.2.</t>
  </si>
  <si>
    <t>5.3.</t>
  </si>
  <si>
    <t>5.4.</t>
  </si>
  <si>
    <t>5.5.</t>
  </si>
  <si>
    <t>5.6.</t>
  </si>
  <si>
    <t xml:space="preserve">Provincia non vincolati </t>
  </si>
  <si>
    <t xml:space="preserve">Provincia vincolati </t>
  </si>
  <si>
    <t xml:space="preserve">Comune non vincolati </t>
  </si>
  <si>
    <t xml:space="preserve">Comune vincolati </t>
  </si>
  <si>
    <t xml:space="preserve">Altre Istituzioni non vincolati </t>
  </si>
  <si>
    <t xml:space="preserve">Altre Istituzioni vincolati </t>
  </si>
  <si>
    <t>6.</t>
  </si>
  <si>
    <t xml:space="preserve">Contributi da privati </t>
  </si>
  <si>
    <t>6.1.</t>
  </si>
  <si>
    <t>6.2.</t>
  </si>
  <si>
    <t>6.3.</t>
  </si>
  <si>
    <t>6.4.</t>
  </si>
  <si>
    <t>6.5.</t>
  </si>
  <si>
    <t>6.6.</t>
  </si>
  <si>
    <t>6.7.</t>
  </si>
  <si>
    <t>6.8.</t>
  </si>
  <si>
    <t>6.9.</t>
  </si>
  <si>
    <t>6.10.</t>
  </si>
  <si>
    <t>6.11.</t>
  </si>
  <si>
    <t>6.12.</t>
  </si>
  <si>
    <t xml:space="preserve">Trasferimenti correnti da Istituzioni Sociali Private </t>
  </si>
  <si>
    <t>7.</t>
  </si>
  <si>
    <t xml:space="preserve">Proventi da gestioni economiche </t>
  </si>
  <si>
    <t>7.1.</t>
  </si>
  <si>
    <t>7.2.</t>
  </si>
  <si>
    <t>7.3.</t>
  </si>
  <si>
    <t>7.4.</t>
  </si>
  <si>
    <t>7.5.</t>
  </si>
  <si>
    <t>7.6.</t>
  </si>
  <si>
    <t>7.7.</t>
  </si>
  <si>
    <t>Proventi da servizi n.a.c</t>
  </si>
  <si>
    <t xml:space="preserve">8. </t>
  </si>
  <si>
    <t>Rimborsi e restituzioni somme</t>
  </si>
  <si>
    <t>8.1.</t>
  </si>
  <si>
    <t>8.2.</t>
  </si>
  <si>
    <t>8.3.</t>
  </si>
  <si>
    <t>8.4.</t>
  </si>
  <si>
    <t>8.5.</t>
  </si>
  <si>
    <t>8.6.</t>
  </si>
  <si>
    <t xml:space="preserve">9. </t>
  </si>
  <si>
    <t xml:space="preserve">Alienazione di beni materiali </t>
  </si>
  <si>
    <t>9.1.</t>
  </si>
  <si>
    <t>9.2.</t>
  </si>
  <si>
    <t>9.3.</t>
  </si>
  <si>
    <t>9.4.</t>
  </si>
  <si>
    <t>9.5.</t>
  </si>
  <si>
    <t>9.6.</t>
  </si>
  <si>
    <t>9.7.</t>
  </si>
  <si>
    <t>9.8.</t>
  </si>
  <si>
    <t>9.9.</t>
  </si>
  <si>
    <t>9.10.</t>
  </si>
  <si>
    <t>9.11.</t>
  </si>
  <si>
    <t>9.12.</t>
  </si>
  <si>
    <t>9.13.</t>
  </si>
  <si>
    <t>9.14.</t>
  </si>
  <si>
    <t>9.15.</t>
  </si>
  <si>
    <t>9.16.</t>
  </si>
  <si>
    <t>9.17.</t>
  </si>
  <si>
    <t>9.18.</t>
  </si>
  <si>
    <t>9.19.</t>
  </si>
  <si>
    <t>9.20.</t>
  </si>
  <si>
    <t>9.21.</t>
  </si>
  <si>
    <t>9.22.</t>
  </si>
  <si>
    <t xml:space="preserve">Alienazione di Impianti </t>
  </si>
  <si>
    <t xml:space="preserve">Alienazione di postazioni di lavoto </t>
  </si>
  <si>
    <t xml:space="preserve">Alienazione di periferiche </t>
  </si>
  <si>
    <t xml:space="preserve">Alienazioni di beni materiali n.a.c. </t>
  </si>
  <si>
    <t xml:space="preserve">Alienazione di mobili e arredi per alloggi e pertinenze </t>
  </si>
  <si>
    <t>Alienazione di Impianti</t>
  </si>
  <si>
    <t>E.4.04.01.03.003</t>
  </si>
  <si>
    <t xml:space="preserve">Alienazione di mobili e arredi per laboratori </t>
  </si>
  <si>
    <t xml:space="preserve">Alienazione di Macchinari </t>
  </si>
  <si>
    <t xml:space="preserve">Attrezzature scientifiche </t>
  </si>
  <si>
    <t xml:space="preserve">Alienazione di diritti reali </t>
  </si>
  <si>
    <t>E.4.04.01.07.005</t>
  </si>
  <si>
    <t xml:space="preserve">10. </t>
  </si>
  <si>
    <t xml:space="preserve">Alienazione di beni immateriali </t>
  </si>
  <si>
    <t>10.1.</t>
  </si>
  <si>
    <t>10.2.</t>
  </si>
  <si>
    <t>10.3.</t>
  </si>
  <si>
    <t>10.4.</t>
  </si>
  <si>
    <t xml:space="preserve">Alienazione di Brevetti </t>
  </si>
  <si>
    <t>Alienazione di Opere dell'Ingegno e Diritti d'autore</t>
  </si>
  <si>
    <t xml:space="preserve">Alienazione di altri beni immateriali n.a.c. </t>
  </si>
  <si>
    <t>11.</t>
  </si>
  <si>
    <t xml:space="preserve">Sponsor e utilizzo locali </t>
  </si>
  <si>
    <t>11.1.</t>
  </si>
  <si>
    <t>11.2.</t>
  </si>
  <si>
    <t>11.3.</t>
  </si>
  <si>
    <t>11.4.</t>
  </si>
  <si>
    <t xml:space="preserve">Canone occupazione spazi e aree pubbliche </t>
  </si>
  <si>
    <t xml:space="preserve">Proventi da concessioni su beni </t>
  </si>
  <si>
    <t>12.</t>
  </si>
  <si>
    <t>Altre entrate</t>
  </si>
  <si>
    <t>12.1.</t>
  </si>
  <si>
    <t>12.2.</t>
  </si>
  <si>
    <t>12.3.</t>
  </si>
  <si>
    <t xml:space="preserve">Altre entrate n.a.c. </t>
  </si>
  <si>
    <t xml:space="preserve">E.3.05.99.99.999 </t>
  </si>
  <si>
    <t>13.</t>
  </si>
  <si>
    <t>13.1.</t>
  </si>
  <si>
    <t>99.</t>
  </si>
  <si>
    <t>Partite di giro</t>
  </si>
  <si>
    <t>99.1.</t>
  </si>
  <si>
    <t>99.2.</t>
  </si>
  <si>
    <t>1.</t>
  </si>
  <si>
    <t>Spese di personale</t>
  </si>
  <si>
    <t>1.1.1.</t>
  </si>
  <si>
    <t>1.1.2.</t>
  </si>
  <si>
    <t>1.1.3.</t>
  </si>
  <si>
    <t>1.1.4.</t>
  </si>
  <si>
    <t>1.1.5.</t>
  </si>
  <si>
    <t>1.1.6.</t>
  </si>
  <si>
    <t>1.1.7.</t>
  </si>
  <si>
    <t>1.1.99.</t>
  </si>
  <si>
    <t xml:space="preserve">Compensi netti </t>
  </si>
  <si>
    <t>Ritenute previdenziali e assistenziali a carico del dipendente</t>
  </si>
  <si>
    <t xml:space="preserve">Ritenute erariali a carico del dipendente </t>
  </si>
  <si>
    <t>Altre ritenute a carico del dipendente n.a.c.</t>
  </si>
  <si>
    <t>mposta regionale sulle attività produttive (IRAP)</t>
  </si>
  <si>
    <t>Contributi previdenziali e assistenziali a carico dell'amministrazione</t>
  </si>
  <si>
    <t>Altri contributi a carico dell'amministrazione n.a.c.</t>
  </si>
  <si>
    <t>Arrotondamenti</t>
  </si>
  <si>
    <t xml:space="preserve">Voci stipendiali corrisposte al personale al personale a tempo indeterminato </t>
  </si>
  <si>
    <t xml:space="preserve">Contributi obbligatori per il personale </t>
  </si>
  <si>
    <t xml:space="preserve">Altri contributi sociali effettivi n.a.c. </t>
  </si>
  <si>
    <t xml:space="preserve">1.2. </t>
  </si>
  <si>
    <t>1.2.1.</t>
  </si>
  <si>
    <t>1.2.2.</t>
  </si>
  <si>
    <t>1.2.3.</t>
  </si>
  <si>
    <t>1.2.4.</t>
  </si>
  <si>
    <t>1.2.5.</t>
  </si>
  <si>
    <t>1.2.6.</t>
  </si>
  <si>
    <t>1.2.7.</t>
  </si>
  <si>
    <t>1.2.99.</t>
  </si>
  <si>
    <t xml:space="preserve">1.3. </t>
  </si>
  <si>
    <t>1.3.1.</t>
  </si>
  <si>
    <t>1.3.2.</t>
  </si>
  <si>
    <t>1.3.3.</t>
  </si>
  <si>
    <t>1.3.4.</t>
  </si>
  <si>
    <t>1.3.5.</t>
  </si>
  <si>
    <t>1.3.6.</t>
  </si>
  <si>
    <t>1.3.7.</t>
  </si>
  <si>
    <t>1.3.8.</t>
  </si>
  <si>
    <t>1.3.9.</t>
  </si>
  <si>
    <t>1.3.10.</t>
  </si>
  <si>
    <t>1.3.11.</t>
  </si>
  <si>
    <t>1.3.12.</t>
  </si>
  <si>
    <t>1.3.13.</t>
  </si>
  <si>
    <t>1.3.14.</t>
  </si>
  <si>
    <t>1.3.15.</t>
  </si>
  <si>
    <t>1.3.16.</t>
  </si>
  <si>
    <t>1.3.17.</t>
  </si>
  <si>
    <t>1.3.18.</t>
  </si>
  <si>
    <t>1.3.19.</t>
  </si>
  <si>
    <t>1.3.20.</t>
  </si>
  <si>
    <t>1.3.21.</t>
  </si>
  <si>
    <t>1.3.99.</t>
  </si>
  <si>
    <t xml:space="preserve">Compensi per animatore digitale </t>
  </si>
  <si>
    <t xml:space="preserve">Compensi per referente alla valutazione </t>
  </si>
  <si>
    <t xml:space="preserve">Compensi per figura aggiuntiva </t>
  </si>
  <si>
    <t xml:space="preserve">Compensi per facilitatore </t>
  </si>
  <si>
    <t xml:space="preserve">Compensi per progettista </t>
  </si>
  <si>
    <t xml:space="preserve">Compensi per collaudatore </t>
  </si>
  <si>
    <t xml:space="preserve">Compensi per tutor interni </t>
  </si>
  <si>
    <t xml:space="preserve">Compensi per altri incarichi conferiti a personale </t>
  </si>
  <si>
    <t xml:space="preserve">Indennità di missione </t>
  </si>
  <si>
    <t>Gettoni di presenza</t>
  </si>
  <si>
    <t xml:space="preserve">Buoni pasto </t>
  </si>
  <si>
    <t>Contributi centri di attività sociali, sportive e cultural</t>
  </si>
  <si>
    <t>Contributi per prestazioni sanitarie</t>
  </si>
  <si>
    <t xml:space="preserve">Contributi aggiuntivi </t>
  </si>
  <si>
    <t>Ritenute erariali a carico del dipendente</t>
  </si>
  <si>
    <t>Altre ritenute a carico del dipendente n.a.c</t>
  </si>
  <si>
    <t xml:space="preserve">Altre spese per il personale n.a.c. </t>
  </si>
  <si>
    <t>U.1.01.01.01.010</t>
  </si>
  <si>
    <t>Assegni di studio</t>
  </si>
  <si>
    <t>Altri contributi sociali effettivi n.a.c</t>
  </si>
  <si>
    <t>1.4.</t>
  </si>
  <si>
    <t>1.4.1.</t>
  </si>
  <si>
    <t xml:space="preserve">1.4.2. </t>
  </si>
  <si>
    <t xml:space="preserve">1.4.3. </t>
  </si>
  <si>
    <t xml:space="preserve">1.4.4. </t>
  </si>
  <si>
    <t>1.4.5.</t>
  </si>
  <si>
    <t>1.4.6.</t>
  </si>
  <si>
    <t>1.4.7.</t>
  </si>
  <si>
    <t xml:space="preserve">Ritenute previdenziali e assistenziali a carico del dipendente </t>
  </si>
  <si>
    <t>1.4.8.</t>
  </si>
  <si>
    <t>1.4.9.</t>
  </si>
  <si>
    <t>1.4.10.</t>
  </si>
  <si>
    <t>1.4.11.</t>
  </si>
  <si>
    <t>1.4.12.</t>
  </si>
  <si>
    <t>1.4.13.</t>
  </si>
  <si>
    <t>1.4.14.</t>
  </si>
  <si>
    <t>1.4.15.</t>
  </si>
  <si>
    <t>1.4.16.</t>
  </si>
  <si>
    <t>1.4.17.</t>
  </si>
  <si>
    <t>1.4.18.</t>
  </si>
  <si>
    <t>1.4.19.</t>
  </si>
  <si>
    <t>1.4.20.</t>
  </si>
  <si>
    <t>1.4.21.</t>
  </si>
  <si>
    <t>1.4.99.</t>
  </si>
  <si>
    <t>Acquisto di beni di consumo</t>
  </si>
  <si>
    <t xml:space="preserve">Carta, cancelleria e stampati </t>
  </si>
  <si>
    <t xml:space="preserve">2.1.1. </t>
  </si>
  <si>
    <t xml:space="preserve">Carta </t>
  </si>
  <si>
    <t xml:space="preserve">2.1.2. </t>
  </si>
  <si>
    <t xml:space="preserve">Cancelleria </t>
  </si>
  <si>
    <t xml:space="preserve">2.1.3. </t>
  </si>
  <si>
    <t xml:space="preserve">Stampati </t>
  </si>
  <si>
    <t>2.2.1.</t>
  </si>
  <si>
    <t xml:space="preserve">Giornali e riviste </t>
  </si>
  <si>
    <t>2.2.2.</t>
  </si>
  <si>
    <t xml:space="preserve">Pubblicazioni </t>
  </si>
  <si>
    <t>2.3.</t>
  </si>
  <si>
    <t>2.3.1.</t>
  </si>
  <si>
    <t>2.3.2.</t>
  </si>
  <si>
    <t>2.3.3.</t>
  </si>
  <si>
    <t>2.3.4.</t>
  </si>
  <si>
    <t>2.3.5.</t>
  </si>
  <si>
    <t>2.3.6.</t>
  </si>
  <si>
    <t>2.3.7.</t>
  </si>
  <si>
    <t>2.3.8.</t>
  </si>
  <si>
    <t>2.3.9.</t>
  </si>
  <si>
    <t>2.3.10.</t>
  </si>
  <si>
    <t>2.3.11.</t>
  </si>
  <si>
    <t xml:space="preserve">Generi alimentari </t>
  </si>
  <si>
    <t xml:space="preserve">Equipaggiamento </t>
  </si>
  <si>
    <t>Carburanti, combustibili e lubrificanti</t>
  </si>
  <si>
    <t xml:space="preserve">Accessori per attività sportive e ricreative </t>
  </si>
  <si>
    <t xml:space="preserve">Altri materiali e accessori n.a.c. </t>
  </si>
  <si>
    <t>3.</t>
  </si>
  <si>
    <t xml:space="preserve">Acquisto di servizi ed utilizzo di beni di terzi </t>
  </si>
  <si>
    <t xml:space="preserve">3.1.1. </t>
  </si>
  <si>
    <t xml:space="preserve">3.1.2. </t>
  </si>
  <si>
    <t>3.1.3.</t>
  </si>
  <si>
    <t>3.1.4.</t>
  </si>
  <si>
    <t>3.1.5.</t>
  </si>
  <si>
    <t>3.1.6.</t>
  </si>
  <si>
    <t>3.1.7.</t>
  </si>
  <si>
    <t>3.1.8.</t>
  </si>
  <si>
    <t>3.1.9.</t>
  </si>
  <si>
    <t>3.1.10.</t>
  </si>
  <si>
    <t>3.1.11.</t>
  </si>
  <si>
    <t>3.1.12.</t>
  </si>
  <si>
    <t>3.1.13.</t>
  </si>
  <si>
    <t>Consulenza direzionale e organizzativa - esperto</t>
  </si>
  <si>
    <t>Consulenza direzionale e organizzativa - società</t>
  </si>
  <si>
    <t>Consulenza tecnico-scientifica</t>
  </si>
  <si>
    <t>Consulenza giuridico-amministrativa - esperto</t>
  </si>
  <si>
    <t>Consulenza giuridico-amministrativa - società</t>
  </si>
  <si>
    <t>Consulenza informatica</t>
  </si>
  <si>
    <t>Altre consulenze n.a.c. - esperto</t>
  </si>
  <si>
    <t>Altre consulenze n.a.c. - società</t>
  </si>
  <si>
    <t>Ritenute previdenziali e assistenziali a carico del lavoratore</t>
  </si>
  <si>
    <t>Ritenute erariali a carico del lavoratore</t>
  </si>
  <si>
    <t>Altri contributi a carico della amministrazione n.a.c.</t>
  </si>
  <si>
    <t>U.1.03.02.10.003</t>
  </si>
  <si>
    <t>Incarichi a società di studi, ricerca e consulenza</t>
  </si>
  <si>
    <t>3.2.1.</t>
  </si>
  <si>
    <t>3.2.2.</t>
  </si>
  <si>
    <t>3.2.3.</t>
  </si>
  <si>
    <t>3.2.4.</t>
  </si>
  <si>
    <t>4.2.5.</t>
  </si>
  <si>
    <t>3.2.5.</t>
  </si>
  <si>
    <t>3.2.6.</t>
  </si>
  <si>
    <t>3.2.7.</t>
  </si>
  <si>
    <t>3.2.8.</t>
  </si>
  <si>
    <t>3.2.9.</t>
  </si>
  <si>
    <t>3.2.10.</t>
  </si>
  <si>
    <t>3.2.11.</t>
  </si>
  <si>
    <t>3.2.12.</t>
  </si>
  <si>
    <t>3.2.13.</t>
  </si>
  <si>
    <t>3.2.14.</t>
  </si>
  <si>
    <t>3.2.15.</t>
  </si>
  <si>
    <t>3.2.16.</t>
  </si>
  <si>
    <t>Assistenza medico-sanitaria</t>
  </si>
  <si>
    <t>Assistenza tecnico-informatica</t>
  </si>
  <si>
    <t xml:space="preserve">Perizie </t>
  </si>
  <si>
    <t>Prestazioni professionali svolte da modelli viventi</t>
  </si>
  <si>
    <t>Servizi inerenti alla salute e alla sicurezza sul lavoro</t>
  </si>
  <si>
    <t>Servizi inerenti al trattamento e alla protezione dei dati personali</t>
  </si>
  <si>
    <t xml:space="preserve">Interpretariato e traduzioni </t>
  </si>
  <si>
    <t xml:space="preserve">Esperti per commissioni, comitati e consigli </t>
  </si>
  <si>
    <t xml:space="preserve">Altri acquisti di servizi sanitari n.a.c. </t>
  </si>
  <si>
    <t xml:space="preserve">Assistenza all'utente e formazione </t>
  </si>
  <si>
    <t xml:space="preserve">Imposta regionale sulle attività produttive (IRAP) </t>
  </si>
  <si>
    <t>3.3.1.</t>
  </si>
  <si>
    <t>3.3.2.</t>
  </si>
  <si>
    <t>Servizi per trasferte italia</t>
  </si>
  <si>
    <t xml:space="preserve">Servizi per trasferte all'estero </t>
  </si>
  <si>
    <t>3.4.1.</t>
  </si>
  <si>
    <t>3.4.2.</t>
  </si>
  <si>
    <t>3.4.3.</t>
  </si>
  <si>
    <t>3.4.4.</t>
  </si>
  <si>
    <t>Rappresentanza</t>
  </si>
  <si>
    <t xml:space="preserve">Organizzazione manifestazioni e convegni </t>
  </si>
  <si>
    <t xml:space="preserve">Altre spese di promozione n.a.c. </t>
  </si>
  <si>
    <t>Servizi per attività di rappresentanza</t>
  </si>
  <si>
    <t>Organizzazione e partecipazione a manifestazioni e convegni</t>
  </si>
  <si>
    <t>Altre spese per relazioni pubbliche, convegni e mostre, pubblicità n.a.c</t>
  </si>
  <si>
    <t>3.5.1.</t>
  </si>
  <si>
    <t>3.5.2.</t>
  </si>
  <si>
    <t>3.5.3.</t>
  </si>
  <si>
    <t>3.5.4.</t>
  </si>
  <si>
    <t>3.5.5.</t>
  </si>
  <si>
    <t>3.5.6.</t>
  </si>
  <si>
    <t>3.5.7.</t>
  </si>
  <si>
    <t>3.5.8.</t>
  </si>
  <si>
    <t>Formazione professionale generica</t>
  </si>
  <si>
    <t xml:space="preserve">Formazione professionale specialistica </t>
  </si>
  <si>
    <t>Altre spese di formazione e aggiornamento n.a.c.</t>
  </si>
  <si>
    <t>U.1.03.02.04.004</t>
  </si>
  <si>
    <t>Acquisto di servizi per formazione obbligatoria</t>
  </si>
  <si>
    <t xml:space="preserve">Manutenzione ordinaria e riparazioni </t>
  </si>
  <si>
    <t>3.6.1.</t>
  </si>
  <si>
    <t>3.6.2.</t>
  </si>
  <si>
    <t>3.6.3.</t>
  </si>
  <si>
    <t>3.6.4.</t>
  </si>
  <si>
    <t>3.6.5.</t>
  </si>
  <si>
    <t>3.6.7.</t>
  </si>
  <si>
    <t>3.6.8.</t>
  </si>
  <si>
    <t>3.6.6.</t>
  </si>
  <si>
    <t>3.6.9.</t>
  </si>
  <si>
    <t>3.6.10.</t>
  </si>
  <si>
    <t>3.6.11.</t>
  </si>
  <si>
    <t>3.6.12.</t>
  </si>
  <si>
    <t>3.6.13.</t>
  </si>
  <si>
    <t>Manutenzione ordinaria e riparazioni di beni mobili, arredi e accessori</t>
  </si>
  <si>
    <t>anutenzione ordinaria e riparazioni di officine e laboratori</t>
  </si>
  <si>
    <t>Manutenzione ordinaria e riparazioni di mezzi di trasporto</t>
  </si>
  <si>
    <t>Manutenzione ordinaria e riparazioni di hardware</t>
  </si>
  <si>
    <t>Manutenzione ordinaria e riparazioni di software</t>
  </si>
  <si>
    <t>Manutenzione ordinaria e riparazioni di altri beni materiali n.a.c.</t>
  </si>
  <si>
    <t xml:space="preserve">Manutenzione ordinaria e riparazioni di impianti e macchinari </t>
  </si>
  <si>
    <t>Manutenzione ordinaria e riparazioni di mezzi ad uso civile, di sicurezza e ordine pubblico</t>
  </si>
  <si>
    <t>Manutenzione ordinaria e riparazioni di macchine per ufficio</t>
  </si>
  <si>
    <t>3.7.</t>
  </si>
  <si>
    <t xml:space="preserve">Utilizzo di beni di terzi </t>
  </si>
  <si>
    <t>3.7.1.</t>
  </si>
  <si>
    <t>3.7.2.</t>
  </si>
  <si>
    <t>3.7.3.</t>
  </si>
  <si>
    <t>3.7.4.</t>
  </si>
  <si>
    <t>3.7.5.</t>
  </si>
  <si>
    <t>3.7.6.</t>
  </si>
  <si>
    <t>3.7.7.</t>
  </si>
  <si>
    <t>Noleggio e leasing impianti e macchinari</t>
  </si>
  <si>
    <t>Noleggio e leasing di mezzi di trasporto</t>
  </si>
  <si>
    <t>Noleggio di attrezzature scientifiche e sanitarie</t>
  </si>
  <si>
    <t>Noleggio e leasing di hardware</t>
  </si>
  <si>
    <t xml:space="preserve">Noleggio di impianti e macchinari </t>
  </si>
  <si>
    <t xml:space="preserve">Noleggio di mezzi di trasporto </t>
  </si>
  <si>
    <t xml:space="preserve">Noleggi di attrezzature scientifiche e sanitarie </t>
  </si>
  <si>
    <t xml:space="preserve">U.1.03.02.07.004 </t>
  </si>
  <si>
    <t>Locazioni di beni immobili</t>
  </si>
  <si>
    <t>3.8.</t>
  </si>
  <si>
    <t xml:space="preserve">Utenze e canoni </t>
  </si>
  <si>
    <t xml:space="preserve">3.8.1. </t>
  </si>
  <si>
    <t xml:space="preserve">Telefonia mobile </t>
  </si>
  <si>
    <t>3.8.3.</t>
  </si>
  <si>
    <t xml:space="preserve">Accesso a banche dati e pubblicazioni online </t>
  </si>
  <si>
    <t xml:space="preserve">Reti di trasmissione </t>
  </si>
  <si>
    <t xml:space="preserve">Energia Elettrica </t>
  </si>
  <si>
    <t xml:space="preserve">Acqua </t>
  </si>
  <si>
    <t xml:space="preserve">Gas </t>
  </si>
  <si>
    <t>3.8.4.</t>
  </si>
  <si>
    <t>3.8.5.</t>
  </si>
  <si>
    <t>3.8.6.</t>
  </si>
  <si>
    <t>3.8.7.</t>
  </si>
  <si>
    <t>3.8.8.</t>
  </si>
  <si>
    <t>3.9.</t>
  </si>
  <si>
    <t xml:space="preserve">Servizi di ristorazione </t>
  </si>
  <si>
    <t>3.9.1.</t>
  </si>
  <si>
    <t>3.9.2.</t>
  </si>
  <si>
    <t xml:space="preserve">Mensa scolastica </t>
  </si>
  <si>
    <t xml:space="preserve">Per terzi </t>
  </si>
  <si>
    <t>Altri servizi di ristorazione n.a.c.</t>
  </si>
  <si>
    <t xml:space="preserve">Contratti di servizio per le mense scolastiche </t>
  </si>
  <si>
    <t xml:space="preserve">Altri servizi di ristorazione </t>
  </si>
  <si>
    <t>3.10.</t>
  </si>
  <si>
    <t xml:space="preserve">Servizi ausiliari </t>
  </si>
  <si>
    <t>3.10.1.</t>
  </si>
  <si>
    <t>Sorveglianza e custodia</t>
  </si>
  <si>
    <t>3.10.2.</t>
  </si>
  <si>
    <t>Terziarizzazione dei servizi</t>
  </si>
  <si>
    <t>Rimozione e smaltimento di rifiuti ordinari e speciali</t>
  </si>
  <si>
    <t>3.10.3.</t>
  </si>
  <si>
    <t>3.10.4.</t>
  </si>
  <si>
    <t>3.10.5.</t>
  </si>
  <si>
    <t>3.10.6.</t>
  </si>
  <si>
    <t>3.10.8.</t>
  </si>
  <si>
    <t>Servizi di sorveglianza, custodia e accoglienza</t>
  </si>
  <si>
    <t>3.11.</t>
  </si>
  <si>
    <t xml:space="preserve">Assicurazioni </t>
  </si>
  <si>
    <t>Assicurazioni su beni immobili</t>
  </si>
  <si>
    <t>Assicurazioni su beni mobili</t>
  </si>
  <si>
    <t>Assicurazioni per alunni</t>
  </si>
  <si>
    <t>Assicurazioni per personale scolastico</t>
  </si>
  <si>
    <t>Altre assicurazioni n.a.c.</t>
  </si>
  <si>
    <t>3.11.1.</t>
  </si>
  <si>
    <t>3.11.2.</t>
  </si>
  <si>
    <t>3.11.3.</t>
  </si>
  <si>
    <t>3.11.4.</t>
  </si>
  <si>
    <t>3.11.5.</t>
  </si>
  <si>
    <t>3.12.</t>
  </si>
  <si>
    <t>3.12.1.</t>
  </si>
  <si>
    <t>Spese per visite, viaggi e programmi di studio all'estero</t>
  </si>
  <si>
    <t xml:space="preserve">3.13. </t>
  </si>
  <si>
    <t>3.13.1.</t>
  </si>
  <si>
    <t>Somme da corrispondere all'Istituto tesoriere</t>
  </si>
  <si>
    <t xml:space="preserve">3.14. </t>
  </si>
  <si>
    <t>Altre spese per acquisto di servizi ed utilizzo di beni di terzi</t>
  </si>
  <si>
    <t>3.14.1.</t>
  </si>
  <si>
    <t>Acquisto di beni d'investimento</t>
  </si>
  <si>
    <t>4.1.1.</t>
  </si>
  <si>
    <t>4.1.2.</t>
  </si>
  <si>
    <t>4.1.3.</t>
  </si>
  <si>
    <t>Opere dell'Ingegno e Diritti d'autore</t>
  </si>
  <si>
    <t>Altri beni immateriali n.a.c.</t>
  </si>
  <si>
    <t xml:space="preserve">4.1.4. </t>
  </si>
  <si>
    <t>Acquisto software</t>
  </si>
  <si>
    <t xml:space="preserve">Beni immobili </t>
  </si>
  <si>
    <t xml:space="preserve"> Infrastrutture idrauliche</t>
  </si>
  <si>
    <t>Beni immobili di valore culturale, storico, archeologico ed artistico</t>
  </si>
  <si>
    <t>4.2.1.</t>
  </si>
  <si>
    <t>4.2.2.</t>
  </si>
  <si>
    <t>4.2.3.</t>
  </si>
  <si>
    <t>4.2.4.</t>
  </si>
  <si>
    <t>4.2.6.</t>
  </si>
  <si>
    <t>4.2.7.</t>
  </si>
  <si>
    <t>4.2.8.</t>
  </si>
  <si>
    <t>4.2.10.</t>
  </si>
  <si>
    <t>Altri beni immobili n.a..c.</t>
  </si>
  <si>
    <t>4.3.1.</t>
  </si>
  <si>
    <t>Mezzi di trasporto stradali leggeri</t>
  </si>
  <si>
    <t>Mezzi di trasporto stradali pesanti</t>
  </si>
  <si>
    <t xml:space="preserve"> Automezzi ad uso specifico</t>
  </si>
  <si>
    <t>Mezzi di trasporto marittimi</t>
  </si>
  <si>
    <t>Macchinari per ufficio</t>
  </si>
  <si>
    <t xml:space="preserve"> Mobili e arredi per locali ad uso specifico</t>
  </si>
  <si>
    <t>Tablet e dispositivi di telefonia fissa e mobile</t>
  </si>
  <si>
    <t>Beni mobili di valore culturale, storico, archeologico ed artistico</t>
  </si>
  <si>
    <t>Animali</t>
  </si>
  <si>
    <t>Altri beni mobili n.a.c.</t>
  </si>
  <si>
    <t>U.2.02.01.03.003</t>
  </si>
  <si>
    <t>Mobili e arredi per laboratori</t>
  </si>
  <si>
    <t>U.2.02.01.07.005</t>
  </si>
  <si>
    <t>4.3.2.</t>
  </si>
  <si>
    <t>4.3.3.</t>
  </si>
  <si>
    <t>4.3.4.</t>
  </si>
  <si>
    <t>4.3.5.</t>
  </si>
  <si>
    <t>4.3.6.</t>
  </si>
  <si>
    <t>4.3.7.</t>
  </si>
  <si>
    <t>4.3.8.</t>
  </si>
  <si>
    <t>4.3.9.</t>
  </si>
  <si>
    <t>4.3.10.</t>
  </si>
  <si>
    <t>4.3.11.</t>
  </si>
  <si>
    <t>4.3.12.</t>
  </si>
  <si>
    <t>4.3.13.</t>
  </si>
  <si>
    <t>4.3.14.</t>
  </si>
  <si>
    <t>4.3.15.</t>
  </si>
  <si>
    <t>4.3.16.</t>
  </si>
  <si>
    <t>4.3.17.</t>
  </si>
  <si>
    <t>4.3.18.</t>
  </si>
  <si>
    <t>4.3.19.</t>
  </si>
  <si>
    <t>4.3.20.</t>
  </si>
  <si>
    <t>4.3.21.</t>
  </si>
  <si>
    <t>4.3.22.</t>
  </si>
  <si>
    <t xml:space="preserve">Manutenzione straordinaria </t>
  </si>
  <si>
    <t>Manutenzione straordinaria infrastrutture idrauliche</t>
  </si>
  <si>
    <t>Manutenzione straordinaria opere per la sistemazione del suolo</t>
  </si>
  <si>
    <t>Manutenzione straordinaria fabbricati ad uso scolastico</t>
  </si>
  <si>
    <t>Manutenzione straordinaria fabbricati rurali</t>
  </si>
  <si>
    <t>Manutenzione straordinaria beni immobili di valore culturale, storico, archeologico, ed artistico</t>
  </si>
  <si>
    <t>Manutenzione straordinaria impianti sportivi</t>
  </si>
  <si>
    <t>Manutenzione straordinaria mezzi di trasporto stradali pesanti</t>
  </si>
  <si>
    <t>Manutenzione straordinaria automezzi ad uso specifico</t>
  </si>
  <si>
    <t>Manutenzione straordinaria mezzi di trasporto aerei</t>
  </si>
  <si>
    <t>Manutenzione straordinaria mezzi di trasporto marittimi</t>
  </si>
  <si>
    <t>Manutenzione straordinaria mobili ed arredi per ufficio</t>
  </si>
  <si>
    <t>Manutenzione straordinaria mobili e arredi per alloggi e pertinenze</t>
  </si>
  <si>
    <t>Manutenzione straordinaria mobili e arredi per laboratori</t>
  </si>
  <si>
    <t>Manutenzione straordinaria macchinari</t>
  </si>
  <si>
    <t>Manutenzione straordinaria impianti</t>
  </si>
  <si>
    <t>Manutenzione straordinaria attrezzature scientifiche</t>
  </si>
  <si>
    <t>Manutenzione straordinaria server</t>
  </si>
  <si>
    <t>Manutenzione straordinaria periferiche</t>
  </si>
  <si>
    <t>Manutenzione straordinaria apparati di telecomunicazione</t>
  </si>
  <si>
    <t>Manutenzione straordinaria tablet e dispositivi di telefonia fissa e mobile</t>
  </si>
  <si>
    <t>Manutenzione straordinaria Hardware n.a.c.</t>
  </si>
  <si>
    <t>Manutenzione straordinaria software</t>
  </si>
  <si>
    <t>Manutenzione straordinaria oggetti di valore</t>
  </si>
  <si>
    <t>Manutenzione straordinaria materiale bibliografico</t>
  </si>
  <si>
    <t>Manutenzione straordinaria strumenti musicali</t>
  </si>
  <si>
    <t>Altre manutenzioni straordinarie n.a.c.</t>
  </si>
  <si>
    <t>4.4.1.</t>
  </si>
  <si>
    <t xml:space="preserve">4.4.2. </t>
  </si>
  <si>
    <t>4.5.</t>
  </si>
  <si>
    <t>4.5.1.</t>
  </si>
  <si>
    <t>Titoli dello stato</t>
  </si>
  <si>
    <t>Altre immobilizzazioni finanziarie n.a.c.</t>
  </si>
  <si>
    <t>4.4.3.</t>
  </si>
  <si>
    <t>4.5.2.</t>
  </si>
  <si>
    <t>4.4.4.</t>
  </si>
  <si>
    <t>4.4.5.</t>
  </si>
  <si>
    <t>4.4.6.</t>
  </si>
  <si>
    <t>4.4.7.</t>
  </si>
  <si>
    <t>4.4.8.</t>
  </si>
  <si>
    <t>4.4.9.</t>
  </si>
  <si>
    <t>Altre spese</t>
  </si>
  <si>
    <t>4.4.10.</t>
  </si>
  <si>
    <t>4.4.11.</t>
  </si>
  <si>
    <t>4.4.12.</t>
  </si>
  <si>
    <t>4.4.13.</t>
  </si>
  <si>
    <t>4.4.14.</t>
  </si>
  <si>
    <t>5.1.1.</t>
  </si>
  <si>
    <t>4.4.15.</t>
  </si>
  <si>
    <t>4.4.16.</t>
  </si>
  <si>
    <t>4.4.17.</t>
  </si>
  <si>
    <t>Carte valori, bollati e registrazione contratti</t>
  </si>
  <si>
    <t>Pubblicazioni bandi di gara</t>
  </si>
  <si>
    <t>Iscrizione a ordini professionali</t>
  </si>
  <si>
    <t>Altre spese amministrative n.a.c.</t>
  </si>
  <si>
    <t>4.4.18.</t>
  </si>
  <si>
    <t>4.4.19.</t>
  </si>
  <si>
    <t>4.4.20.</t>
  </si>
  <si>
    <t>4.4.21.</t>
  </si>
  <si>
    <t>4.4.22.</t>
  </si>
  <si>
    <t>4.4.23.</t>
  </si>
  <si>
    <t>4.4.24.</t>
  </si>
  <si>
    <t>4.4.25.</t>
  </si>
  <si>
    <t>4.4.26.</t>
  </si>
  <si>
    <t>5.2.1.</t>
  </si>
  <si>
    <t>5.1.2.</t>
  </si>
  <si>
    <t>5.1.3.</t>
  </si>
  <si>
    <t>5.1.4.</t>
  </si>
  <si>
    <t>5.1.5.</t>
  </si>
  <si>
    <t>5.1.6.</t>
  </si>
  <si>
    <t>Indennità ai Revisori</t>
  </si>
  <si>
    <t>Compensi ai Revisori</t>
  </si>
  <si>
    <t>Rimborsi spese per i Revisori</t>
  </si>
  <si>
    <t>Altri Contributi a carico dell'amministrazione n.a.c.</t>
  </si>
  <si>
    <t>5.2.2.</t>
  </si>
  <si>
    <t>5.2.3.</t>
  </si>
  <si>
    <t>5.2.4.</t>
  </si>
  <si>
    <t>5.2.5.</t>
  </si>
  <si>
    <t>5.2.6.</t>
  </si>
  <si>
    <t>5.2.7.</t>
  </si>
  <si>
    <t>5.2.8.</t>
  </si>
  <si>
    <t>Organi istituzionali dell'amministrazione - Rimborsi</t>
  </si>
  <si>
    <t>5.3.1.</t>
  </si>
  <si>
    <t>Partecipazione ad organismi nazionali</t>
  </si>
  <si>
    <t>Partecipazione ad organismi internazionali</t>
  </si>
  <si>
    <t>Partecipazione a reti di scuole e consorzi</t>
  </si>
  <si>
    <t>Partecipazione a gare e concorsi</t>
  </si>
  <si>
    <t>Altre spese di partecipazione ad organizzazioni n.a.c.</t>
  </si>
  <si>
    <t>5.4.1.</t>
  </si>
  <si>
    <t>5.4.2.</t>
  </si>
  <si>
    <t>Borse di studio e sussidi agli studenti</t>
  </si>
  <si>
    <t>Contributi agli studenti</t>
  </si>
  <si>
    <t xml:space="preserve">6. </t>
  </si>
  <si>
    <t>Imposte e tasse</t>
  </si>
  <si>
    <t>6.1.1.</t>
  </si>
  <si>
    <t>Imposte sul reddito</t>
  </si>
  <si>
    <t>Imposte sul patrimonio</t>
  </si>
  <si>
    <t>Imposte di registro</t>
  </si>
  <si>
    <t>I.V.A.</t>
  </si>
  <si>
    <t>Altre imposte n.a.c.</t>
  </si>
  <si>
    <t>6.2.1.</t>
  </si>
  <si>
    <t>6.2.2.</t>
  </si>
  <si>
    <t>6.2.3.</t>
  </si>
  <si>
    <t>6.2.4.</t>
  </si>
  <si>
    <t>Tassa di rimozione rifiuti solidi urbani</t>
  </si>
  <si>
    <t>Tassa per passi carrabili</t>
  </si>
  <si>
    <t>Tassa di possesso per mezzi di trasporto</t>
  </si>
  <si>
    <t>Altre tasse n.a.c.</t>
  </si>
  <si>
    <t>Oneri straordinari e da contenzioso</t>
  </si>
  <si>
    <t>7.1.1.</t>
  </si>
  <si>
    <t>Interessi passivi per ritardati pagamenti</t>
  </si>
  <si>
    <t>Sanzioni amministrative</t>
  </si>
  <si>
    <t>Altri oneri straordinari n.a.c.</t>
  </si>
  <si>
    <t>7.2.1.</t>
  </si>
  <si>
    <t>Oneri da contenzioso verso personale dipendente</t>
  </si>
  <si>
    <t>Oneri da contenzioso verso fornitori</t>
  </si>
  <si>
    <t>Oneri da contenzioso verso cittadini</t>
  </si>
  <si>
    <t>8.</t>
  </si>
  <si>
    <t>Oneri finanziari</t>
  </si>
  <si>
    <t>8.1.1.</t>
  </si>
  <si>
    <t>Rimborso di mutui</t>
  </si>
  <si>
    <t>Rimborso di anticipazioni</t>
  </si>
  <si>
    <t>Altri oneri finanziari n.a.c.</t>
  </si>
  <si>
    <t>5.3.2.</t>
  </si>
  <si>
    <t>5.3.3.</t>
  </si>
  <si>
    <t>5.3.4.</t>
  </si>
  <si>
    <t>9.</t>
  </si>
  <si>
    <t>Rimborsi e poste correttive</t>
  </si>
  <si>
    <t>6.1.2.</t>
  </si>
  <si>
    <t>6.1.3.</t>
  </si>
  <si>
    <t>6.1.4.</t>
  </si>
  <si>
    <t>6.1.5.</t>
  </si>
  <si>
    <t>7.1.2.</t>
  </si>
  <si>
    <t>7.1.3.</t>
  </si>
  <si>
    <t>7.2.2.</t>
  </si>
  <si>
    <t>7.2.3.</t>
  </si>
  <si>
    <t>Restituzione versamenti non dovuti all'Unione Europea</t>
  </si>
  <si>
    <t>Restituzione versamenti non dovuti ad Amministrazioni Centrali</t>
  </si>
  <si>
    <t>Restituzione versamenti non dovuti ad Amministrazioni Locali</t>
  </si>
  <si>
    <t>Restituzione versamenti non dovuti a Famiglie</t>
  </si>
  <si>
    <t>8.1.2.</t>
  </si>
  <si>
    <t>8.1.3.</t>
  </si>
  <si>
    <t>9.2.1.</t>
  </si>
  <si>
    <t>9.1.1.</t>
  </si>
  <si>
    <t>9.1.2.</t>
  </si>
  <si>
    <t>9.1.3.</t>
  </si>
  <si>
    <t>Restituzione somme non utilizzate all'Unione Europea</t>
  </si>
  <si>
    <t>Restituzione somme non utilizzate ad Amministrazioni Centrali</t>
  </si>
  <si>
    <t>Restituzione somme non utilizzate ad Amministrazioni Locali</t>
  </si>
  <si>
    <t>Restituzione somme non utilizzate a Famiglie</t>
  </si>
  <si>
    <t>9.1.4.</t>
  </si>
  <si>
    <t>9.2.2.</t>
  </si>
  <si>
    <t>9.2.3.</t>
  </si>
  <si>
    <t>9.2.4.</t>
  </si>
  <si>
    <t>99.1.1.</t>
  </si>
  <si>
    <t>Anticipo al Direttore S.G.A.</t>
  </si>
  <si>
    <t>99.1.2.</t>
  </si>
  <si>
    <t>TOTALE RISORSE DISPONIBILI</t>
  </si>
  <si>
    <t>Livello 1</t>
  </si>
  <si>
    <t>Livello 2</t>
  </si>
  <si>
    <t>Codice</t>
  </si>
  <si>
    <t xml:space="preserve">Codice </t>
  </si>
  <si>
    <t>Piano dei conti integrato di cui al D.P.R. n. 132/2013 e ss.mm.ii.</t>
  </si>
  <si>
    <t>Livello 3</t>
  </si>
  <si>
    <t>PIANO DEI CONTI DELLE ISTITUZIONI SCOLASTICHE</t>
  </si>
  <si>
    <t>CORRELAZIONE CON IL MODELLO DEL PIANO ANNUALE DEI FLUSSI DI CASSA DEGLI ENTI E ORGANISMI PUBBLICI 
DI CUI ALL'ARTICOLO 1, COMMA 2, DEL DECRETO LEGISLATIVO 30 MARZO 2001, N. 165</t>
  </si>
  <si>
    <t>DATI DA SETTEMBRE A DICEMBRE
(dal 1/9 al 31/12)</t>
  </si>
  <si>
    <t xml:space="preserve">Altri beni e materiali di consumo n.a.c. </t>
  </si>
  <si>
    <r>
      <t xml:space="preserve">Previsioni di cassa </t>
    </r>
    <r>
      <rPr>
        <b/>
        <i/>
        <vertAlign val="superscript"/>
        <sz val="14"/>
        <color theme="1"/>
        <rFont val="Calibri"/>
        <family val="2"/>
        <scheme val="minor"/>
      </rPr>
      <t>(1)</t>
    </r>
  </si>
  <si>
    <r>
      <t>Incassi da regolarizzare</t>
    </r>
    <r>
      <rPr>
        <b/>
        <i/>
        <vertAlign val="superscript"/>
        <sz val="13"/>
        <color theme="1"/>
        <rFont val="Calibri"/>
        <family val="2"/>
        <scheme val="minor"/>
      </rPr>
      <t>(2)</t>
    </r>
  </si>
  <si>
    <r>
      <t>Pagamenti da regolarizzare</t>
    </r>
    <r>
      <rPr>
        <b/>
        <i/>
        <vertAlign val="superscript"/>
        <sz val="14"/>
        <color theme="1"/>
        <rFont val="Calibri"/>
        <family val="2"/>
        <scheme val="minor"/>
      </rPr>
      <t xml:space="preserve">(2) </t>
    </r>
  </si>
  <si>
    <r>
      <t>Incassi da regolarizzare</t>
    </r>
    <r>
      <rPr>
        <b/>
        <i/>
        <vertAlign val="superscript"/>
        <sz val="11"/>
        <color theme="1"/>
        <rFont val="Calibri"/>
        <family val="2"/>
        <scheme val="minor"/>
      </rPr>
      <t>(2)</t>
    </r>
  </si>
  <si>
    <t xml:space="preserve">(1) Al termine del primo periodo (gennaio-agosto), le previsioni sono sostituite con l'importo degli incassi/pagamenti effettivi e sono aggiornate le previsioni del secondo periodo (settembre-dicembre).La descrizione delle colonne che riportano gli incassi e i pagamenti effettivi dell'esercizio è ridenominata "Incassi effettivi"/"Pagamenti effettivi". </t>
  </si>
  <si>
    <r>
      <t>(1) Al termine del primo periodo (gennaio-agosto), le previsioni sono sostituite con l'importo degli incassi/pagamenti effettivi e sono aggiornate le previsioni del secondo periodo (settembre-dicembre)</t>
    </r>
    <r>
      <rPr>
        <i/>
        <sz val="11"/>
        <color rgb="FFFF0000"/>
        <rFont val="Calibri"/>
        <family val="2"/>
        <scheme val="minor"/>
      </rPr>
      <t>.</t>
    </r>
    <r>
      <rPr>
        <i/>
        <sz val="11"/>
        <color rgb="FF000000"/>
        <rFont val="Calibri"/>
        <family val="2"/>
        <scheme val="minor"/>
      </rPr>
      <t xml:space="preserve">La descrizione delle colonne che riportano gli incassi e i pagamenti effettivi dell'esercizio è ridenominata "Incassi effettivi"/"Pagamenti effettivi". </t>
    </r>
  </si>
  <si>
    <t>Esercizio finanziario</t>
  </si>
  <si>
    <t>ESERCIZIO FINANZIARIO</t>
  </si>
  <si>
    <t>Data</t>
  </si>
  <si>
    <t>Il DSGA</t>
  </si>
  <si>
    <t>3.9.3.</t>
  </si>
  <si>
    <t>3.10.7.</t>
  </si>
  <si>
    <t>FONDO DI CASSA ALL'INIZIO DELL'ANNO</t>
  </si>
  <si>
    <r>
      <t xml:space="preserve">TOTALE RISCOSSIONI </t>
    </r>
    <r>
      <rPr>
        <sz val="11"/>
        <color theme="1"/>
        <rFont val="Calibri"/>
        <family val="2"/>
        <scheme val="minor"/>
      </rPr>
      <t>(al netto anticipazione del tesoriere)</t>
    </r>
  </si>
  <si>
    <t>Borse di studio e sussidi</t>
  </si>
  <si>
    <t>Contributi previdenziali e assistenziali a carico dell'Amministrazione</t>
  </si>
  <si>
    <t>MODELLO DEL PIANO ANNUALE DEI FLUSSI DI CASSA DEGLI ENTI E ORGANISMI PUBBLICI DI CUI ALL'ARTICOLO 1, COMMA 2, DEL DECRETO LEGISLATIVO 30 MARZO 2001, N. 165, IN CONTABILITA' FINANZIARIA, AD ESCLUSIONE DEGLI ENTI TERRITORIALI E DEI LORO ENTI STRUMENTALI</t>
  </si>
  <si>
    <t>2.</t>
  </si>
  <si>
    <t>4.2.9.</t>
  </si>
  <si>
    <t>5.3.5.</t>
  </si>
  <si>
    <t>3.8.2.</t>
  </si>
  <si>
    <t xml:space="preserve">Pagamenti da regolarizzare(2) </t>
  </si>
  <si>
    <t>Dati al 31 dicembre
(dati cumulati dal 1/1 al 31/12)</t>
  </si>
  <si>
    <r>
      <t xml:space="preserve">TOTALE RISCOSSIONI </t>
    </r>
    <r>
      <rPr>
        <sz val="13"/>
        <color theme="1"/>
        <rFont val="Calibri"/>
        <family val="2"/>
        <scheme val="minor"/>
      </rPr>
      <t>(al netto anticipazione del tesoriere)</t>
    </r>
  </si>
  <si>
    <t>2026</t>
  </si>
  <si>
    <t>28/03/2026</t>
  </si>
  <si>
    <t>Dott.ssa Angelica Tropi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</si>
</sst>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_-;\-* #,##0_-;_-* \-_-;_-@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vertAlign val="superscript"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i/>
      <vertAlign val="superscript"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vertAlign val="superscript"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rgb="FFFF0000"/>
      </bottom>
      <diagonal/>
    </border>
    <border>
      <left/>
      <right style="medium">
        <color indexed="64"/>
      </right>
      <top/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44" fontId="1" fillId="0" borderId="0" applyFont="0" applyFill="0" applyBorder="0" applyAlignment="0" applyProtection="0"/>
  </cellStyleXfs>
  <cellXfs count="230">
    <xf numFmtId="0" fontId="0" fillId="0" borderId="0" xfId="0"/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44" fontId="6" fillId="7" borderId="1" xfId="3" applyFont="1" applyFill="1" applyBorder="1" applyAlignment="1">
      <alignment vertical="center"/>
    </xf>
    <xf numFmtId="0" fontId="14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8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left" vertical="center" wrapText="1"/>
    </xf>
    <xf numFmtId="44" fontId="20" fillId="3" borderId="12" xfId="0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44" fontId="20" fillId="0" borderId="12" xfId="0" applyNumberFormat="1" applyFont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44" fontId="28" fillId="0" borderId="15" xfId="0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left" vertical="center"/>
    </xf>
    <xf numFmtId="0" fontId="23" fillId="7" borderId="2" xfId="0" applyFont="1" applyFill="1" applyBorder="1" applyAlignment="1">
      <alignment horizontal="left"/>
    </xf>
    <xf numFmtId="44" fontId="29" fillId="7" borderId="1" xfId="0" applyNumberFormat="1" applyFont="1" applyFill="1" applyBorder="1" applyAlignment="1">
      <alignment horizontal="right" vertical="center" wrapText="1"/>
    </xf>
    <xf numFmtId="44" fontId="29" fillId="7" borderId="17" xfId="0" applyNumberFormat="1" applyFont="1" applyFill="1" applyBorder="1" applyAlignment="1">
      <alignment horizontal="right" vertical="center" wrapText="1"/>
    </xf>
    <xf numFmtId="0" fontId="27" fillId="0" borderId="6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28" fillId="0" borderId="0" xfId="0" applyFont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30" fillId="0" borderId="0" xfId="0" applyFont="1" applyAlignment="1">
      <alignment horizontal="center" vertical="center"/>
    </xf>
    <xf numFmtId="0" fontId="0" fillId="2" borderId="0" xfId="0" applyFill="1" applyAlignment="1" applyProtection="1">
      <alignment vertical="center" wrapText="1"/>
      <protection locked="0"/>
    </xf>
    <xf numFmtId="0" fontId="14" fillId="6" borderId="1" xfId="0" applyFont="1" applyFill="1" applyBorder="1" applyAlignment="1" applyProtection="1">
      <alignment horizontal="center" vertical="center" wrapText="1"/>
      <protection locked="0"/>
    </xf>
    <xf numFmtId="0" fontId="21" fillId="2" borderId="0" xfId="0" applyFont="1" applyFill="1" applyAlignment="1" applyProtection="1">
      <alignment horizontal="left" vertical="center"/>
      <protection locked="0"/>
    </xf>
    <xf numFmtId="0" fontId="11" fillId="7" borderId="25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32" fillId="2" borderId="1" xfId="0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3" fillId="0" borderId="1" xfId="2" applyFont="1" applyBorder="1" applyAlignment="1">
      <alignment horizontal="left" vertical="center" wrapText="1"/>
    </xf>
    <xf numFmtId="0" fontId="34" fillId="0" borderId="1" xfId="0" applyFont="1" applyBorder="1" applyAlignment="1">
      <alignment vertical="center" wrapText="1"/>
    </xf>
    <xf numFmtId="0" fontId="33" fillId="0" borderId="1" xfId="2" applyFont="1" applyBorder="1" applyAlignment="1">
      <alignment vertical="center" wrapText="1"/>
    </xf>
    <xf numFmtId="0" fontId="34" fillId="0" borderId="1" xfId="0" applyFont="1" applyBorder="1" applyAlignment="1" applyProtection="1">
      <alignment vertical="center" wrapText="1"/>
      <protection locked="0"/>
    </xf>
    <xf numFmtId="0" fontId="34" fillId="0" borderId="0" xfId="0" applyFont="1" applyAlignment="1" applyProtection="1">
      <alignment vertical="center" wrapText="1"/>
      <protection locked="0"/>
    </xf>
    <xf numFmtId="0" fontId="32" fillId="0" borderId="1" xfId="0" applyFont="1" applyBorder="1" applyAlignment="1" applyProtection="1">
      <alignment horizontal="center" vertical="center"/>
      <protection locked="0"/>
    </xf>
    <xf numFmtId="0" fontId="33" fillId="0" borderId="7" xfId="2" applyFont="1" applyBorder="1" applyAlignment="1">
      <alignment horizontal="left" vertical="center" wrapText="1"/>
    </xf>
    <xf numFmtId="0" fontId="34" fillId="0" borderId="1" xfId="0" applyFont="1" applyBorder="1" applyAlignment="1" applyProtection="1">
      <alignment horizontal="left" vertical="center" wrapText="1"/>
      <protection locked="0"/>
    </xf>
    <xf numFmtId="0" fontId="34" fillId="0" borderId="0" xfId="0" applyFont="1" applyAlignment="1" applyProtection="1">
      <alignment horizontal="left" vertical="center" wrapText="1"/>
      <protection locked="0"/>
    </xf>
    <xf numFmtId="0" fontId="32" fillId="2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6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6" fillId="0" borderId="10" xfId="0" applyFont="1" applyBorder="1" applyAlignment="1" applyProtection="1">
      <alignment vertical="center"/>
      <protection locked="0"/>
    </xf>
    <xf numFmtId="0" fontId="6" fillId="4" borderId="1" xfId="0" applyFont="1" applyFill="1" applyBorder="1" applyAlignment="1">
      <alignment vertical="center"/>
    </xf>
    <xf numFmtId="0" fontId="0" fillId="4" borderId="1" xfId="0" applyFill="1" applyBorder="1" applyAlignment="1">
      <alignment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vertical="center"/>
    </xf>
    <xf numFmtId="0" fontId="6" fillId="4" borderId="8" xfId="0" applyFont="1" applyFill="1" applyBorder="1" applyAlignment="1">
      <alignment horizontal="center" vertical="center"/>
    </xf>
    <xf numFmtId="0" fontId="21" fillId="0" borderId="1" xfId="0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21" fillId="7" borderId="1" xfId="0" applyFont="1" applyFill="1" applyBorder="1" applyAlignment="1" applyProtection="1">
      <alignment horizontal="righ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6" fillId="0" borderId="7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1" fillId="2" borderId="0" xfId="0" applyFont="1" applyFill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21" fillId="2" borderId="1" xfId="0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0" fillId="0" borderId="17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0" borderId="17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6" fillId="2" borderId="1" xfId="0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20" fillId="0" borderId="0" xfId="0" applyNumberFormat="1" applyFont="1" applyAlignment="1">
      <alignment horizontal="right" vertical="center"/>
    </xf>
    <xf numFmtId="0" fontId="10" fillId="0" borderId="0" xfId="0" quotePrefix="1" applyFont="1" applyAlignment="1">
      <alignment horizontal="left" vertical="center" wrapText="1"/>
    </xf>
    <xf numFmtId="49" fontId="0" fillId="0" borderId="0" xfId="0" applyNumberFormat="1" applyAlignment="1" applyProtection="1">
      <alignment horizontal="left" vertical="center"/>
      <protection locked="0"/>
    </xf>
    <xf numFmtId="0" fontId="21" fillId="7" borderId="1" xfId="0" applyFont="1" applyFill="1" applyBorder="1" applyAlignment="1">
      <alignment horizontal="right" vertical="center"/>
    </xf>
    <xf numFmtId="0" fontId="21" fillId="7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right" vertical="center"/>
    </xf>
    <xf numFmtId="0" fontId="22" fillId="0" borderId="1" xfId="0" applyFont="1" applyBorder="1" applyAlignment="1">
      <alignment vertical="center"/>
    </xf>
    <xf numFmtId="44" fontId="0" fillId="0" borderId="1" xfId="3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44" fontId="0" fillId="7" borderId="1" xfId="3" applyFont="1" applyFill="1" applyBorder="1" applyAlignment="1">
      <alignment vertical="center"/>
    </xf>
    <xf numFmtId="0" fontId="21" fillId="0" borderId="7" xfId="0" applyFont="1" applyBorder="1" applyAlignment="1">
      <alignment horizontal="right" vertical="center"/>
    </xf>
    <xf numFmtId="0" fontId="22" fillId="0" borderId="7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44" fontId="0" fillId="0" borderId="17" xfId="3" applyFont="1" applyBorder="1" applyAlignment="1">
      <alignment vertical="center"/>
    </xf>
    <xf numFmtId="44" fontId="0" fillId="0" borderId="7" xfId="3" applyFont="1" applyBorder="1" applyAlignment="1">
      <alignment vertical="center"/>
    </xf>
    <xf numFmtId="44" fontId="0" fillId="0" borderId="9" xfId="3" applyFont="1" applyBorder="1" applyAlignment="1">
      <alignment vertical="center"/>
    </xf>
    <xf numFmtId="0" fontId="22" fillId="0" borderId="2" xfId="0" applyFont="1" applyBorder="1" applyAlignment="1">
      <alignment horizontal="left" vertical="center"/>
    </xf>
    <xf numFmtId="44" fontId="0" fillId="7" borderId="17" xfId="3" applyFont="1" applyFill="1" applyBorder="1" applyAlignment="1">
      <alignment vertical="center"/>
    </xf>
    <xf numFmtId="44" fontId="0" fillId="7" borderId="7" xfId="3" applyFont="1" applyFill="1" applyBorder="1" applyAlignment="1">
      <alignment vertical="center"/>
    </xf>
    <xf numFmtId="0" fontId="22" fillId="0" borderId="4" xfId="0" applyFont="1" applyBorder="1" applyAlignment="1">
      <alignment vertical="center"/>
    </xf>
    <xf numFmtId="44" fontId="29" fillId="0" borderId="15" xfId="0" applyNumberFormat="1" applyFont="1" applyBorder="1" applyAlignment="1">
      <alignment horizontal="right" vertical="center"/>
    </xf>
    <xf numFmtId="44" fontId="29" fillId="0" borderId="14" xfId="0" applyNumberFormat="1" applyFont="1" applyBorder="1" applyAlignment="1">
      <alignment horizontal="right" vertical="center"/>
    </xf>
    <xf numFmtId="164" fontId="28" fillId="0" borderId="0" xfId="0" applyNumberFormat="1" applyFont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7" borderId="1" xfId="0" applyFont="1" applyFill="1" applyBorder="1" applyAlignment="1">
      <alignment horizontal="left"/>
    </xf>
    <xf numFmtId="0" fontId="33" fillId="0" borderId="7" xfId="2" applyFont="1" applyBorder="1" applyAlignment="1">
      <alignment vertical="center" wrapText="1"/>
    </xf>
    <xf numFmtId="44" fontId="6" fillId="0" borderId="15" xfId="0" applyNumberFormat="1" applyFont="1" applyBorder="1" applyAlignment="1">
      <alignment horizontal="center" vertical="center" wrapText="1"/>
    </xf>
    <xf numFmtId="44" fontId="6" fillId="0" borderId="15" xfId="0" applyNumberFormat="1" applyFont="1" applyBorder="1" applyAlignment="1" applyProtection="1">
      <alignment horizontal="center" vertical="center" wrapText="1"/>
      <protection locked="0"/>
    </xf>
    <xf numFmtId="44" fontId="28" fillId="3" borderId="16" xfId="0" applyNumberFormat="1" applyFont="1" applyFill="1" applyBorder="1" applyAlignment="1" applyProtection="1">
      <alignment horizontal="center" vertical="center" wrapText="1"/>
      <protection locked="0"/>
    </xf>
    <xf numFmtId="44" fontId="28" fillId="0" borderId="15" xfId="0" applyNumberFormat="1" applyFont="1" applyBorder="1" applyAlignment="1" applyProtection="1">
      <alignment horizontal="center" vertical="center" wrapText="1"/>
      <protection locked="0"/>
    </xf>
    <xf numFmtId="44" fontId="0" fillId="0" borderId="0" xfId="0" applyNumberFormat="1" applyAlignment="1">
      <alignment vertical="center"/>
    </xf>
    <xf numFmtId="44" fontId="6" fillId="4" borderId="22" xfId="0" applyNumberFormat="1" applyFont="1" applyFill="1" applyBorder="1" applyAlignment="1">
      <alignment vertical="center"/>
    </xf>
    <xf numFmtId="44" fontId="6" fillId="0" borderId="17" xfId="0" applyNumberFormat="1" applyFont="1" applyBorder="1" applyAlignment="1" applyProtection="1">
      <alignment vertical="center"/>
      <protection locked="0"/>
    </xf>
    <xf numFmtId="44" fontId="0" fillId="0" borderId="1" xfId="0" applyNumberFormat="1" applyBorder="1" applyAlignment="1" applyProtection="1">
      <alignment vertical="center"/>
      <protection locked="0"/>
    </xf>
    <xf numFmtId="44" fontId="6" fillId="2" borderId="17" xfId="0" applyNumberFormat="1" applyFont="1" applyFill="1" applyBorder="1" applyAlignment="1" applyProtection="1">
      <alignment vertical="center"/>
      <protection locked="0"/>
    </xf>
    <xf numFmtId="44" fontId="6" fillId="4" borderId="17" xfId="0" applyNumberFormat="1" applyFont="1" applyFill="1" applyBorder="1" applyAlignment="1">
      <alignment vertical="center"/>
    </xf>
    <xf numFmtId="44" fontId="6" fillId="0" borderId="26" xfId="0" applyNumberFormat="1" applyFont="1" applyBorder="1" applyAlignment="1" applyProtection="1">
      <alignment vertical="center"/>
      <protection locked="0"/>
    </xf>
    <xf numFmtId="44" fontId="6" fillId="7" borderId="1" xfId="0" applyNumberFormat="1" applyFont="1" applyFill="1" applyBorder="1" applyAlignment="1" applyProtection="1">
      <alignment horizontal="left" vertical="center"/>
      <protection locked="0"/>
    </xf>
    <xf numFmtId="44" fontId="11" fillId="7" borderId="1" xfId="0" applyNumberFormat="1" applyFont="1" applyFill="1" applyBorder="1" applyAlignment="1" applyProtection="1">
      <alignment horizontal="left" vertical="center"/>
      <protection locked="0"/>
    </xf>
    <xf numFmtId="44" fontId="6" fillId="0" borderId="15" xfId="0" applyNumberFormat="1" applyFont="1" applyBorder="1" applyAlignment="1">
      <alignment horizontal="center" vertical="center"/>
    </xf>
    <xf numFmtId="44" fontId="0" fillId="0" borderId="15" xfId="0" applyNumberFormat="1" applyBorder="1" applyAlignment="1" applyProtection="1">
      <alignment horizontal="center" vertical="center"/>
      <protection locked="0"/>
    </xf>
    <xf numFmtId="44" fontId="0" fillId="3" borderId="15" xfId="0" applyNumberForma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 applyProtection="1">
      <alignment horizontal="center" vertical="center"/>
      <protection locked="0"/>
    </xf>
    <xf numFmtId="0" fontId="26" fillId="6" borderId="1" xfId="0" applyFont="1" applyFill="1" applyBorder="1" applyAlignment="1">
      <alignment horizontal="center" vertical="center"/>
    </xf>
    <xf numFmtId="44" fontId="28" fillId="3" borderId="15" xfId="0" applyNumberFormat="1" applyFont="1" applyFill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vertical="center"/>
    </xf>
    <xf numFmtId="0" fontId="26" fillId="2" borderId="0" xfId="0" applyFont="1" applyFill="1" applyAlignment="1">
      <alignment horizontal="right" vertical="center"/>
    </xf>
    <xf numFmtId="0" fontId="20" fillId="2" borderId="0" xfId="0" applyFont="1" applyFill="1" applyAlignment="1">
      <alignment vertical="center"/>
    </xf>
    <xf numFmtId="14" fontId="26" fillId="2" borderId="0" xfId="0" applyNumberFormat="1" applyFont="1" applyFill="1" applyAlignment="1">
      <alignment vertical="center"/>
    </xf>
    <xf numFmtId="14" fontId="26" fillId="2" borderId="0" xfId="0" applyNumberFormat="1" applyFont="1" applyFill="1" applyAlignment="1" applyProtection="1">
      <alignment horizontal="left" vertical="center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21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43" fontId="11" fillId="2" borderId="0" xfId="0" applyNumberFormat="1" applyFont="1" applyFill="1" applyAlignment="1">
      <alignment horizontal="left" vertical="center"/>
    </xf>
    <xf numFmtId="43" fontId="0" fillId="2" borderId="0" xfId="0" applyNumberFormat="1" applyFill="1" applyAlignment="1">
      <alignment vertical="center"/>
    </xf>
    <xf numFmtId="0" fontId="12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5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0" fillId="4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0" fillId="0" borderId="2" xfId="0" quotePrefix="1" applyFont="1" applyBorder="1" applyAlignment="1">
      <alignment horizontal="left" vertical="center" wrapText="1"/>
    </xf>
    <xf numFmtId="0" fontId="10" fillId="0" borderId="18" xfId="0" quotePrefix="1" applyFont="1" applyBorder="1" applyAlignment="1">
      <alignment horizontal="left" vertical="center" wrapText="1"/>
    </xf>
    <xf numFmtId="0" fontId="10" fillId="0" borderId="17" xfId="0" quotePrefix="1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5" borderId="19" xfId="0" applyFont="1" applyFill="1" applyBorder="1" applyAlignment="1" applyProtection="1">
      <alignment horizontal="center" vertical="center" wrapText="1"/>
      <protection locked="0"/>
    </xf>
    <xf numFmtId="0" fontId="3" fillId="5" borderId="20" xfId="0" applyFont="1" applyFill="1" applyBorder="1" applyAlignment="1" applyProtection="1">
      <alignment horizontal="center" vertical="center" wrapText="1"/>
      <protection locked="0"/>
    </xf>
    <xf numFmtId="0" fontId="3" fillId="5" borderId="10" xfId="0" applyFont="1" applyFill="1" applyBorder="1" applyAlignment="1" applyProtection="1">
      <alignment horizontal="center" vertical="center" wrapText="1"/>
      <protection locked="0"/>
    </xf>
    <xf numFmtId="0" fontId="3" fillId="5" borderId="21" xfId="0" applyFont="1" applyFill="1" applyBorder="1" applyAlignment="1" applyProtection="1">
      <alignment horizontal="center" vertical="center" wrapText="1"/>
      <protection locked="0"/>
    </xf>
    <xf numFmtId="0" fontId="3" fillId="5" borderId="23" xfId="0" applyFont="1" applyFill="1" applyBorder="1" applyAlignment="1" applyProtection="1">
      <alignment horizontal="center" vertical="center" wrapText="1"/>
      <protection locked="0"/>
    </xf>
    <xf numFmtId="0" fontId="3" fillId="5" borderId="24" xfId="0" applyFont="1" applyFill="1" applyBorder="1" applyAlignment="1" applyProtection="1">
      <alignment horizontal="center" vertical="center" wrapText="1"/>
      <protection locked="0"/>
    </xf>
    <xf numFmtId="0" fontId="0" fillId="4" borderId="9" xfId="0" applyFill="1" applyBorder="1" applyAlignment="1">
      <alignment horizontal="left" vertical="center" wrapText="1"/>
    </xf>
    <xf numFmtId="0" fontId="17" fillId="6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0" fontId="28" fillId="0" borderId="0" xfId="0" applyFont="1" applyAlignment="1" applyProtection="1">
      <alignment horizontal="center" vertical="center" wrapText="1"/>
      <protection locked="0"/>
    </xf>
    <xf numFmtId="0" fontId="23" fillId="7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1" fontId="20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20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26" fillId="6" borderId="2" xfId="0" applyFont="1" applyFill="1" applyBorder="1" applyAlignment="1">
      <alignment horizontal="center" vertical="center" wrapText="1"/>
    </xf>
    <xf numFmtId="0" fontId="26" fillId="6" borderId="17" xfId="0" applyFont="1" applyFill="1" applyBorder="1" applyAlignment="1">
      <alignment horizontal="center" vertical="center" wrapText="1"/>
    </xf>
    <xf numFmtId="0" fontId="18" fillId="6" borderId="27" xfId="0" applyFont="1" applyFill="1" applyBorder="1" applyAlignment="1">
      <alignment horizontal="center" vertical="center" wrapText="1"/>
    </xf>
    <xf numFmtId="0" fontId="18" fillId="6" borderId="2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right" vertical="center"/>
    </xf>
    <xf numFmtId="0" fontId="21" fillId="0" borderId="13" xfId="0" applyFont="1" applyBorder="1" applyAlignment="1">
      <alignment horizontal="right" vertical="center" wrapText="1"/>
    </xf>
    <xf numFmtId="0" fontId="21" fillId="0" borderId="14" xfId="0" applyFont="1" applyBorder="1" applyAlignment="1">
      <alignment horizontal="right" vertical="center" wrapText="1"/>
    </xf>
    <xf numFmtId="0" fontId="21" fillId="0" borderId="11" xfId="0" applyFont="1" applyBorder="1" applyAlignment="1">
      <alignment horizontal="right" vertical="center" wrapText="1"/>
    </xf>
    <xf numFmtId="0" fontId="21" fillId="0" borderId="16" xfId="0" applyFont="1" applyBorder="1" applyAlignment="1">
      <alignment horizontal="right" vertical="center" wrapText="1"/>
    </xf>
    <xf numFmtId="0" fontId="21" fillId="3" borderId="13" xfId="0" applyFont="1" applyFill="1" applyBorder="1" applyAlignment="1">
      <alignment horizontal="right" vertical="center"/>
    </xf>
    <xf numFmtId="0" fontId="21" fillId="3" borderId="14" xfId="0" applyFont="1" applyFill="1" applyBorder="1" applyAlignment="1">
      <alignment horizontal="right" vertical="center"/>
    </xf>
    <xf numFmtId="0" fontId="21" fillId="0" borderId="13" xfId="0" applyFont="1" applyBorder="1" applyAlignment="1">
      <alignment horizontal="right" vertical="center"/>
    </xf>
    <xf numFmtId="0" fontId="21" fillId="0" borderId="14" xfId="0" applyFont="1" applyBorder="1" applyAlignment="1">
      <alignment horizontal="right" vertical="center"/>
    </xf>
    <xf numFmtId="0" fontId="21" fillId="0" borderId="11" xfId="0" applyFont="1" applyBorder="1" applyAlignment="1">
      <alignment horizontal="right" vertical="center"/>
    </xf>
    <xf numFmtId="0" fontId="21" fillId="0" borderId="16" xfId="0" applyFont="1" applyBorder="1" applyAlignment="1">
      <alignment horizontal="right" vertical="center"/>
    </xf>
  </cellXfs>
  <cellStyles count="4">
    <cellStyle name="Normale" xfId="0" builtinId="0"/>
    <cellStyle name="Normale 2" xfId="2" xr:uid="{00000000-0005-0000-0000-000001000000}"/>
    <cellStyle name="Normale 3" xfId="1" xr:uid="{00000000-0005-0000-0000-000002000000}"/>
    <cellStyle name="Valuta" xfId="3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B35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4"/>
  <sheetViews>
    <sheetView showGridLines="0" topLeftCell="G1" zoomScale="96" zoomScaleNormal="96" zoomScaleSheetLayoutView="39" workbookViewId="0">
      <selection activeCell="L106" sqref="L106"/>
    </sheetView>
  </sheetViews>
  <sheetFormatPr defaultColWidth="8.85546875" defaultRowHeight="15" x14ac:dyDescent="0.25"/>
  <cols>
    <col min="1" max="1" width="28.42578125" style="10" hidden="1" customWidth="1"/>
    <col min="2" max="2" width="27.85546875" style="100" hidden="1" customWidth="1"/>
    <col min="3" max="3" width="71" style="56" hidden="1" customWidth="1"/>
    <col min="4" max="4" width="5.28515625" style="56" customWidth="1"/>
    <col min="5" max="5" width="8.42578125" style="101" customWidth="1"/>
    <col min="6" max="6" width="68.85546875" style="54" bestFit="1" customWidth="1"/>
    <col min="7" max="7" width="8.42578125" style="101" customWidth="1"/>
    <col min="8" max="8" width="55.5703125" style="56" customWidth="1"/>
    <col min="9" max="9" width="8.42578125" style="100" customWidth="1"/>
    <col min="10" max="10" width="69.85546875" style="56" customWidth="1"/>
    <col min="11" max="12" width="30.140625" style="54" customWidth="1"/>
    <col min="13" max="13" width="8.85546875" style="54" bestFit="1" customWidth="1"/>
    <col min="14" max="14" width="8.85546875" style="10" bestFit="1" customWidth="1"/>
    <col min="15" max="16384" width="8.85546875" style="10"/>
  </cols>
  <sheetData>
    <row r="1" spans="1:13" ht="75" customHeight="1" x14ac:dyDescent="0.25">
      <c r="B1" s="53"/>
      <c r="C1" s="32"/>
      <c r="D1" s="32"/>
      <c r="E1" s="194" t="s">
        <v>1199</v>
      </c>
      <c r="F1" s="195"/>
      <c r="G1" s="195"/>
      <c r="H1" s="195"/>
      <c r="I1" s="195"/>
      <c r="J1" s="195"/>
      <c r="K1" s="195"/>
      <c r="L1" s="196"/>
    </row>
    <row r="2" spans="1:13" ht="15.75" thickBot="1" x14ac:dyDescent="0.3">
      <c r="B2" s="53"/>
      <c r="C2" s="32"/>
      <c r="D2" s="32"/>
      <c r="E2" s="4"/>
      <c r="F2" s="31"/>
      <c r="G2" s="55"/>
      <c r="H2" s="32"/>
      <c r="I2" s="53"/>
    </row>
    <row r="3" spans="1:13" ht="71.099999999999994" customHeight="1" x14ac:dyDescent="0.25">
      <c r="B3" s="182" t="s">
        <v>117</v>
      </c>
      <c r="C3" s="183"/>
      <c r="D3" s="2"/>
      <c r="E3" s="197" t="s">
        <v>1198</v>
      </c>
      <c r="F3" s="198"/>
      <c r="G3" s="198"/>
      <c r="H3" s="198"/>
      <c r="I3" s="198"/>
      <c r="J3" s="198"/>
      <c r="K3" s="198"/>
      <c r="L3" s="199"/>
    </row>
    <row r="4" spans="1:13" ht="35.450000000000003" customHeight="1" x14ac:dyDescent="0.25">
      <c r="B4" s="184"/>
      <c r="C4" s="185"/>
      <c r="D4" s="32"/>
      <c r="E4" s="33"/>
      <c r="F4" s="30"/>
      <c r="G4" s="10"/>
      <c r="H4" s="191" t="s">
        <v>1209</v>
      </c>
      <c r="I4" s="191"/>
      <c r="J4" s="191"/>
      <c r="K4" s="203" t="s">
        <v>1226</v>
      </c>
      <c r="L4" s="204"/>
    </row>
    <row r="5" spans="1:13" ht="71.099999999999994" customHeight="1" thickBot="1" x14ac:dyDescent="0.3">
      <c r="B5" s="184"/>
      <c r="C5" s="185"/>
      <c r="D5" s="2"/>
      <c r="E5" s="3"/>
      <c r="F5" s="3"/>
      <c r="G5" s="3"/>
      <c r="H5" s="3"/>
      <c r="I5" s="3"/>
      <c r="J5" s="3"/>
      <c r="K5" s="149" t="s">
        <v>118</v>
      </c>
      <c r="L5" s="149" t="s">
        <v>1200</v>
      </c>
    </row>
    <row r="6" spans="1:13" ht="20.100000000000001" customHeight="1" thickTop="1" thickBot="1" x14ac:dyDescent="0.3">
      <c r="B6" s="184"/>
      <c r="C6" s="185"/>
      <c r="D6" s="2"/>
      <c r="E6" s="200" t="s">
        <v>1214</v>
      </c>
      <c r="F6" s="201"/>
      <c r="G6" s="201"/>
      <c r="H6" s="201"/>
      <c r="I6" s="201"/>
      <c r="J6" s="202"/>
      <c r="K6" s="131">
        <v>87207.3</v>
      </c>
    </row>
    <row r="7" spans="1:13" ht="20.100000000000001" customHeight="1" thickTop="1" thickBot="1" x14ac:dyDescent="0.3">
      <c r="B7" s="186"/>
      <c r="C7" s="187"/>
      <c r="D7" s="2"/>
      <c r="E7" s="200" t="s">
        <v>5</v>
      </c>
      <c r="F7" s="201"/>
      <c r="G7" s="201"/>
      <c r="H7" s="201"/>
      <c r="I7" s="201"/>
      <c r="J7" s="202"/>
      <c r="K7" s="132">
        <v>0</v>
      </c>
    </row>
    <row r="8" spans="1:13" ht="15.95" customHeight="1" thickBot="1" x14ac:dyDescent="0.3">
      <c r="B8" s="57"/>
      <c r="C8" s="34"/>
      <c r="D8" s="32"/>
      <c r="E8" s="33"/>
      <c r="F8" s="30"/>
      <c r="G8" s="30"/>
      <c r="H8" s="192"/>
      <c r="I8" s="192"/>
      <c r="J8" s="192"/>
      <c r="K8" s="133"/>
      <c r="L8" s="133"/>
    </row>
    <row r="9" spans="1:13" ht="21.95" customHeight="1" thickTop="1" x14ac:dyDescent="0.25">
      <c r="B9" s="205" t="s">
        <v>1196</v>
      </c>
      <c r="C9" s="205"/>
      <c r="D9" s="4"/>
      <c r="E9" s="189" t="s">
        <v>1192</v>
      </c>
      <c r="F9" s="189"/>
      <c r="G9" s="190" t="s">
        <v>1193</v>
      </c>
      <c r="H9" s="190"/>
      <c r="I9" s="190"/>
      <c r="J9" s="190"/>
      <c r="K9" s="208" t="s">
        <v>1202</v>
      </c>
      <c r="L9" s="208" t="s">
        <v>1202</v>
      </c>
    </row>
    <row r="10" spans="1:13" ht="15.95" customHeight="1" thickBot="1" x14ac:dyDescent="0.3">
      <c r="B10" s="35" t="s">
        <v>1195</v>
      </c>
      <c r="C10" s="1" t="s">
        <v>2</v>
      </c>
      <c r="D10" s="5"/>
      <c r="E10" s="146" t="s">
        <v>1194</v>
      </c>
      <c r="F10" s="145" t="s">
        <v>2</v>
      </c>
      <c r="G10" s="145" t="s">
        <v>209</v>
      </c>
      <c r="H10" s="190" t="s">
        <v>2</v>
      </c>
      <c r="I10" s="190"/>
      <c r="J10" s="190"/>
      <c r="K10" s="209"/>
      <c r="L10" s="209"/>
    </row>
    <row r="11" spans="1:13" ht="14.85" customHeight="1" thickTop="1" x14ac:dyDescent="0.25">
      <c r="B11" s="58"/>
      <c r="C11" s="59"/>
      <c r="E11" s="60" t="s">
        <v>1219</v>
      </c>
      <c r="F11" s="61" t="s">
        <v>535</v>
      </c>
      <c r="G11" s="62"/>
      <c r="H11" s="188"/>
      <c r="I11" s="188"/>
      <c r="J11" s="188"/>
      <c r="K11" s="134">
        <f>+SUM(K12:K14)</f>
        <v>0</v>
      </c>
      <c r="L11" s="134">
        <f>+SUM(L12:L14)</f>
        <v>145655.10999999999</v>
      </c>
    </row>
    <row r="12" spans="1:13" s="70" customFormat="1" ht="14.85" customHeight="1" x14ac:dyDescent="0.25">
      <c r="A12" s="63" t="s">
        <v>22</v>
      </c>
      <c r="B12" s="64" t="s">
        <v>536</v>
      </c>
      <c r="C12" s="65" t="s">
        <v>253</v>
      </c>
      <c r="D12" s="32"/>
      <c r="E12" s="66"/>
      <c r="F12" s="67"/>
      <c r="G12" s="68" t="s">
        <v>537</v>
      </c>
      <c r="H12" s="170" t="s">
        <v>134</v>
      </c>
      <c r="I12" s="170"/>
      <c r="J12" s="170"/>
      <c r="K12" s="135">
        <v>0</v>
      </c>
      <c r="L12" s="135">
        <v>34073.39</v>
      </c>
      <c r="M12" s="69"/>
    </row>
    <row r="13" spans="1:13" s="70" customFormat="1" ht="14.85" customHeight="1" x14ac:dyDescent="0.25">
      <c r="A13" s="63" t="s">
        <v>22</v>
      </c>
      <c r="B13" s="64" t="s">
        <v>539</v>
      </c>
      <c r="C13" s="65" t="s">
        <v>252</v>
      </c>
      <c r="D13" s="32"/>
      <c r="E13" s="66"/>
      <c r="F13" s="67"/>
      <c r="G13" s="68" t="s">
        <v>538</v>
      </c>
      <c r="H13" s="170" t="s">
        <v>135</v>
      </c>
      <c r="I13" s="170"/>
      <c r="J13" s="170"/>
      <c r="K13" s="136">
        <v>0</v>
      </c>
      <c r="L13" s="135">
        <v>0</v>
      </c>
      <c r="M13" s="69"/>
    </row>
    <row r="14" spans="1:13" s="70" customFormat="1" ht="14.85" customHeight="1" x14ac:dyDescent="0.25">
      <c r="A14" s="63" t="s">
        <v>22</v>
      </c>
      <c r="B14" s="64" t="s">
        <v>540</v>
      </c>
      <c r="C14" s="65" t="s">
        <v>541</v>
      </c>
      <c r="D14" s="32"/>
      <c r="E14" s="66"/>
      <c r="F14" s="67"/>
      <c r="G14" s="68" t="s">
        <v>780</v>
      </c>
      <c r="H14" s="170" t="s">
        <v>136</v>
      </c>
      <c r="I14" s="170"/>
      <c r="J14" s="170"/>
      <c r="K14" s="137">
        <v>0</v>
      </c>
      <c r="L14" s="135">
        <v>111581.72</v>
      </c>
      <c r="M14" s="69"/>
    </row>
    <row r="15" spans="1:13" ht="14.85" customHeight="1" x14ac:dyDescent="0.25">
      <c r="B15" s="58"/>
      <c r="C15" s="59"/>
      <c r="E15" s="71" t="s">
        <v>797</v>
      </c>
      <c r="F15" s="58" t="s">
        <v>542</v>
      </c>
      <c r="G15" s="72"/>
      <c r="H15" s="169"/>
      <c r="I15" s="169"/>
      <c r="J15" s="169"/>
      <c r="K15" s="138">
        <f>+SUM(K16:K21)</f>
        <v>14613.44</v>
      </c>
      <c r="L15" s="138">
        <f>+SUM(L16:L21)</f>
        <v>0</v>
      </c>
    </row>
    <row r="16" spans="1:13" s="70" customFormat="1" ht="14.85" customHeight="1" x14ac:dyDescent="0.25">
      <c r="A16" s="63" t="s">
        <v>14</v>
      </c>
      <c r="B16" s="64" t="s">
        <v>213</v>
      </c>
      <c r="C16" s="65" t="s">
        <v>212</v>
      </c>
      <c r="D16" s="32"/>
      <c r="E16" s="66"/>
      <c r="F16" s="67"/>
      <c r="G16" s="68" t="s">
        <v>543</v>
      </c>
      <c r="H16" s="170" t="s">
        <v>549</v>
      </c>
      <c r="I16" s="170"/>
      <c r="J16" s="170"/>
      <c r="K16" s="135">
        <v>13577.33</v>
      </c>
      <c r="L16" s="135">
        <v>0</v>
      </c>
      <c r="M16" s="69"/>
    </row>
    <row r="17" spans="1:13" s="69" customFormat="1" ht="14.85" customHeight="1" x14ac:dyDescent="0.25">
      <c r="A17" s="63" t="s">
        <v>14</v>
      </c>
      <c r="B17" s="64" t="s">
        <v>14</v>
      </c>
      <c r="C17" s="65" t="s">
        <v>15</v>
      </c>
      <c r="D17" s="32"/>
      <c r="E17" s="66"/>
      <c r="F17" s="67"/>
      <c r="G17" s="68" t="s">
        <v>544</v>
      </c>
      <c r="H17" s="170" t="s">
        <v>550</v>
      </c>
      <c r="I17" s="170"/>
      <c r="J17" s="170"/>
      <c r="K17" s="135">
        <v>0</v>
      </c>
      <c r="L17" s="135">
        <v>0</v>
      </c>
    </row>
    <row r="18" spans="1:13" s="70" customFormat="1" ht="14.85" customHeight="1" x14ac:dyDescent="0.25">
      <c r="A18" s="63" t="s">
        <v>14</v>
      </c>
      <c r="B18" s="64" t="s">
        <v>213</v>
      </c>
      <c r="C18" s="65" t="s">
        <v>212</v>
      </c>
      <c r="D18" s="32"/>
      <c r="E18" s="66"/>
      <c r="F18" s="67"/>
      <c r="G18" s="68" t="s">
        <v>545</v>
      </c>
      <c r="H18" s="170" t="s">
        <v>551</v>
      </c>
      <c r="I18" s="170"/>
      <c r="J18" s="170"/>
      <c r="K18" s="135">
        <v>0</v>
      </c>
      <c r="L18" s="135">
        <v>0</v>
      </c>
      <c r="M18" s="69"/>
    </row>
    <row r="19" spans="1:13" s="70" customFormat="1" ht="14.85" customHeight="1" x14ac:dyDescent="0.25">
      <c r="A19" s="63" t="s">
        <v>14</v>
      </c>
      <c r="B19" s="64" t="s">
        <v>213</v>
      </c>
      <c r="C19" s="65" t="s">
        <v>212</v>
      </c>
      <c r="D19" s="32"/>
      <c r="E19" s="66"/>
      <c r="F19" s="67"/>
      <c r="G19" s="68" t="s">
        <v>546</v>
      </c>
      <c r="H19" s="170" t="s">
        <v>119</v>
      </c>
      <c r="I19" s="170"/>
      <c r="J19" s="170"/>
      <c r="K19" s="135">
        <v>0</v>
      </c>
      <c r="L19" s="135">
        <v>0</v>
      </c>
    </row>
    <row r="20" spans="1:13" s="70" customFormat="1" ht="14.85" customHeight="1" x14ac:dyDescent="0.25">
      <c r="A20" s="63" t="s">
        <v>14</v>
      </c>
      <c r="B20" s="64" t="s">
        <v>213</v>
      </c>
      <c r="C20" s="65" t="s">
        <v>212</v>
      </c>
      <c r="D20" s="32"/>
      <c r="E20" s="66"/>
      <c r="F20" s="67"/>
      <c r="G20" s="68" t="s">
        <v>547</v>
      </c>
      <c r="H20" s="170" t="s">
        <v>120</v>
      </c>
      <c r="I20" s="170"/>
      <c r="J20" s="170"/>
      <c r="K20" s="135">
        <v>0</v>
      </c>
      <c r="L20" s="135">
        <v>0</v>
      </c>
      <c r="M20" s="69"/>
    </row>
    <row r="21" spans="1:13" s="70" customFormat="1" ht="14.85" customHeight="1" x14ac:dyDescent="0.25">
      <c r="A21" s="63" t="s">
        <v>14</v>
      </c>
      <c r="B21" s="64" t="s">
        <v>213</v>
      </c>
      <c r="C21" s="65" t="s">
        <v>212</v>
      </c>
      <c r="D21" s="32"/>
      <c r="E21" s="66"/>
      <c r="F21" s="67"/>
      <c r="G21" s="68" t="s">
        <v>548</v>
      </c>
      <c r="H21" s="170" t="s">
        <v>121</v>
      </c>
      <c r="I21" s="170"/>
      <c r="J21" s="170"/>
      <c r="K21" s="135">
        <v>1036.1099999999999</v>
      </c>
      <c r="L21" s="135">
        <v>0</v>
      </c>
      <c r="M21" s="69"/>
    </row>
    <row r="22" spans="1:13" ht="14.85" customHeight="1" x14ac:dyDescent="0.25">
      <c r="B22" s="58"/>
      <c r="C22" s="59"/>
      <c r="E22" s="71" t="s">
        <v>552</v>
      </c>
      <c r="F22" s="58" t="s">
        <v>553</v>
      </c>
      <c r="G22" s="72"/>
      <c r="H22" s="169"/>
      <c r="I22" s="169"/>
      <c r="J22" s="169"/>
      <c r="K22" s="138">
        <f>+SUM(K23:K26)</f>
        <v>0</v>
      </c>
      <c r="L22" s="138">
        <f>+SUM(L23:L26)</f>
        <v>0</v>
      </c>
    </row>
    <row r="23" spans="1:13" s="70" customFormat="1" ht="14.85" customHeight="1" x14ac:dyDescent="0.25">
      <c r="A23" s="63" t="s">
        <v>14</v>
      </c>
      <c r="B23" s="64" t="s">
        <v>215</v>
      </c>
      <c r="C23" s="65" t="s">
        <v>214</v>
      </c>
      <c r="D23" s="32"/>
      <c r="E23" s="66"/>
      <c r="F23" s="67"/>
      <c r="G23" s="68" t="s">
        <v>554</v>
      </c>
      <c r="H23" s="170" t="s">
        <v>549</v>
      </c>
      <c r="I23" s="170"/>
      <c r="J23" s="170"/>
      <c r="K23" s="135">
        <v>0</v>
      </c>
      <c r="L23" s="135">
        <v>0</v>
      </c>
      <c r="M23" s="69"/>
    </row>
    <row r="24" spans="1:13" s="69" customFormat="1" ht="14.85" customHeight="1" x14ac:dyDescent="0.25">
      <c r="A24" s="63" t="s">
        <v>14</v>
      </c>
      <c r="B24" s="64" t="s">
        <v>14</v>
      </c>
      <c r="C24" s="65" t="s">
        <v>15</v>
      </c>
      <c r="D24" s="32"/>
      <c r="E24" s="66"/>
      <c r="F24" s="67"/>
      <c r="G24" s="68" t="s">
        <v>555</v>
      </c>
      <c r="H24" s="170" t="s">
        <v>550</v>
      </c>
      <c r="I24" s="170"/>
      <c r="J24" s="170"/>
      <c r="K24" s="135">
        <v>0</v>
      </c>
      <c r="L24" s="135">
        <v>0</v>
      </c>
    </row>
    <row r="25" spans="1:13" s="70" customFormat="1" ht="14.85" customHeight="1" x14ac:dyDescent="0.25">
      <c r="A25" s="63" t="s">
        <v>14</v>
      </c>
      <c r="B25" s="64" t="s">
        <v>215</v>
      </c>
      <c r="C25" s="65" t="s">
        <v>214</v>
      </c>
      <c r="D25" s="32"/>
      <c r="E25" s="66"/>
      <c r="F25" s="67"/>
      <c r="G25" s="68" t="s">
        <v>556</v>
      </c>
      <c r="H25" s="170" t="s">
        <v>120</v>
      </c>
      <c r="I25" s="170"/>
      <c r="J25" s="170"/>
      <c r="K25" s="135">
        <v>0</v>
      </c>
      <c r="L25" s="135">
        <v>0</v>
      </c>
      <c r="M25" s="69"/>
    </row>
    <row r="26" spans="1:13" s="70" customFormat="1" ht="14.85" customHeight="1" x14ac:dyDescent="0.25">
      <c r="A26" s="63" t="s">
        <v>14</v>
      </c>
      <c r="B26" s="64" t="s">
        <v>215</v>
      </c>
      <c r="C26" s="65" t="s">
        <v>214</v>
      </c>
      <c r="D26" s="32"/>
      <c r="E26" s="66"/>
      <c r="F26" s="67"/>
      <c r="G26" s="68" t="s">
        <v>557</v>
      </c>
      <c r="H26" s="170" t="s">
        <v>121</v>
      </c>
      <c r="I26" s="170"/>
      <c r="J26" s="170"/>
      <c r="K26" s="135">
        <v>0</v>
      </c>
      <c r="L26" s="135">
        <v>0</v>
      </c>
      <c r="M26" s="69"/>
    </row>
    <row r="27" spans="1:13" ht="14.85" customHeight="1" x14ac:dyDescent="0.25">
      <c r="B27" s="58"/>
      <c r="C27" s="59"/>
      <c r="E27" s="71" t="s">
        <v>558</v>
      </c>
      <c r="F27" s="58" t="s">
        <v>559</v>
      </c>
      <c r="G27" s="72"/>
      <c r="H27" s="169"/>
      <c r="I27" s="169"/>
      <c r="J27" s="169"/>
      <c r="K27" s="138">
        <f>+SUM(K28:K33)</f>
        <v>28879.22</v>
      </c>
      <c r="L27" s="138">
        <f>+SUM(L28:L33)</f>
        <v>38612.17</v>
      </c>
    </row>
    <row r="28" spans="1:13" s="70" customFormat="1" ht="14.85" customHeight="1" x14ac:dyDescent="0.25">
      <c r="A28" s="63" t="s">
        <v>14</v>
      </c>
      <c r="B28" s="64" t="s">
        <v>217</v>
      </c>
      <c r="C28" s="65" t="s">
        <v>216</v>
      </c>
      <c r="D28" s="32"/>
      <c r="E28" s="66"/>
      <c r="F28" s="67"/>
      <c r="G28" s="68" t="s">
        <v>560</v>
      </c>
      <c r="H28" s="170" t="s">
        <v>566</v>
      </c>
      <c r="I28" s="170"/>
      <c r="J28" s="170"/>
      <c r="K28" s="135">
        <v>0</v>
      </c>
      <c r="L28" s="135">
        <v>0</v>
      </c>
      <c r="M28" s="69"/>
    </row>
    <row r="29" spans="1:13" s="70" customFormat="1" ht="14.85" customHeight="1" x14ac:dyDescent="0.25">
      <c r="A29" s="63" t="s">
        <v>14</v>
      </c>
      <c r="B29" s="64" t="s">
        <v>217</v>
      </c>
      <c r="C29" s="65" t="s">
        <v>216</v>
      </c>
      <c r="D29" s="32"/>
      <c r="E29" s="66"/>
      <c r="F29" s="67"/>
      <c r="G29" s="68" t="s">
        <v>561</v>
      </c>
      <c r="H29" s="170" t="s">
        <v>567</v>
      </c>
      <c r="I29" s="170"/>
      <c r="J29" s="170"/>
      <c r="K29" s="135">
        <v>0</v>
      </c>
      <c r="L29" s="135">
        <v>0</v>
      </c>
      <c r="M29" s="69"/>
    </row>
    <row r="30" spans="1:13" s="70" customFormat="1" ht="14.85" customHeight="1" x14ac:dyDescent="0.25">
      <c r="A30" s="63" t="s">
        <v>14</v>
      </c>
      <c r="B30" s="64" t="s">
        <v>219</v>
      </c>
      <c r="C30" s="65" t="s">
        <v>218</v>
      </c>
      <c r="D30" s="32"/>
      <c r="E30" s="66"/>
      <c r="F30" s="67"/>
      <c r="G30" s="68" t="s">
        <v>562</v>
      </c>
      <c r="H30" s="170" t="s">
        <v>568</v>
      </c>
      <c r="I30" s="170"/>
      <c r="J30" s="170"/>
      <c r="K30" s="135">
        <v>0</v>
      </c>
      <c r="L30" s="135">
        <v>0</v>
      </c>
      <c r="M30" s="69"/>
    </row>
    <row r="31" spans="1:13" s="70" customFormat="1" ht="14.85" customHeight="1" x14ac:dyDescent="0.25">
      <c r="A31" s="63" t="s">
        <v>14</v>
      </c>
      <c r="B31" s="64" t="s">
        <v>219</v>
      </c>
      <c r="C31" s="65" t="s">
        <v>218</v>
      </c>
      <c r="D31" s="32"/>
      <c r="E31" s="66"/>
      <c r="F31" s="67"/>
      <c r="G31" s="68" t="s">
        <v>563</v>
      </c>
      <c r="H31" s="170" t="s">
        <v>569</v>
      </c>
      <c r="I31" s="170"/>
      <c r="J31" s="170"/>
      <c r="K31" s="135">
        <v>28529.22</v>
      </c>
      <c r="L31" s="135">
        <v>37895.519999999997</v>
      </c>
      <c r="M31" s="69"/>
    </row>
    <row r="32" spans="1:13" s="70" customFormat="1" ht="14.85" customHeight="1" x14ac:dyDescent="0.25">
      <c r="A32" s="63" t="s">
        <v>14</v>
      </c>
      <c r="B32" s="64" t="s">
        <v>213</v>
      </c>
      <c r="C32" s="65" t="s">
        <v>212</v>
      </c>
      <c r="D32" s="32"/>
      <c r="E32" s="66"/>
      <c r="F32" s="67"/>
      <c r="G32" s="68" t="s">
        <v>564</v>
      </c>
      <c r="H32" s="170" t="s">
        <v>570</v>
      </c>
      <c r="I32" s="170"/>
      <c r="J32" s="170"/>
      <c r="K32" s="135">
        <v>0</v>
      </c>
      <c r="L32" s="135">
        <v>0</v>
      </c>
      <c r="M32" s="69"/>
    </row>
    <row r="33" spans="1:13" s="70" customFormat="1" ht="14.85" customHeight="1" x14ac:dyDescent="0.25">
      <c r="A33" s="63" t="s">
        <v>14</v>
      </c>
      <c r="B33" s="64" t="s">
        <v>213</v>
      </c>
      <c r="C33" s="65" t="s">
        <v>212</v>
      </c>
      <c r="D33" s="32"/>
      <c r="E33" s="66"/>
      <c r="F33" s="67"/>
      <c r="G33" s="68" t="s">
        <v>565</v>
      </c>
      <c r="H33" s="170" t="s">
        <v>571</v>
      </c>
      <c r="I33" s="170"/>
      <c r="J33" s="170"/>
      <c r="K33" s="135">
        <v>350</v>
      </c>
      <c r="L33" s="135">
        <v>716.65</v>
      </c>
      <c r="M33" s="69"/>
    </row>
    <row r="34" spans="1:13" ht="14.85" customHeight="1" x14ac:dyDescent="0.25">
      <c r="B34" s="58"/>
      <c r="C34" s="59"/>
      <c r="E34" s="71" t="s">
        <v>572</v>
      </c>
      <c r="F34" s="58" t="s">
        <v>573</v>
      </c>
      <c r="G34" s="72"/>
      <c r="H34" s="169"/>
      <c r="I34" s="169"/>
      <c r="J34" s="169"/>
      <c r="K34" s="138">
        <f>+SUM(K35:K46)</f>
        <v>24394.29</v>
      </c>
      <c r="L34" s="138">
        <f>+SUM(L35:L46)</f>
        <v>7483.75</v>
      </c>
    </row>
    <row r="35" spans="1:13" s="70" customFormat="1" ht="14.85" customHeight="1" x14ac:dyDescent="0.25">
      <c r="A35" s="63" t="s">
        <v>16</v>
      </c>
      <c r="B35" s="64" t="s">
        <v>221</v>
      </c>
      <c r="C35" s="65" t="s">
        <v>220</v>
      </c>
      <c r="D35" s="32"/>
      <c r="E35" s="66"/>
      <c r="F35" s="67"/>
      <c r="G35" s="68" t="s">
        <v>574</v>
      </c>
      <c r="H35" s="170" t="s">
        <v>122</v>
      </c>
      <c r="I35" s="170"/>
      <c r="J35" s="170"/>
      <c r="K35" s="135">
        <v>389.2</v>
      </c>
      <c r="L35" s="135">
        <v>2800</v>
      </c>
      <c r="M35" s="69"/>
    </row>
    <row r="36" spans="1:13" s="70" customFormat="1" ht="14.85" customHeight="1" x14ac:dyDescent="0.25">
      <c r="A36" s="63" t="s">
        <v>16</v>
      </c>
      <c r="B36" s="64" t="s">
        <v>221</v>
      </c>
      <c r="C36" s="65" t="s">
        <v>220</v>
      </c>
      <c r="D36" s="32"/>
      <c r="E36" s="66"/>
      <c r="F36" s="67"/>
      <c r="G36" s="68" t="s">
        <v>575</v>
      </c>
      <c r="H36" s="170" t="s">
        <v>123</v>
      </c>
      <c r="I36" s="170"/>
      <c r="J36" s="170"/>
      <c r="K36" s="135">
        <v>0</v>
      </c>
      <c r="L36" s="135">
        <v>0</v>
      </c>
      <c r="M36" s="69"/>
    </row>
    <row r="37" spans="1:13" s="70" customFormat="1" ht="14.85" customHeight="1" x14ac:dyDescent="0.25">
      <c r="A37" s="63" t="s">
        <v>16</v>
      </c>
      <c r="B37" s="64" t="s">
        <v>221</v>
      </c>
      <c r="C37" s="65" t="s">
        <v>220</v>
      </c>
      <c r="D37" s="32"/>
      <c r="E37" s="66"/>
      <c r="F37" s="67"/>
      <c r="G37" s="68" t="s">
        <v>576</v>
      </c>
      <c r="H37" s="170" t="s">
        <v>124</v>
      </c>
      <c r="I37" s="170"/>
      <c r="J37" s="170"/>
      <c r="K37" s="135">
        <v>0</v>
      </c>
      <c r="L37" s="135">
        <v>0</v>
      </c>
      <c r="M37" s="69"/>
    </row>
    <row r="38" spans="1:13" s="70" customFormat="1" ht="14.85" customHeight="1" x14ac:dyDescent="0.25">
      <c r="A38" s="63" t="s">
        <v>16</v>
      </c>
      <c r="B38" s="64" t="s">
        <v>221</v>
      </c>
      <c r="C38" s="65" t="s">
        <v>220</v>
      </c>
      <c r="D38" s="32"/>
      <c r="E38" s="66"/>
      <c r="F38" s="67"/>
      <c r="G38" s="68" t="s">
        <v>577</v>
      </c>
      <c r="H38" s="170" t="s">
        <v>125</v>
      </c>
      <c r="I38" s="170"/>
      <c r="J38" s="170"/>
      <c r="K38" s="135">
        <v>22304.09</v>
      </c>
      <c r="L38" s="135">
        <v>0</v>
      </c>
      <c r="M38" s="69"/>
    </row>
    <row r="39" spans="1:13" s="70" customFormat="1" ht="14.85" customHeight="1" x14ac:dyDescent="0.25">
      <c r="A39" s="63" t="s">
        <v>16</v>
      </c>
      <c r="B39" s="64" t="s">
        <v>221</v>
      </c>
      <c r="C39" s="65" t="s">
        <v>220</v>
      </c>
      <c r="D39" s="32"/>
      <c r="E39" s="66"/>
      <c r="F39" s="67"/>
      <c r="G39" s="68" t="s">
        <v>578</v>
      </c>
      <c r="H39" s="170" t="s">
        <v>126</v>
      </c>
      <c r="I39" s="170"/>
      <c r="J39" s="170"/>
      <c r="K39" s="135">
        <v>1293.0999999999999</v>
      </c>
      <c r="L39" s="135">
        <v>4206.45</v>
      </c>
      <c r="M39" s="69"/>
    </row>
    <row r="40" spans="1:13" s="70" customFormat="1" ht="14.85" customHeight="1" x14ac:dyDescent="0.25">
      <c r="A40" s="63" t="s">
        <v>16</v>
      </c>
      <c r="B40" s="64" t="s">
        <v>221</v>
      </c>
      <c r="C40" s="65" t="s">
        <v>220</v>
      </c>
      <c r="D40" s="32"/>
      <c r="E40" s="66"/>
      <c r="F40" s="67"/>
      <c r="G40" s="68" t="s">
        <v>579</v>
      </c>
      <c r="H40" s="170" t="s">
        <v>127</v>
      </c>
      <c r="I40" s="170"/>
      <c r="J40" s="170"/>
      <c r="K40" s="135">
        <v>407.9</v>
      </c>
      <c r="L40" s="135">
        <v>477.3</v>
      </c>
      <c r="M40" s="69"/>
    </row>
    <row r="41" spans="1:13" s="70" customFormat="1" ht="14.85" customHeight="1" x14ac:dyDescent="0.25">
      <c r="A41" s="63" t="s">
        <v>16</v>
      </c>
      <c r="B41" s="64" t="s">
        <v>221</v>
      </c>
      <c r="C41" s="65" t="s">
        <v>220</v>
      </c>
      <c r="D41" s="32"/>
      <c r="E41" s="66"/>
      <c r="F41" s="67"/>
      <c r="G41" s="68" t="s">
        <v>580</v>
      </c>
      <c r="H41" s="170" t="s">
        <v>128</v>
      </c>
      <c r="I41" s="170"/>
      <c r="J41" s="170"/>
      <c r="K41" s="135">
        <v>0</v>
      </c>
      <c r="L41" s="135">
        <v>0</v>
      </c>
      <c r="M41" s="69"/>
    </row>
    <row r="42" spans="1:13" s="70" customFormat="1" ht="14.85" customHeight="1" x14ac:dyDescent="0.25">
      <c r="A42" s="63" t="s">
        <v>18</v>
      </c>
      <c r="B42" s="64" t="s">
        <v>223</v>
      </c>
      <c r="C42" s="65" t="s">
        <v>222</v>
      </c>
      <c r="D42" s="32"/>
      <c r="E42" s="66"/>
      <c r="F42" s="67"/>
      <c r="G42" s="68" t="s">
        <v>581</v>
      </c>
      <c r="H42" s="170" t="s">
        <v>130</v>
      </c>
      <c r="I42" s="170"/>
      <c r="J42" s="170"/>
      <c r="K42" s="135">
        <v>0</v>
      </c>
      <c r="L42" s="135">
        <v>0</v>
      </c>
      <c r="M42" s="69"/>
    </row>
    <row r="43" spans="1:13" s="70" customFormat="1" ht="14.85" customHeight="1" x14ac:dyDescent="0.25">
      <c r="A43" s="63" t="s">
        <v>20</v>
      </c>
      <c r="B43" s="64" t="s">
        <v>224</v>
      </c>
      <c r="C43" s="65" t="s">
        <v>586</v>
      </c>
      <c r="D43" s="32"/>
      <c r="E43" s="66"/>
      <c r="F43" s="67"/>
      <c r="G43" s="68" t="s">
        <v>582</v>
      </c>
      <c r="H43" s="170" t="s">
        <v>132</v>
      </c>
      <c r="I43" s="170"/>
      <c r="J43" s="170"/>
      <c r="K43" s="135">
        <v>0</v>
      </c>
      <c r="L43" s="135">
        <v>0</v>
      </c>
      <c r="M43" s="69"/>
    </row>
    <row r="44" spans="1:13" s="70" customFormat="1" ht="14.85" customHeight="1" x14ac:dyDescent="0.25">
      <c r="A44" s="63" t="s">
        <v>16</v>
      </c>
      <c r="B44" s="64" t="s">
        <v>221</v>
      </c>
      <c r="C44" s="65" t="s">
        <v>220</v>
      </c>
      <c r="D44" s="32"/>
      <c r="E44" s="66"/>
      <c r="F44" s="67"/>
      <c r="G44" s="68" t="s">
        <v>583</v>
      </c>
      <c r="H44" s="170" t="s">
        <v>129</v>
      </c>
      <c r="I44" s="170"/>
      <c r="J44" s="170"/>
      <c r="K44" s="135">
        <v>0</v>
      </c>
      <c r="L44" s="135">
        <v>0</v>
      </c>
      <c r="M44" s="69"/>
    </row>
    <row r="45" spans="1:13" s="70" customFormat="1" ht="14.85" customHeight="1" x14ac:dyDescent="0.25">
      <c r="A45" s="63" t="s">
        <v>18</v>
      </c>
      <c r="B45" s="64" t="s">
        <v>223</v>
      </c>
      <c r="C45" s="65" t="s">
        <v>222</v>
      </c>
      <c r="D45" s="32"/>
      <c r="E45" s="66"/>
      <c r="F45" s="67"/>
      <c r="G45" s="68" t="s">
        <v>584</v>
      </c>
      <c r="H45" s="170" t="s">
        <v>131</v>
      </c>
      <c r="I45" s="170"/>
      <c r="J45" s="170"/>
      <c r="K45" s="135">
        <v>0</v>
      </c>
      <c r="L45" s="135">
        <v>0</v>
      </c>
      <c r="M45" s="69"/>
    </row>
    <row r="46" spans="1:13" s="70" customFormat="1" ht="14.85" customHeight="1" x14ac:dyDescent="0.25">
      <c r="A46" s="63" t="s">
        <v>20</v>
      </c>
      <c r="B46" s="64" t="s">
        <v>224</v>
      </c>
      <c r="C46" s="65" t="s">
        <v>586</v>
      </c>
      <c r="D46" s="32"/>
      <c r="E46" s="66"/>
      <c r="F46" s="67"/>
      <c r="G46" s="68" t="s">
        <v>585</v>
      </c>
      <c r="H46" s="170" t="s">
        <v>133</v>
      </c>
      <c r="I46" s="170"/>
      <c r="J46" s="170"/>
      <c r="K46" s="135">
        <v>0</v>
      </c>
      <c r="L46" s="135">
        <v>0</v>
      </c>
      <c r="M46" s="69"/>
    </row>
    <row r="47" spans="1:13" ht="14.85" customHeight="1" x14ac:dyDescent="0.25">
      <c r="B47" s="58"/>
      <c r="C47" s="59"/>
      <c r="E47" s="71" t="s">
        <v>587</v>
      </c>
      <c r="F47" s="58" t="s">
        <v>588</v>
      </c>
      <c r="G47" s="72"/>
      <c r="H47" s="169"/>
      <c r="I47" s="169"/>
      <c r="J47" s="169"/>
      <c r="K47" s="138">
        <f>+SUM(K48:K54)</f>
        <v>0</v>
      </c>
      <c r="L47" s="138">
        <f>+SUM(L48:L54)</f>
        <v>0</v>
      </c>
    </row>
    <row r="48" spans="1:13" s="70" customFormat="1" ht="14.85" customHeight="1" x14ac:dyDescent="0.25">
      <c r="A48" s="63" t="s">
        <v>26</v>
      </c>
      <c r="B48" s="64" t="s">
        <v>226</v>
      </c>
      <c r="C48" s="65" t="s">
        <v>225</v>
      </c>
      <c r="D48" s="32"/>
      <c r="E48" s="66"/>
      <c r="F48" s="67"/>
      <c r="G48" s="68" t="s">
        <v>589</v>
      </c>
      <c r="H48" s="170" t="s">
        <v>137</v>
      </c>
      <c r="I48" s="170"/>
      <c r="J48" s="170"/>
      <c r="K48" s="135">
        <v>0</v>
      </c>
      <c r="L48" s="135">
        <v>0</v>
      </c>
      <c r="M48" s="69"/>
    </row>
    <row r="49" spans="1:20" s="70" customFormat="1" ht="14.85" customHeight="1" x14ac:dyDescent="0.25">
      <c r="A49" s="63" t="s">
        <v>26</v>
      </c>
      <c r="B49" s="64" t="s">
        <v>231</v>
      </c>
      <c r="C49" s="65" t="s">
        <v>230</v>
      </c>
      <c r="D49" s="32"/>
      <c r="E49" s="66"/>
      <c r="F49" s="67"/>
      <c r="G49" s="68" t="s">
        <v>590</v>
      </c>
      <c r="H49" s="170" t="s">
        <v>138</v>
      </c>
      <c r="I49" s="170"/>
      <c r="J49" s="170"/>
      <c r="K49" s="135">
        <v>0</v>
      </c>
      <c r="L49" s="135">
        <v>0</v>
      </c>
      <c r="M49" s="69"/>
    </row>
    <row r="50" spans="1:20" s="70" customFormat="1" ht="14.85" customHeight="1" x14ac:dyDescent="0.25">
      <c r="A50" s="63" t="s">
        <v>26</v>
      </c>
      <c r="B50" s="64" t="s">
        <v>226</v>
      </c>
      <c r="C50" s="65" t="s">
        <v>225</v>
      </c>
      <c r="D50" s="32"/>
      <c r="E50" s="66"/>
      <c r="F50" s="67"/>
      <c r="G50" s="68" t="s">
        <v>591</v>
      </c>
      <c r="H50" s="170" t="s">
        <v>139</v>
      </c>
      <c r="I50" s="170"/>
      <c r="J50" s="170"/>
      <c r="K50" s="135">
        <v>0</v>
      </c>
      <c r="L50" s="135">
        <v>0</v>
      </c>
      <c r="M50" s="69"/>
    </row>
    <row r="51" spans="1:20" s="70" customFormat="1" ht="14.85" customHeight="1" x14ac:dyDescent="0.25">
      <c r="A51" s="63" t="s">
        <v>26</v>
      </c>
      <c r="B51" s="64" t="s">
        <v>231</v>
      </c>
      <c r="C51" s="65" t="s">
        <v>596</v>
      </c>
      <c r="D51" s="32"/>
      <c r="E51" s="66"/>
      <c r="F51" s="67"/>
      <c r="G51" s="68" t="s">
        <v>592</v>
      </c>
      <c r="H51" s="170" t="s">
        <v>140</v>
      </c>
      <c r="I51" s="170"/>
      <c r="J51" s="170"/>
      <c r="K51" s="135">
        <v>0</v>
      </c>
      <c r="L51" s="135">
        <v>0</v>
      </c>
      <c r="M51" s="69"/>
    </row>
    <row r="52" spans="1:20" s="70" customFormat="1" ht="14.85" customHeight="1" x14ac:dyDescent="0.25">
      <c r="A52" s="63" t="s">
        <v>26</v>
      </c>
      <c r="B52" s="64" t="s">
        <v>226</v>
      </c>
      <c r="C52" s="65" t="s">
        <v>225</v>
      </c>
      <c r="D52" s="32"/>
      <c r="E52" s="66"/>
      <c r="F52" s="67"/>
      <c r="G52" s="68" t="s">
        <v>593</v>
      </c>
      <c r="H52" s="170" t="s">
        <v>141</v>
      </c>
      <c r="I52" s="170"/>
      <c r="J52" s="170"/>
      <c r="K52" s="135">
        <v>0</v>
      </c>
      <c r="L52" s="135">
        <v>0</v>
      </c>
      <c r="M52" s="69"/>
    </row>
    <row r="53" spans="1:20" s="70" customFormat="1" ht="14.85" customHeight="1" x14ac:dyDescent="0.25">
      <c r="A53" s="63" t="s">
        <v>26</v>
      </c>
      <c r="B53" s="64" t="s">
        <v>231</v>
      </c>
      <c r="C53" s="65" t="s">
        <v>230</v>
      </c>
      <c r="D53" s="32"/>
      <c r="E53" s="66"/>
      <c r="F53" s="67"/>
      <c r="G53" s="68" t="s">
        <v>594</v>
      </c>
      <c r="H53" s="170" t="s">
        <v>142</v>
      </c>
      <c r="I53" s="170"/>
      <c r="J53" s="170"/>
      <c r="K53" s="135">
        <v>0</v>
      </c>
      <c r="L53" s="135">
        <v>0</v>
      </c>
      <c r="M53" s="69"/>
    </row>
    <row r="54" spans="1:20" s="70" customFormat="1" ht="14.85" customHeight="1" x14ac:dyDescent="0.25">
      <c r="A54" s="63" t="s">
        <v>26</v>
      </c>
      <c r="B54" s="64" t="s">
        <v>228</v>
      </c>
      <c r="C54" s="65" t="s">
        <v>227</v>
      </c>
      <c r="D54" s="32"/>
      <c r="E54" s="66"/>
      <c r="F54" s="67"/>
      <c r="G54" s="68" t="s">
        <v>595</v>
      </c>
      <c r="H54" s="170" t="s">
        <v>143</v>
      </c>
      <c r="I54" s="170"/>
      <c r="J54" s="170"/>
      <c r="K54" s="135">
        <v>0</v>
      </c>
      <c r="L54" s="135">
        <v>0</v>
      </c>
      <c r="M54" s="69"/>
    </row>
    <row r="55" spans="1:20" ht="14.85" customHeight="1" x14ac:dyDescent="0.25">
      <c r="B55" s="58"/>
      <c r="C55" s="59"/>
      <c r="E55" s="71" t="s">
        <v>597</v>
      </c>
      <c r="F55" s="58" t="s">
        <v>598</v>
      </c>
      <c r="G55" s="72"/>
      <c r="H55" s="169"/>
      <c r="I55" s="169"/>
      <c r="J55" s="169"/>
      <c r="K55" s="138">
        <f>+SUM(K56:K61)</f>
        <v>0</v>
      </c>
      <c r="L55" s="138">
        <f>+SUM(L56:L61)</f>
        <v>0</v>
      </c>
    </row>
    <row r="56" spans="1:20" s="70" customFormat="1" ht="14.85" customHeight="1" x14ac:dyDescent="0.25">
      <c r="A56" s="63" t="s">
        <v>34</v>
      </c>
      <c r="B56" s="64" t="s">
        <v>240</v>
      </c>
      <c r="C56" s="65" t="s">
        <v>239</v>
      </c>
      <c r="D56" s="32"/>
      <c r="E56" s="66"/>
      <c r="F56" s="67"/>
      <c r="G56" s="68" t="s">
        <v>599</v>
      </c>
      <c r="H56" s="170" t="s">
        <v>148</v>
      </c>
      <c r="I56" s="170"/>
      <c r="J56" s="170"/>
      <c r="K56" s="135">
        <v>0</v>
      </c>
      <c r="L56" s="135">
        <v>0</v>
      </c>
      <c r="M56" s="69"/>
    </row>
    <row r="57" spans="1:20" s="70" customFormat="1" ht="14.85" customHeight="1" x14ac:dyDescent="0.25">
      <c r="A57" s="63" t="s">
        <v>34</v>
      </c>
      <c r="B57" s="64" t="s">
        <v>242</v>
      </c>
      <c r="C57" s="65" t="s">
        <v>241</v>
      </c>
      <c r="D57" s="32"/>
      <c r="E57" s="66"/>
      <c r="F57" s="67"/>
      <c r="G57" s="68" t="s">
        <v>600</v>
      </c>
      <c r="H57" s="170" t="s">
        <v>149</v>
      </c>
      <c r="I57" s="170"/>
      <c r="J57" s="170"/>
      <c r="K57" s="135">
        <v>0</v>
      </c>
      <c r="L57" s="135">
        <v>0</v>
      </c>
      <c r="M57" s="69"/>
    </row>
    <row r="58" spans="1:20" s="70" customFormat="1" ht="14.85" customHeight="1" x14ac:dyDescent="0.25">
      <c r="A58" s="63" t="s">
        <v>34</v>
      </c>
      <c r="B58" s="64" t="s">
        <v>244</v>
      </c>
      <c r="C58" s="65" t="s">
        <v>243</v>
      </c>
      <c r="D58" s="32"/>
      <c r="E58" s="66"/>
      <c r="F58" s="67"/>
      <c r="G58" s="68" t="s">
        <v>601</v>
      </c>
      <c r="H58" s="170" t="s">
        <v>150</v>
      </c>
      <c r="I58" s="170"/>
      <c r="J58" s="170"/>
      <c r="K58" s="135">
        <v>0</v>
      </c>
      <c r="L58" s="135">
        <v>0</v>
      </c>
      <c r="M58" s="69"/>
    </row>
    <row r="59" spans="1:20" s="70" customFormat="1" ht="14.85" customHeight="1" x14ac:dyDescent="0.25">
      <c r="A59" s="63" t="s">
        <v>34</v>
      </c>
      <c r="B59" s="64" t="s">
        <v>246</v>
      </c>
      <c r="C59" s="65" t="s">
        <v>245</v>
      </c>
      <c r="D59" s="32"/>
      <c r="E59" s="66"/>
      <c r="F59" s="67"/>
      <c r="G59" s="68" t="s">
        <v>602</v>
      </c>
      <c r="H59" s="170" t="s">
        <v>151</v>
      </c>
      <c r="I59" s="170"/>
      <c r="J59" s="170"/>
      <c r="K59" s="135">
        <v>0</v>
      </c>
      <c r="L59" s="135">
        <v>0</v>
      </c>
      <c r="M59" s="69"/>
    </row>
    <row r="60" spans="1:20" s="70" customFormat="1" ht="14.85" customHeight="1" x14ac:dyDescent="0.25">
      <c r="A60" s="63" t="s">
        <v>34</v>
      </c>
      <c r="B60" s="64" t="s">
        <v>248</v>
      </c>
      <c r="C60" s="65" t="s">
        <v>247</v>
      </c>
      <c r="D60" s="32"/>
      <c r="E60" s="66"/>
      <c r="F60" s="67"/>
      <c r="G60" s="68" t="s">
        <v>603</v>
      </c>
      <c r="H60" s="170" t="s">
        <v>152</v>
      </c>
      <c r="I60" s="170"/>
      <c r="J60" s="170"/>
      <c r="K60" s="135">
        <v>0</v>
      </c>
      <c r="L60" s="135">
        <v>0</v>
      </c>
      <c r="M60" s="69"/>
    </row>
    <row r="61" spans="1:20" s="70" customFormat="1" ht="14.85" customHeight="1" x14ac:dyDescent="0.25">
      <c r="A61" s="63" t="s">
        <v>34</v>
      </c>
      <c r="B61" s="64" t="s">
        <v>250</v>
      </c>
      <c r="C61" s="65" t="s">
        <v>249</v>
      </c>
      <c r="D61" s="32"/>
      <c r="E61" s="66"/>
      <c r="F61" s="67"/>
      <c r="G61" s="68" t="s">
        <v>604</v>
      </c>
      <c r="H61" s="170" t="s">
        <v>153</v>
      </c>
      <c r="I61" s="170"/>
      <c r="J61" s="170"/>
      <c r="K61" s="135">
        <v>0</v>
      </c>
      <c r="L61" s="135">
        <v>0</v>
      </c>
      <c r="M61" s="69"/>
    </row>
    <row r="62" spans="1:20" ht="14.85" customHeight="1" x14ac:dyDescent="0.25">
      <c r="B62" s="58"/>
      <c r="C62" s="59"/>
      <c r="E62" s="71" t="s">
        <v>605</v>
      </c>
      <c r="F62" s="58" t="s">
        <v>606</v>
      </c>
      <c r="G62" s="72"/>
      <c r="H62" s="169"/>
      <c r="I62" s="169"/>
      <c r="J62" s="169"/>
      <c r="K62" s="138">
        <f>+SUM(K63:K84)</f>
        <v>0</v>
      </c>
      <c r="L62" s="138">
        <f>+SUM(L63:L84)</f>
        <v>0</v>
      </c>
      <c r="N62" s="73"/>
      <c r="O62" s="74"/>
      <c r="P62" s="75"/>
      <c r="Q62" s="74"/>
      <c r="R62" s="73"/>
      <c r="S62" s="75"/>
      <c r="T62" s="73"/>
    </row>
    <row r="63" spans="1:20" s="70" customFormat="1" ht="14.85" customHeight="1" x14ac:dyDescent="0.25">
      <c r="A63" s="63" t="s">
        <v>44</v>
      </c>
      <c r="B63" s="64" t="s">
        <v>254</v>
      </c>
      <c r="C63" s="65" t="s">
        <v>154</v>
      </c>
      <c r="D63" s="32"/>
      <c r="E63" s="66"/>
      <c r="F63" s="67"/>
      <c r="G63" s="68" t="s">
        <v>607</v>
      </c>
      <c r="H63" s="170" t="s">
        <v>154</v>
      </c>
      <c r="I63" s="170"/>
      <c r="J63" s="170"/>
      <c r="K63" s="135">
        <v>0</v>
      </c>
      <c r="L63" s="135">
        <v>0</v>
      </c>
      <c r="M63" s="69"/>
    </row>
    <row r="64" spans="1:20" s="70" customFormat="1" ht="14.85" customHeight="1" x14ac:dyDescent="0.25">
      <c r="A64" s="63" t="s">
        <v>44</v>
      </c>
      <c r="B64" s="64" t="s">
        <v>255</v>
      </c>
      <c r="C64" s="65" t="s">
        <v>155</v>
      </c>
      <c r="D64" s="32"/>
      <c r="E64" s="66"/>
      <c r="F64" s="67"/>
      <c r="G64" s="68" t="s">
        <v>608</v>
      </c>
      <c r="H64" s="170" t="s">
        <v>155</v>
      </c>
      <c r="I64" s="170"/>
      <c r="J64" s="170"/>
      <c r="K64" s="135">
        <v>0</v>
      </c>
      <c r="L64" s="135">
        <v>0</v>
      </c>
      <c r="M64" s="69"/>
    </row>
    <row r="65" spans="1:13" s="70" customFormat="1" ht="14.85" customHeight="1" x14ac:dyDescent="0.25">
      <c r="A65" s="63" t="s">
        <v>44</v>
      </c>
      <c r="B65" s="64" t="s">
        <v>256</v>
      </c>
      <c r="C65" s="65" t="s">
        <v>156</v>
      </c>
      <c r="D65" s="32"/>
      <c r="E65" s="66"/>
      <c r="F65" s="67"/>
      <c r="G65" s="68" t="s">
        <v>609</v>
      </c>
      <c r="H65" s="170" t="s">
        <v>156</v>
      </c>
      <c r="I65" s="170"/>
      <c r="J65" s="170"/>
      <c r="K65" s="135">
        <v>0</v>
      </c>
      <c r="L65" s="135">
        <v>0</v>
      </c>
      <c r="M65" s="69"/>
    </row>
    <row r="66" spans="1:13" s="70" customFormat="1" ht="14.85" customHeight="1" x14ac:dyDescent="0.25">
      <c r="A66" s="63" t="s">
        <v>44</v>
      </c>
      <c r="B66" s="64" t="s">
        <v>257</v>
      </c>
      <c r="C66" s="65" t="s">
        <v>157</v>
      </c>
      <c r="D66" s="32"/>
      <c r="E66" s="66"/>
      <c r="F66" s="67"/>
      <c r="G66" s="68" t="s">
        <v>610</v>
      </c>
      <c r="H66" s="170" t="s">
        <v>157</v>
      </c>
      <c r="I66" s="170"/>
      <c r="J66" s="170"/>
      <c r="K66" s="135">
        <v>0</v>
      </c>
      <c r="L66" s="135">
        <v>0</v>
      </c>
      <c r="M66" s="69"/>
    </row>
    <row r="67" spans="1:13" s="70" customFormat="1" ht="14.85" customHeight="1" x14ac:dyDescent="0.25">
      <c r="A67" s="63" t="s">
        <v>44</v>
      </c>
      <c r="B67" s="64" t="s">
        <v>258</v>
      </c>
      <c r="C67" s="65" t="s">
        <v>633</v>
      </c>
      <c r="D67" s="32"/>
      <c r="E67" s="66"/>
      <c r="F67" s="67"/>
      <c r="G67" s="68" t="s">
        <v>611</v>
      </c>
      <c r="H67" s="170" t="s">
        <v>158</v>
      </c>
      <c r="I67" s="170"/>
      <c r="J67" s="170"/>
      <c r="K67" s="135">
        <v>0</v>
      </c>
      <c r="L67" s="135">
        <v>0</v>
      </c>
      <c r="M67" s="69"/>
    </row>
    <row r="68" spans="1:13" s="70" customFormat="1" ht="14.85" customHeight="1" x14ac:dyDescent="0.25">
      <c r="A68" s="63" t="s">
        <v>44</v>
      </c>
      <c r="B68" s="64" t="s">
        <v>635</v>
      </c>
      <c r="C68" s="65" t="s">
        <v>636</v>
      </c>
      <c r="D68" s="32"/>
      <c r="E68" s="66"/>
      <c r="F68" s="67"/>
      <c r="G68" s="68" t="s">
        <v>612</v>
      </c>
      <c r="H68" s="170" t="s">
        <v>159</v>
      </c>
      <c r="I68" s="170"/>
      <c r="J68" s="170"/>
      <c r="K68" s="135">
        <v>0</v>
      </c>
      <c r="L68" s="135">
        <v>0</v>
      </c>
      <c r="M68" s="69"/>
    </row>
    <row r="69" spans="1:13" s="70" customFormat="1" ht="14.85" customHeight="1" x14ac:dyDescent="0.25">
      <c r="A69" s="63" t="s">
        <v>44</v>
      </c>
      <c r="B69" s="64" t="s">
        <v>259</v>
      </c>
      <c r="C69" s="65" t="s">
        <v>160</v>
      </c>
      <c r="D69" s="32"/>
      <c r="E69" s="66"/>
      <c r="F69" s="67"/>
      <c r="G69" s="68" t="s">
        <v>613</v>
      </c>
      <c r="H69" s="170" t="s">
        <v>160</v>
      </c>
      <c r="I69" s="170"/>
      <c r="J69" s="170"/>
      <c r="K69" s="135">
        <v>0</v>
      </c>
      <c r="L69" s="135">
        <v>0</v>
      </c>
      <c r="M69" s="69"/>
    </row>
    <row r="70" spans="1:13" s="70" customFormat="1" ht="14.85" customHeight="1" x14ac:dyDescent="0.25">
      <c r="A70" s="63" t="s">
        <v>44</v>
      </c>
      <c r="B70" s="64" t="s">
        <v>260</v>
      </c>
      <c r="C70" s="65" t="s">
        <v>637</v>
      </c>
      <c r="D70" s="32"/>
      <c r="E70" s="66"/>
      <c r="F70" s="67"/>
      <c r="G70" s="68" t="s">
        <v>614</v>
      </c>
      <c r="H70" s="170" t="s">
        <v>161</v>
      </c>
      <c r="I70" s="170"/>
      <c r="J70" s="170"/>
      <c r="K70" s="135">
        <v>0</v>
      </c>
      <c r="L70" s="135">
        <v>0</v>
      </c>
      <c r="M70" s="69"/>
    </row>
    <row r="71" spans="1:13" s="70" customFormat="1" ht="14.85" customHeight="1" x14ac:dyDescent="0.25">
      <c r="A71" s="63" t="s">
        <v>44</v>
      </c>
      <c r="B71" s="64" t="s">
        <v>261</v>
      </c>
      <c r="C71" s="65" t="s">
        <v>634</v>
      </c>
      <c r="D71" s="32"/>
      <c r="E71" s="66"/>
      <c r="F71" s="67"/>
      <c r="G71" s="68" t="s">
        <v>615</v>
      </c>
      <c r="H71" s="170" t="s">
        <v>629</v>
      </c>
      <c r="I71" s="170"/>
      <c r="J71" s="170"/>
      <c r="K71" s="135">
        <v>0</v>
      </c>
      <c r="L71" s="135">
        <v>0</v>
      </c>
      <c r="M71" s="69"/>
    </row>
    <row r="72" spans="1:13" s="70" customFormat="1" ht="14.85" customHeight="1" x14ac:dyDescent="0.25">
      <c r="A72" s="63" t="s">
        <v>44</v>
      </c>
      <c r="B72" s="64" t="s">
        <v>263</v>
      </c>
      <c r="C72" s="65" t="s">
        <v>638</v>
      </c>
      <c r="D72" s="32"/>
      <c r="E72" s="66"/>
      <c r="F72" s="67"/>
      <c r="G72" s="68" t="s">
        <v>616</v>
      </c>
      <c r="H72" s="170" t="s">
        <v>162</v>
      </c>
      <c r="I72" s="170"/>
      <c r="J72" s="170"/>
      <c r="K72" s="135">
        <v>0</v>
      </c>
      <c r="L72" s="135">
        <v>0</v>
      </c>
      <c r="M72" s="69"/>
    </row>
    <row r="73" spans="1:13" s="70" customFormat="1" ht="14.85" customHeight="1" x14ac:dyDescent="0.25">
      <c r="A73" s="63" t="s">
        <v>44</v>
      </c>
      <c r="B73" s="64" t="s">
        <v>264</v>
      </c>
      <c r="C73" s="65" t="s">
        <v>163</v>
      </c>
      <c r="D73" s="32"/>
      <c r="E73" s="66"/>
      <c r="F73" s="67"/>
      <c r="G73" s="68" t="s">
        <v>617</v>
      </c>
      <c r="H73" s="170" t="s">
        <v>163</v>
      </c>
      <c r="I73" s="170"/>
      <c r="J73" s="170"/>
      <c r="K73" s="135">
        <v>0</v>
      </c>
      <c r="L73" s="135">
        <v>0</v>
      </c>
      <c r="M73" s="69"/>
    </row>
    <row r="74" spans="1:13" s="70" customFormat="1" ht="14.85" customHeight="1" x14ac:dyDescent="0.25">
      <c r="A74" s="63" t="s">
        <v>44</v>
      </c>
      <c r="B74" s="64" t="s">
        <v>265</v>
      </c>
      <c r="C74" s="65" t="s">
        <v>164</v>
      </c>
      <c r="D74" s="32"/>
      <c r="E74" s="66"/>
      <c r="F74" s="67"/>
      <c r="G74" s="68" t="s">
        <v>618</v>
      </c>
      <c r="H74" s="170" t="s">
        <v>164</v>
      </c>
      <c r="I74" s="170"/>
      <c r="J74" s="170"/>
      <c r="K74" s="135">
        <v>0</v>
      </c>
      <c r="L74" s="135">
        <v>0</v>
      </c>
      <c r="M74" s="69"/>
    </row>
    <row r="75" spans="1:13" s="70" customFormat="1" ht="14.85" customHeight="1" x14ac:dyDescent="0.25">
      <c r="A75" s="63" t="s">
        <v>44</v>
      </c>
      <c r="B75" s="64" t="s">
        <v>266</v>
      </c>
      <c r="C75" s="65" t="s">
        <v>165</v>
      </c>
      <c r="D75" s="32"/>
      <c r="E75" s="66"/>
      <c r="F75" s="67"/>
      <c r="G75" s="68" t="s">
        <v>619</v>
      </c>
      <c r="H75" s="170" t="s">
        <v>630</v>
      </c>
      <c r="I75" s="170"/>
      <c r="J75" s="170"/>
      <c r="K75" s="135">
        <v>0</v>
      </c>
      <c r="L75" s="135">
        <v>0</v>
      </c>
      <c r="M75" s="69"/>
    </row>
    <row r="76" spans="1:13" s="70" customFormat="1" ht="14.85" customHeight="1" x14ac:dyDescent="0.25">
      <c r="A76" s="63" t="s">
        <v>44</v>
      </c>
      <c r="B76" s="64" t="s">
        <v>267</v>
      </c>
      <c r="C76" s="65" t="s">
        <v>166</v>
      </c>
      <c r="D76" s="32"/>
      <c r="E76" s="66"/>
      <c r="F76" s="67"/>
      <c r="G76" s="68" t="s">
        <v>620</v>
      </c>
      <c r="H76" s="170" t="s">
        <v>631</v>
      </c>
      <c r="I76" s="170"/>
      <c r="J76" s="170"/>
      <c r="K76" s="135">
        <v>0</v>
      </c>
      <c r="L76" s="135">
        <v>0</v>
      </c>
      <c r="M76" s="69"/>
    </row>
    <row r="77" spans="1:13" s="70" customFormat="1" ht="14.85" customHeight="1" x14ac:dyDescent="0.25">
      <c r="A77" s="63" t="s">
        <v>44</v>
      </c>
      <c r="B77" s="64" t="s">
        <v>268</v>
      </c>
      <c r="C77" s="65" t="s">
        <v>167</v>
      </c>
      <c r="D77" s="32"/>
      <c r="E77" s="66"/>
      <c r="F77" s="67"/>
      <c r="G77" s="68" t="s">
        <v>621</v>
      </c>
      <c r="H77" s="170" t="s">
        <v>167</v>
      </c>
      <c r="I77" s="170"/>
      <c r="J77" s="170"/>
      <c r="K77" s="135">
        <v>0</v>
      </c>
      <c r="L77" s="135">
        <v>0</v>
      </c>
      <c r="M77" s="69"/>
    </row>
    <row r="78" spans="1:13" s="70" customFormat="1" ht="14.85" customHeight="1" x14ac:dyDescent="0.25">
      <c r="A78" s="63" t="s">
        <v>44</v>
      </c>
      <c r="B78" s="64" t="s">
        <v>640</v>
      </c>
      <c r="C78" s="65" t="s">
        <v>168</v>
      </c>
      <c r="D78" s="32"/>
      <c r="E78" s="66"/>
      <c r="F78" s="67"/>
      <c r="G78" s="68" t="s">
        <v>622</v>
      </c>
      <c r="H78" s="170" t="s">
        <v>168</v>
      </c>
      <c r="I78" s="170"/>
      <c r="J78" s="170"/>
      <c r="K78" s="135">
        <v>0</v>
      </c>
      <c r="L78" s="135">
        <v>0</v>
      </c>
      <c r="M78" s="36"/>
    </row>
    <row r="79" spans="1:13" s="70" customFormat="1" ht="14.85" customHeight="1" x14ac:dyDescent="0.25">
      <c r="A79" s="63" t="s">
        <v>44</v>
      </c>
      <c r="B79" s="64" t="s">
        <v>269</v>
      </c>
      <c r="C79" s="65" t="s">
        <v>169</v>
      </c>
      <c r="D79" s="32"/>
      <c r="E79" s="66"/>
      <c r="F79" s="67"/>
      <c r="G79" s="68" t="s">
        <v>623</v>
      </c>
      <c r="H79" s="170" t="s">
        <v>169</v>
      </c>
      <c r="I79" s="170"/>
      <c r="J79" s="170"/>
      <c r="K79" s="135">
        <v>0</v>
      </c>
      <c r="L79" s="135">
        <v>0</v>
      </c>
    </row>
    <row r="80" spans="1:13" s="70" customFormat="1" ht="14.85" customHeight="1" x14ac:dyDescent="0.25">
      <c r="A80" s="63" t="s">
        <v>44</v>
      </c>
      <c r="B80" s="64" t="s">
        <v>270</v>
      </c>
      <c r="C80" s="65" t="s">
        <v>170</v>
      </c>
      <c r="D80" s="32"/>
      <c r="E80" s="66"/>
      <c r="F80" s="67"/>
      <c r="G80" s="68" t="s">
        <v>624</v>
      </c>
      <c r="H80" s="170" t="s">
        <v>170</v>
      </c>
      <c r="I80" s="170"/>
      <c r="J80" s="170"/>
      <c r="K80" s="135">
        <v>0</v>
      </c>
      <c r="L80" s="135">
        <v>0</v>
      </c>
    </row>
    <row r="81" spans="1:20" s="70" customFormat="1" ht="14.85" customHeight="1" x14ac:dyDescent="0.25">
      <c r="A81" s="63" t="s">
        <v>44</v>
      </c>
      <c r="B81" s="64" t="s">
        <v>271</v>
      </c>
      <c r="C81" s="65" t="s">
        <v>639</v>
      </c>
      <c r="D81" s="32"/>
      <c r="E81" s="66"/>
      <c r="F81" s="67"/>
      <c r="G81" s="68" t="s">
        <v>625</v>
      </c>
      <c r="H81" s="170" t="s">
        <v>171</v>
      </c>
      <c r="I81" s="170"/>
      <c r="J81" s="170"/>
      <c r="K81" s="135">
        <v>0</v>
      </c>
      <c r="L81" s="135">
        <v>0</v>
      </c>
    </row>
    <row r="82" spans="1:20" s="70" customFormat="1" ht="14.85" customHeight="1" x14ac:dyDescent="0.25">
      <c r="A82" s="63" t="s">
        <v>44</v>
      </c>
      <c r="B82" s="64" t="s">
        <v>272</v>
      </c>
      <c r="C82" s="65" t="s">
        <v>172</v>
      </c>
      <c r="D82" s="32"/>
      <c r="E82" s="66"/>
      <c r="F82" s="67"/>
      <c r="G82" s="68" t="s">
        <v>626</v>
      </c>
      <c r="H82" s="170" t="s">
        <v>172</v>
      </c>
      <c r="I82" s="170"/>
      <c r="J82" s="170"/>
      <c r="K82" s="135">
        <v>0</v>
      </c>
      <c r="L82" s="135">
        <v>0</v>
      </c>
    </row>
    <row r="83" spans="1:20" s="70" customFormat="1" ht="14.85" customHeight="1" x14ac:dyDescent="0.25">
      <c r="A83" s="63" t="s">
        <v>44</v>
      </c>
      <c r="B83" s="64" t="s">
        <v>273</v>
      </c>
      <c r="C83" s="65" t="s">
        <v>173</v>
      </c>
      <c r="D83" s="32"/>
      <c r="E83" s="66"/>
      <c r="F83" s="67"/>
      <c r="G83" s="68" t="s">
        <v>627</v>
      </c>
      <c r="H83" s="170" t="s">
        <v>173</v>
      </c>
      <c r="I83" s="170"/>
      <c r="J83" s="170"/>
      <c r="K83" s="135">
        <v>0</v>
      </c>
      <c r="L83" s="135">
        <v>0</v>
      </c>
    </row>
    <row r="84" spans="1:20" s="70" customFormat="1" ht="14.85" customHeight="1" x14ac:dyDescent="0.25">
      <c r="A84" s="63" t="s">
        <v>44</v>
      </c>
      <c r="B84" s="64" t="s">
        <v>274</v>
      </c>
      <c r="C84" s="65" t="s">
        <v>174</v>
      </c>
      <c r="D84" s="32"/>
      <c r="E84" s="66"/>
      <c r="F84" s="67"/>
      <c r="G84" s="68" t="s">
        <v>628</v>
      </c>
      <c r="H84" s="170" t="s">
        <v>632</v>
      </c>
      <c r="I84" s="170"/>
      <c r="J84" s="170"/>
      <c r="K84" s="135">
        <v>0</v>
      </c>
      <c r="L84" s="135">
        <v>0</v>
      </c>
    </row>
    <row r="85" spans="1:20" ht="14.85" customHeight="1" x14ac:dyDescent="0.25">
      <c r="B85" s="58"/>
      <c r="C85" s="59"/>
      <c r="E85" s="71" t="s">
        <v>641</v>
      </c>
      <c r="F85" s="58" t="s">
        <v>642</v>
      </c>
      <c r="G85" s="72"/>
      <c r="H85" s="169"/>
      <c r="I85" s="169"/>
      <c r="J85" s="169"/>
      <c r="K85" s="138">
        <f>+SUM(K86:K89)</f>
        <v>0</v>
      </c>
      <c r="L85" s="138">
        <f>+SUM(L86:L89)</f>
        <v>0</v>
      </c>
      <c r="N85" s="73"/>
      <c r="O85" s="74"/>
      <c r="P85" s="75"/>
      <c r="Q85" s="74"/>
      <c r="R85" s="73"/>
      <c r="S85" s="75"/>
      <c r="T85" s="73"/>
    </row>
    <row r="86" spans="1:20" s="70" customFormat="1" ht="14.85" customHeight="1" x14ac:dyDescent="0.25">
      <c r="A86" s="63" t="s">
        <v>44</v>
      </c>
      <c r="B86" s="64" t="s">
        <v>275</v>
      </c>
      <c r="C86" s="65" t="s">
        <v>175</v>
      </c>
      <c r="D86" s="32"/>
      <c r="E86" s="66"/>
      <c r="F86" s="67"/>
      <c r="G86" s="68" t="s">
        <v>643</v>
      </c>
      <c r="H86" s="170" t="s">
        <v>175</v>
      </c>
      <c r="I86" s="170"/>
      <c r="J86" s="170"/>
      <c r="K86" s="135">
        <v>0</v>
      </c>
      <c r="L86" s="135">
        <v>0</v>
      </c>
      <c r="M86" s="69"/>
    </row>
    <row r="87" spans="1:20" s="70" customFormat="1" ht="14.85" customHeight="1" x14ac:dyDescent="0.25">
      <c r="A87" s="63" t="s">
        <v>44</v>
      </c>
      <c r="B87" s="64" t="s">
        <v>276</v>
      </c>
      <c r="C87" s="65" t="s">
        <v>176</v>
      </c>
      <c r="D87" s="32"/>
      <c r="E87" s="66"/>
      <c r="F87" s="67"/>
      <c r="G87" s="68" t="s">
        <v>644</v>
      </c>
      <c r="H87" s="172" t="s">
        <v>647</v>
      </c>
      <c r="I87" s="172"/>
      <c r="J87" s="172"/>
      <c r="K87" s="135">
        <v>0</v>
      </c>
      <c r="L87" s="135">
        <v>0</v>
      </c>
      <c r="M87" s="69"/>
    </row>
    <row r="88" spans="1:20" s="70" customFormat="1" ht="14.85" customHeight="1" x14ac:dyDescent="0.25">
      <c r="A88" s="63" t="s">
        <v>44</v>
      </c>
      <c r="B88" s="64" t="s">
        <v>277</v>
      </c>
      <c r="C88" s="65" t="s">
        <v>648</v>
      </c>
      <c r="D88" s="32"/>
      <c r="E88" s="66"/>
      <c r="F88" s="67"/>
      <c r="G88" s="68" t="s">
        <v>645</v>
      </c>
      <c r="H88" s="170" t="s">
        <v>648</v>
      </c>
      <c r="I88" s="170"/>
      <c r="J88" s="170"/>
      <c r="K88" s="135">
        <v>0</v>
      </c>
      <c r="L88" s="135">
        <v>0</v>
      </c>
      <c r="M88" s="69"/>
    </row>
    <row r="89" spans="1:20" s="70" customFormat="1" ht="14.85" customHeight="1" x14ac:dyDescent="0.25">
      <c r="A89" s="63" t="s">
        <v>44</v>
      </c>
      <c r="B89" s="64" t="s">
        <v>278</v>
      </c>
      <c r="C89" s="65" t="s">
        <v>177</v>
      </c>
      <c r="D89" s="32"/>
      <c r="E89" s="66"/>
      <c r="F89" s="67"/>
      <c r="G89" s="68" t="s">
        <v>646</v>
      </c>
      <c r="H89" s="170" t="s">
        <v>649</v>
      </c>
      <c r="I89" s="170"/>
      <c r="J89" s="170"/>
      <c r="K89" s="135">
        <v>0</v>
      </c>
      <c r="L89" s="135">
        <v>0</v>
      </c>
      <c r="M89" s="69"/>
    </row>
    <row r="90" spans="1:20" ht="14.85" customHeight="1" x14ac:dyDescent="0.25">
      <c r="B90" s="58"/>
      <c r="C90" s="59"/>
      <c r="E90" s="71" t="s">
        <v>650</v>
      </c>
      <c r="F90" s="58" t="s">
        <v>651</v>
      </c>
      <c r="G90" s="72"/>
      <c r="H90" s="169"/>
      <c r="I90" s="169"/>
      <c r="J90" s="169"/>
      <c r="K90" s="138">
        <f>+SUM(K91:K94)</f>
        <v>0</v>
      </c>
      <c r="L90" s="138">
        <f>+SUM(L91:L94)</f>
        <v>0</v>
      </c>
      <c r="N90" s="73"/>
      <c r="O90" s="74"/>
      <c r="P90" s="75"/>
      <c r="Q90" s="74"/>
      <c r="R90" s="73"/>
      <c r="S90" s="75"/>
      <c r="T90" s="73"/>
    </row>
    <row r="91" spans="1:20" s="70" customFormat="1" ht="14.85" customHeight="1" x14ac:dyDescent="0.25">
      <c r="A91" s="63" t="s">
        <v>26</v>
      </c>
      <c r="B91" s="64" t="s">
        <v>229</v>
      </c>
      <c r="C91" s="65" t="s">
        <v>144</v>
      </c>
      <c r="D91" s="32"/>
      <c r="E91" s="66"/>
      <c r="F91" s="67"/>
      <c r="G91" s="68" t="s">
        <v>652</v>
      </c>
      <c r="H91" s="170" t="s">
        <v>144</v>
      </c>
      <c r="I91" s="170"/>
      <c r="J91" s="170"/>
      <c r="K91" s="135">
        <v>0</v>
      </c>
      <c r="L91" s="135">
        <v>0</v>
      </c>
      <c r="M91" s="69"/>
    </row>
    <row r="92" spans="1:20" s="70" customFormat="1" ht="14.85" customHeight="1" x14ac:dyDescent="0.25">
      <c r="A92" s="63" t="s">
        <v>26</v>
      </c>
      <c r="B92" s="64" t="s">
        <v>232</v>
      </c>
      <c r="C92" s="65" t="s">
        <v>145</v>
      </c>
      <c r="D92" s="32"/>
      <c r="E92" s="66"/>
      <c r="F92" s="67"/>
      <c r="G92" s="68" t="s">
        <v>653</v>
      </c>
      <c r="H92" s="170" t="s">
        <v>145</v>
      </c>
      <c r="I92" s="170"/>
      <c r="J92" s="170"/>
      <c r="K92" s="135">
        <v>0</v>
      </c>
      <c r="L92" s="135">
        <v>0</v>
      </c>
      <c r="M92" s="69"/>
    </row>
    <row r="93" spans="1:20" s="70" customFormat="1" ht="14.85" customHeight="1" x14ac:dyDescent="0.25">
      <c r="A93" s="63" t="s">
        <v>26</v>
      </c>
      <c r="B93" s="64" t="s">
        <v>233</v>
      </c>
      <c r="C93" s="65" t="s">
        <v>656</v>
      </c>
      <c r="D93" s="32"/>
      <c r="E93" s="66"/>
      <c r="F93" s="67"/>
      <c r="G93" s="68" t="s">
        <v>654</v>
      </c>
      <c r="H93" s="170" t="s">
        <v>656</v>
      </c>
      <c r="I93" s="170"/>
      <c r="J93" s="170"/>
      <c r="K93" s="135">
        <v>0</v>
      </c>
      <c r="L93" s="135">
        <v>0</v>
      </c>
      <c r="M93" s="69"/>
    </row>
    <row r="94" spans="1:20" s="70" customFormat="1" ht="14.85" customHeight="1" x14ac:dyDescent="0.25">
      <c r="A94" s="63" t="s">
        <v>26</v>
      </c>
      <c r="B94" s="64" t="s">
        <v>234</v>
      </c>
      <c r="C94" s="65" t="s">
        <v>657</v>
      </c>
      <c r="D94" s="32"/>
      <c r="E94" s="66"/>
      <c r="F94" s="67"/>
      <c r="G94" s="68" t="s">
        <v>655</v>
      </c>
      <c r="H94" s="170" t="s">
        <v>657</v>
      </c>
      <c r="I94" s="170"/>
      <c r="J94" s="170"/>
      <c r="K94" s="135">
        <v>0</v>
      </c>
      <c r="L94" s="135">
        <v>0</v>
      </c>
      <c r="M94" s="69"/>
    </row>
    <row r="95" spans="1:20" ht="14.85" customHeight="1" x14ac:dyDescent="0.25">
      <c r="B95" s="58"/>
      <c r="C95" s="59"/>
      <c r="E95" s="71" t="s">
        <v>658</v>
      </c>
      <c r="F95" s="58" t="s">
        <v>659</v>
      </c>
      <c r="G95" s="72"/>
      <c r="H95" s="169"/>
      <c r="I95" s="169"/>
      <c r="J95" s="169"/>
      <c r="K95" s="138">
        <f>+SUM(K96:K98)</f>
        <v>0.01</v>
      </c>
      <c r="L95" s="138">
        <f>+SUM(L96:L98)</f>
        <v>0</v>
      </c>
      <c r="N95" s="73"/>
      <c r="O95" s="74"/>
      <c r="P95" s="75"/>
      <c r="Q95" s="74"/>
      <c r="R95" s="73"/>
      <c r="S95" s="75"/>
      <c r="T95" s="73"/>
    </row>
    <row r="96" spans="1:20" s="70" customFormat="1" ht="14.85" customHeight="1" x14ac:dyDescent="0.25">
      <c r="A96" s="63" t="s">
        <v>30</v>
      </c>
      <c r="B96" s="64" t="s">
        <v>236</v>
      </c>
      <c r="C96" s="65" t="s">
        <v>235</v>
      </c>
      <c r="D96" s="32"/>
      <c r="E96" s="66"/>
      <c r="F96" s="67"/>
      <c r="G96" s="68" t="s">
        <v>660</v>
      </c>
      <c r="H96" s="170" t="s">
        <v>146</v>
      </c>
      <c r="I96" s="170"/>
      <c r="J96" s="170"/>
      <c r="K96" s="135">
        <v>0.01</v>
      </c>
      <c r="L96" s="135">
        <v>0</v>
      </c>
      <c r="M96" s="69"/>
    </row>
    <row r="97" spans="1:20" s="70" customFormat="1" ht="14.85" customHeight="1" x14ac:dyDescent="0.25">
      <c r="A97" s="63" t="s">
        <v>30</v>
      </c>
      <c r="B97" s="64" t="s">
        <v>238</v>
      </c>
      <c r="C97" s="65" t="s">
        <v>237</v>
      </c>
      <c r="D97" s="32"/>
      <c r="E97" s="66"/>
      <c r="F97" s="67"/>
      <c r="G97" s="68" t="s">
        <v>661</v>
      </c>
      <c r="H97" s="170" t="s">
        <v>147</v>
      </c>
      <c r="I97" s="170"/>
      <c r="J97" s="170"/>
      <c r="K97" s="135">
        <v>0</v>
      </c>
      <c r="L97" s="135">
        <v>0</v>
      </c>
      <c r="M97" s="69"/>
    </row>
    <row r="98" spans="1:20" s="70" customFormat="1" ht="14.85" customHeight="1" x14ac:dyDescent="0.25">
      <c r="A98" s="63" t="s">
        <v>34</v>
      </c>
      <c r="B98" s="64" t="s">
        <v>664</v>
      </c>
      <c r="C98" s="65" t="s">
        <v>251</v>
      </c>
      <c r="D98" s="32"/>
      <c r="E98" s="66"/>
      <c r="F98" s="67"/>
      <c r="G98" s="68" t="s">
        <v>662</v>
      </c>
      <c r="H98" s="170" t="s">
        <v>663</v>
      </c>
      <c r="I98" s="170"/>
      <c r="J98" s="170"/>
      <c r="K98" s="135">
        <v>0</v>
      </c>
      <c r="L98" s="135">
        <v>0</v>
      </c>
      <c r="M98" s="69"/>
    </row>
    <row r="99" spans="1:20" ht="14.85" customHeight="1" x14ac:dyDescent="0.25">
      <c r="B99" s="58"/>
      <c r="C99" s="59"/>
      <c r="E99" s="71" t="s">
        <v>665</v>
      </c>
      <c r="F99" s="58" t="s">
        <v>178</v>
      </c>
      <c r="G99" s="72"/>
      <c r="H99" s="169"/>
      <c r="I99" s="169"/>
      <c r="J99" s="169"/>
      <c r="K99" s="138">
        <f>+SUM(K100:K100)</f>
        <v>0</v>
      </c>
      <c r="L99" s="138">
        <f>+SUM(L100:L100)</f>
        <v>0</v>
      </c>
      <c r="N99" s="73"/>
      <c r="O99" s="74"/>
      <c r="P99" s="75"/>
      <c r="Q99" s="74"/>
      <c r="R99" s="73"/>
      <c r="S99" s="75"/>
      <c r="T99" s="73"/>
    </row>
    <row r="100" spans="1:20" s="70" customFormat="1" ht="14.85" customHeight="1" x14ac:dyDescent="0.25">
      <c r="A100" s="76" t="s">
        <v>56</v>
      </c>
      <c r="B100" s="64" t="s">
        <v>280</v>
      </c>
      <c r="C100" s="65" t="s">
        <v>279</v>
      </c>
      <c r="D100" s="32"/>
      <c r="E100" s="66"/>
      <c r="F100" s="67"/>
      <c r="G100" s="68" t="s">
        <v>666</v>
      </c>
      <c r="H100" s="170" t="s">
        <v>178</v>
      </c>
      <c r="I100" s="170"/>
      <c r="J100" s="170"/>
      <c r="K100" s="135">
        <v>0</v>
      </c>
      <c r="L100" s="135">
        <v>0</v>
      </c>
      <c r="M100" s="69"/>
    </row>
    <row r="101" spans="1:20" ht="14.85" customHeight="1" x14ac:dyDescent="0.25">
      <c r="B101" s="58"/>
      <c r="C101" s="59"/>
      <c r="E101" s="71" t="s">
        <v>667</v>
      </c>
      <c r="F101" s="58" t="s">
        <v>668</v>
      </c>
      <c r="G101" s="72"/>
      <c r="H101" s="169"/>
      <c r="I101" s="169"/>
      <c r="J101" s="169"/>
      <c r="K101" s="138">
        <f>+SUM(K102:K103)</f>
        <v>500</v>
      </c>
      <c r="L101" s="138">
        <f>+SUM(L102:L103)</f>
        <v>500</v>
      </c>
      <c r="N101" s="73"/>
      <c r="O101" s="74"/>
      <c r="P101" s="75"/>
      <c r="Q101" s="74"/>
      <c r="R101" s="73"/>
      <c r="S101" s="75"/>
      <c r="T101" s="73"/>
    </row>
    <row r="102" spans="1:20" s="70" customFormat="1" ht="14.85" customHeight="1" x14ac:dyDescent="0.25">
      <c r="A102" s="63" t="s">
        <v>60</v>
      </c>
      <c r="B102" s="64" t="s">
        <v>282</v>
      </c>
      <c r="C102" s="65" t="s">
        <v>281</v>
      </c>
      <c r="D102" s="32"/>
      <c r="E102" s="66"/>
      <c r="F102" s="67"/>
      <c r="G102" s="68" t="s">
        <v>669</v>
      </c>
      <c r="H102" s="170" t="s">
        <v>179</v>
      </c>
      <c r="I102" s="170"/>
      <c r="J102" s="170"/>
      <c r="K102" s="135">
        <v>500</v>
      </c>
      <c r="L102" s="135">
        <v>500</v>
      </c>
      <c r="M102" s="69"/>
    </row>
    <row r="103" spans="1:20" s="70" customFormat="1" ht="14.85" customHeight="1" thickBot="1" x14ac:dyDescent="0.3">
      <c r="A103" s="63" t="s">
        <v>60</v>
      </c>
      <c r="B103" s="77" t="s">
        <v>284</v>
      </c>
      <c r="C103" s="78" t="s">
        <v>283</v>
      </c>
      <c r="D103" s="32"/>
      <c r="E103" s="79"/>
      <c r="F103" s="80"/>
      <c r="G103" s="81" t="s">
        <v>670</v>
      </c>
      <c r="H103" s="171" t="s">
        <v>180</v>
      </c>
      <c r="I103" s="171"/>
      <c r="J103" s="171"/>
      <c r="K103" s="139">
        <v>0</v>
      </c>
      <c r="L103" s="139">
        <v>0</v>
      </c>
      <c r="M103" s="69"/>
    </row>
    <row r="104" spans="1:20" s="69" customFormat="1" ht="21.75" thickBot="1" x14ac:dyDescent="0.3">
      <c r="A104" s="82"/>
      <c r="B104" s="37"/>
      <c r="C104" s="37" t="s">
        <v>1205</v>
      </c>
      <c r="D104" s="38"/>
      <c r="E104" s="193" t="s">
        <v>1203</v>
      </c>
      <c r="F104" s="193"/>
      <c r="G104" s="193"/>
      <c r="H104" s="193"/>
      <c r="I104" s="193"/>
      <c r="J104" s="193"/>
      <c r="K104" s="140">
        <v>0</v>
      </c>
      <c r="L104" s="140">
        <v>0</v>
      </c>
    </row>
    <row r="105" spans="1:20" s="54" customFormat="1" ht="14.85" customHeight="1" thickBot="1" x14ac:dyDescent="0.3">
      <c r="C105" s="7"/>
      <c r="D105" s="39"/>
      <c r="E105" s="8"/>
      <c r="F105" s="9"/>
      <c r="G105" s="10"/>
    </row>
    <row r="106" spans="1:20" s="70" customFormat="1" ht="14.85" customHeight="1" thickTop="1" thickBot="1" x14ac:dyDescent="0.3">
      <c r="B106" s="53"/>
      <c r="C106" s="32"/>
      <c r="D106" s="32"/>
      <c r="E106" s="4"/>
      <c r="F106" s="69"/>
      <c r="G106" s="4"/>
      <c r="H106" s="179" t="s">
        <v>1215</v>
      </c>
      <c r="I106" s="180"/>
      <c r="J106" s="181"/>
      <c r="K106" s="129">
        <f>+K11+K15+K22+K27+K34+K47+K55+K62+K85+K90+K95+K99+K101+K104</f>
        <v>68386.960000000006</v>
      </c>
      <c r="L106" s="129">
        <f>+L11+L15+L22+L27+L34+L47+L55+L62+L85+L90+L95+L99+L101+L104</f>
        <v>192251.02999999997</v>
      </c>
      <c r="M106" s="54"/>
    </row>
    <row r="107" spans="1:20" s="70" customFormat="1" ht="14.85" customHeight="1" thickTop="1" thickBot="1" x14ac:dyDescent="0.3">
      <c r="B107" s="53"/>
      <c r="C107" s="32"/>
      <c r="D107" s="32"/>
      <c r="E107" s="4"/>
      <c r="F107" s="69"/>
      <c r="G107" s="4"/>
      <c r="H107" s="179" t="s">
        <v>64</v>
      </c>
      <c r="I107" s="180"/>
      <c r="J107" s="181"/>
      <c r="K107" s="130">
        <v>0</v>
      </c>
      <c r="L107" s="130">
        <v>0</v>
      </c>
      <c r="M107" s="54"/>
    </row>
    <row r="108" spans="1:20" s="54" customFormat="1" ht="14.85" customHeight="1" thickTop="1" thickBot="1" x14ac:dyDescent="0.3">
      <c r="C108" s="7"/>
      <c r="D108" s="39"/>
      <c r="E108" s="8"/>
      <c r="F108" s="9"/>
      <c r="G108" s="10"/>
    </row>
    <row r="109" spans="1:20" ht="21.95" customHeight="1" thickTop="1" x14ac:dyDescent="0.25">
      <c r="B109" s="205" t="s">
        <v>1196</v>
      </c>
      <c r="C109" s="205"/>
      <c r="D109" s="4"/>
      <c r="E109" s="189" t="s">
        <v>1192</v>
      </c>
      <c r="F109" s="189"/>
      <c r="G109" s="206" t="s">
        <v>1193</v>
      </c>
      <c r="H109" s="207"/>
      <c r="I109" s="206" t="s">
        <v>1197</v>
      </c>
      <c r="J109" s="207"/>
      <c r="K109" s="208" t="s">
        <v>1202</v>
      </c>
      <c r="L109" s="208" t="s">
        <v>1202</v>
      </c>
    </row>
    <row r="110" spans="1:20" ht="15.95" customHeight="1" thickBot="1" x14ac:dyDescent="0.3">
      <c r="B110" s="35" t="s">
        <v>1195</v>
      </c>
      <c r="C110" s="1" t="s">
        <v>2</v>
      </c>
      <c r="D110" s="5"/>
      <c r="E110" s="147" t="s">
        <v>1194</v>
      </c>
      <c r="F110" s="145" t="s">
        <v>2</v>
      </c>
      <c r="G110" s="145" t="s">
        <v>209</v>
      </c>
      <c r="H110" s="145" t="s">
        <v>2</v>
      </c>
      <c r="I110" s="145" t="s">
        <v>209</v>
      </c>
      <c r="J110" s="145" t="s">
        <v>2</v>
      </c>
      <c r="K110" s="209"/>
      <c r="L110" s="209"/>
    </row>
    <row r="111" spans="1:20" ht="14.85" customHeight="1" thickTop="1" x14ac:dyDescent="0.25">
      <c r="B111" s="58"/>
      <c r="C111" s="59"/>
      <c r="E111" s="71" t="s">
        <v>671</v>
      </c>
      <c r="F111" s="58" t="s">
        <v>672</v>
      </c>
      <c r="G111" s="72"/>
      <c r="H111" s="169"/>
      <c r="I111" s="169"/>
      <c r="J111" s="169"/>
      <c r="K111" s="138">
        <f>+SUM(K112:K175)</f>
        <v>23907.280000000002</v>
      </c>
      <c r="L111" s="138">
        <f>+SUM(L112:L175)</f>
        <v>146828.76</v>
      </c>
      <c r="N111" s="73"/>
      <c r="O111" s="74"/>
      <c r="P111" s="75"/>
      <c r="Q111" s="74"/>
      <c r="R111" s="73"/>
      <c r="S111" s="75"/>
      <c r="T111" s="73"/>
    </row>
    <row r="112" spans="1:20" s="70" customFormat="1" ht="14.85" customHeight="1" x14ac:dyDescent="0.25">
      <c r="B112" s="83"/>
      <c r="C112" s="65"/>
      <c r="D112" s="32"/>
      <c r="E112" s="66"/>
      <c r="F112" s="67"/>
      <c r="G112" s="66" t="s">
        <v>533</v>
      </c>
      <c r="H112" s="84" t="s">
        <v>181</v>
      </c>
      <c r="I112" s="10"/>
      <c r="J112" s="85"/>
      <c r="K112" s="135"/>
      <c r="L112" s="135"/>
      <c r="M112" s="69"/>
    </row>
    <row r="113" spans="1:13" s="70" customFormat="1" ht="14.85" customHeight="1" x14ac:dyDescent="0.25">
      <c r="A113" s="86" t="s">
        <v>67</v>
      </c>
      <c r="B113" s="40" t="s">
        <v>286</v>
      </c>
      <c r="C113" s="87" t="s">
        <v>689</v>
      </c>
      <c r="D113" s="34"/>
      <c r="E113" s="88"/>
      <c r="F113" s="85"/>
      <c r="G113" s="88"/>
      <c r="H113" s="89"/>
      <c r="I113" s="90" t="s">
        <v>673</v>
      </c>
      <c r="J113" s="89" t="s">
        <v>681</v>
      </c>
      <c r="K113" s="137">
        <v>10623.1</v>
      </c>
      <c r="L113" s="137">
        <v>51906.79</v>
      </c>
    </row>
    <row r="114" spans="1:13" s="70" customFormat="1" ht="14.85" customHeight="1" x14ac:dyDescent="0.25">
      <c r="A114" s="63" t="s">
        <v>67</v>
      </c>
      <c r="B114" s="41" t="s">
        <v>286</v>
      </c>
      <c r="C114" s="65" t="s">
        <v>689</v>
      </c>
      <c r="D114" s="32"/>
      <c r="E114" s="66"/>
      <c r="F114" s="67"/>
      <c r="G114" s="66"/>
      <c r="H114" s="84"/>
      <c r="I114" s="68" t="s">
        <v>674</v>
      </c>
      <c r="J114" s="84" t="s">
        <v>682</v>
      </c>
      <c r="K114" s="135">
        <v>1578.5</v>
      </c>
      <c r="L114" s="135">
        <v>8167.26</v>
      </c>
      <c r="M114" s="69"/>
    </row>
    <row r="115" spans="1:13" s="70" customFormat="1" ht="14.85" customHeight="1" x14ac:dyDescent="0.25">
      <c r="A115" s="63" t="s">
        <v>67</v>
      </c>
      <c r="B115" s="41" t="s">
        <v>286</v>
      </c>
      <c r="C115" s="65" t="s">
        <v>689</v>
      </c>
      <c r="D115" s="32"/>
      <c r="E115" s="66"/>
      <c r="F115" s="67"/>
      <c r="G115" s="66"/>
      <c r="H115" s="84"/>
      <c r="I115" s="66" t="s">
        <v>675</v>
      </c>
      <c r="J115" s="91" t="s">
        <v>683</v>
      </c>
      <c r="K115" s="135">
        <v>5568.44</v>
      </c>
      <c r="L115" s="135">
        <v>29316.959999999999</v>
      </c>
      <c r="M115" s="69"/>
    </row>
    <row r="116" spans="1:13" s="70" customFormat="1" ht="14.85" customHeight="1" x14ac:dyDescent="0.25">
      <c r="A116" s="63" t="s">
        <v>67</v>
      </c>
      <c r="B116" s="41" t="s">
        <v>286</v>
      </c>
      <c r="C116" s="65" t="s">
        <v>689</v>
      </c>
      <c r="D116" s="32"/>
      <c r="E116" s="66"/>
      <c r="F116" s="67"/>
      <c r="G116" s="66"/>
      <c r="H116" s="84"/>
      <c r="I116" s="66" t="s">
        <v>676</v>
      </c>
      <c r="J116" s="84" t="s">
        <v>684</v>
      </c>
      <c r="K116" s="135">
        <v>136.31</v>
      </c>
      <c r="L116" s="135">
        <v>98.73</v>
      </c>
      <c r="M116" s="69"/>
    </row>
    <row r="117" spans="1:13" s="70" customFormat="1" ht="14.85" customHeight="1" x14ac:dyDescent="0.25">
      <c r="A117" s="63" t="s">
        <v>69</v>
      </c>
      <c r="B117" s="41" t="s">
        <v>301</v>
      </c>
      <c r="C117" s="65" t="s">
        <v>300</v>
      </c>
      <c r="D117" s="32"/>
      <c r="E117" s="66"/>
      <c r="F117" s="67"/>
      <c r="G117" s="66"/>
      <c r="H117" s="84"/>
      <c r="I117" s="66" t="s">
        <v>677</v>
      </c>
      <c r="J117" s="84" t="s">
        <v>685</v>
      </c>
      <c r="K117" s="135">
        <v>1646.14</v>
      </c>
      <c r="L117" s="135">
        <v>7524.76</v>
      </c>
      <c r="M117" s="69"/>
    </row>
    <row r="118" spans="1:13" s="70" customFormat="1" ht="14.85" customHeight="1" x14ac:dyDescent="0.25">
      <c r="A118" s="63" t="s">
        <v>67</v>
      </c>
      <c r="B118" s="41" t="s">
        <v>297</v>
      </c>
      <c r="C118" s="65" t="s">
        <v>690</v>
      </c>
      <c r="D118" s="32"/>
      <c r="E118" s="66"/>
      <c r="F118" s="67"/>
      <c r="G118" s="66"/>
      <c r="H118" s="84"/>
      <c r="I118" s="66" t="s">
        <v>678</v>
      </c>
      <c r="J118" s="84" t="s">
        <v>686</v>
      </c>
      <c r="K118" s="135">
        <v>4350.67</v>
      </c>
      <c r="L118" s="135">
        <v>21834.97</v>
      </c>
      <c r="M118" s="69"/>
    </row>
    <row r="119" spans="1:13" s="70" customFormat="1" ht="14.85" customHeight="1" x14ac:dyDescent="0.25">
      <c r="A119" s="63" t="s">
        <v>67</v>
      </c>
      <c r="B119" s="41" t="s">
        <v>299</v>
      </c>
      <c r="C119" s="65" t="s">
        <v>691</v>
      </c>
      <c r="D119" s="32"/>
      <c r="E119" s="66"/>
      <c r="F119" s="67"/>
      <c r="G119" s="66"/>
      <c r="H119" s="84"/>
      <c r="I119" s="66" t="s">
        <v>679</v>
      </c>
      <c r="J119" s="84" t="s">
        <v>687</v>
      </c>
      <c r="K119" s="135">
        <v>4.12</v>
      </c>
      <c r="L119" s="135">
        <v>0</v>
      </c>
      <c r="M119" s="69"/>
    </row>
    <row r="120" spans="1:13" s="70" customFormat="1" ht="14.85" customHeight="1" x14ac:dyDescent="0.25">
      <c r="A120" s="63" t="s">
        <v>67</v>
      </c>
      <c r="B120" s="41" t="s">
        <v>286</v>
      </c>
      <c r="C120" s="65" t="s">
        <v>285</v>
      </c>
      <c r="D120" s="32"/>
      <c r="E120" s="66"/>
      <c r="F120" s="67"/>
      <c r="G120" s="66"/>
      <c r="H120" s="84"/>
      <c r="I120" s="66" t="s">
        <v>680</v>
      </c>
      <c r="J120" s="84" t="s">
        <v>688</v>
      </c>
      <c r="K120" s="135">
        <v>0</v>
      </c>
      <c r="L120" s="135">
        <v>0</v>
      </c>
      <c r="M120" s="69"/>
    </row>
    <row r="121" spans="1:13" s="70" customFormat="1" ht="14.85" customHeight="1" x14ac:dyDescent="0.25">
      <c r="B121" s="41"/>
      <c r="C121" s="65"/>
      <c r="D121" s="32"/>
      <c r="E121" s="66"/>
      <c r="F121" s="67"/>
      <c r="G121" s="66" t="s">
        <v>692</v>
      </c>
      <c r="H121" s="84" t="s">
        <v>182</v>
      </c>
      <c r="I121" s="66"/>
      <c r="J121" s="84"/>
      <c r="K121" s="135"/>
      <c r="L121" s="135"/>
      <c r="M121" s="69"/>
    </row>
    <row r="122" spans="1:13" s="70" customFormat="1" ht="14.85" customHeight="1" x14ac:dyDescent="0.25">
      <c r="A122" s="63" t="s">
        <v>67</v>
      </c>
      <c r="B122" s="41" t="s">
        <v>286</v>
      </c>
      <c r="C122" s="65" t="s">
        <v>689</v>
      </c>
      <c r="D122" s="32"/>
      <c r="E122" s="66"/>
      <c r="F122" s="67"/>
      <c r="G122" s="66"/>
      <c r="H122" s="84"/>
      <c r="I122" s="66" t="s">
        <v>693</v>
      </c>
      <c r="J122" s="84" t="s">
        <v>681</v>
      </c>
      <c r="K122" s="135">
        <v>0</v>
      </c>
      <c r="L122" s="135">
        <v>14087.05</v>
      </c>
      <c r="M122" s="69"/>
    </row>
    <row r="123" spans="1:13" s="70" customFormat="1" ht="14.85" customHeight="1" x14ac:dyDescent="0.25">
      <c r="A123" s="63" t="s">
        <v>67</v>
      </c>
      <c r="B123" s="41" t="s">
        <v>286</v>
      </c>
      <c r="C123" s="65" t="s">
        <v>689</v>
      </c>
      <c r="D123" s="32"/>
      <c r="E123" s="66"/>
      <c r="F123" s="67"/>
      <c r="G123" s="66"/>
      <c r="H123" s="84"/>
      <c r="I123" s="66" t="s">
        <v>694</v>
      </c>
      <c r="J123" s="84" t="s">
        <v>682</v>
      </c>
      <c r="K123" s="135">
        <v>0</v>
      </c>
      <c r="L123" s="135">
        <v>1716.47</v>
      </c>
      <c r="M123" s="69"/>
    </row>
    <row r="124" spans="1:13" s="70" customFormat="1" ht="14.85" customHeight="1" x14ac:dyDescent="0.25">
      <c r="A124" s="63" t="s">
        <v>67</v>
      </c>
      <c r="B124" s="41" t="s">
        <v>286</v>
      </c>
      <c r="C124" s="65" t="s">
        <v>689</v>
      </c>
      <c r="D124" s="32"/>
      <c r="E124" s="66"/>
      <c r="F124" s="67"/>
      <c r="G124" s="66"/>
      <c r="H124" s="84"/>
      <c r="I124" s="66" t="s">
        <v>695</v>
      </c>
      <c r="J124" s="84" t="s">
        <v>683</v>
      </c>
      <c r="K124" s="135">
        <v>0</v>
      </c>
      <c r="L124" s="135">
        <v>5886.87</v>
      </c>
      <c r="M124" s="69"/>
    </row>
    <row r="125" spans="1:13" s="70" customFormat="1" ht="14.85" customHeight="1" x14ac:dyDescent="0.25">
      <c r="A125" s="63" t="s">
        <v>67</v>
      </c>
      <c r="B125" s="41" t="s">
        <v>286</v>
      </c>
      <c r="C125" s="65" t="s">
        <v>689</v>
      </c>
      <c r="D125" s="32"/>
      <c r="E125" s="66"/>
      <c r="F125" s="67"/>
      <c r="G125" s="66"/>
      <c r="H125" s="84"/>
      <c r="I125" s="66" t="s">
        <v>696</v>
      </c>
      <c r="J125" s="84" t="s">
        <v>684</v>
      </c>
      <c r="K125" s="135">
        <v>0</v>
      </c>
      <c r="L125" s="135">
        <v>33.67</v>
      </c>
      <c r="M125" s="69"/>
    </row>
    <row r="126" spans="1:13" s="70" customFormat="1" ht="14.85" customHeight="1" x14ac:dyDescent="0.25">
      <c r="A126" s="63" t="s">
        <v>69</v>
      </c>
      <c r="B126" s="41" t="s">
        <v>301</v>
      </c>
      <c r="C126" s="65" t="s">
        <v>300</v>
      </c>
      <c r="D126" s="32"/>
      <c r="E126" s="66"/>
      <c r="F126" s="67"/>
      <c r="G126" s="66"/>
      <c r="H126" s="84"/>
      <c r="I126" s="66" t="s">
        <v>697</v>
      </c>
      <c r="J126" s="84" t="s">
        <v>685</v>
      </c>
      <c r="K126" s="135">
        <v>0</v>
      </c>
      <c r="L126" s="135">
        <v>1617.13</v>
      </c>
      <c r="M126" s="69"/>
    </row>
    <row r="127" spans="1:13" s="70" customFormat="1" ht="14.85" customHeight="1" x14ac:dyDescent="0.25">
      <c r="A127" s="63" t="s">
        <v>67</v>
      </c>
      <c r="B127" s="41" t="s">
        <v>297</v>
      </c>
      <c r="C127" s="65" t="s">
        <v>690</v>
      </c>
      <c r="D127" s="32"/>
      <c r="E127" s="66"/>
      <c r="F127" s="67"/>
      <c r="G127" s="66"/>
      <c r="H127" s="84"/>
      <c r="I127" s="66" t="s">
        <v>698</v>
      </c>
      <c r="J127" s="84" t="s">
        <v>686</v>
      </c>
      <c r="K127" s="135">
        <v>0</v>
      </c>
      <c r="L127" s="135">
        <v>4638.1000000000004</v>
      </c>
      <c r="M127" s="69"/>
    </row>
    <row r="128" spans="1:13" s="70" customFormat="1" ht="14.85" customHeight="1" x14ac:dyDescent="0.25">
      <c r="A128" s="63" t="s">
        <v>67</v>
      </c>
      <c r="B128" s="41" t="s">
        <v>299</v>
      </c>
      <c r="C128" s="65" t="s">
        <v>691</v>
      </c>
      <c r="D128" s="32"/>
      <c r="E128" s="66"/>
      <c r="F128" s="67"/>
      <c r="G128" s="66"/>
      <c r="H128" s="84"/>
      <c r="I128" s="66" t="s">
        <v>699</v>
      </c>
      <c r="J128" s="84" t="s">
        <v>687</v>
      </c>
      <c r="K128" s="135">
        <v>0</v>
      </c>
      <c r="L128" s="135">
        <v>0</v>
      </c>
      <c r="M128" s="69"/>
    </row>
    <row r="129" spans="1:13" s="70" customFormat="1" ht="14.85" customHeight="1" x14ac:dyDescent="0.25">
      <c r="A129" s="63" t="s">
        <v>67</v>
      </c>
      <c r="B129" s="41" t="s">
        <v>286</v>
      </c>
      <c r="C129" s="65" t="s">
        <v>285</v>
      </c>
      <c r="D129" s="32"/>
      <c r="E129" s="66"/>
      <c r="F129" s="67"/>
      <c r="G129" s="66"/>
      <c r="H129" s="84"/>
      <c r="I129" s="66" t="s">
        <v>700</v>
      </c>
      <c r="J129" s="84" t="s">
        <v>688</v>
      </c>
      <c r="K129" s="135">
        <v>0</v>
      </c>
      <c r="L129" s="135">
        <v>0</v>
      </c>
      <c r="M129" s="69"/>
    </row>
    <row r="130" spans="1:13" s="70" customFormat="1" ht="14.85" customHeight="1" x14ac:dyDescent="0.25">
      <c r="B130" s="41"/>
      <c r="C130" s="65"/>
      <c r="D130" s="32"/>
      <c r="E130" s="66"/>
      <c r="F130" s="67"/>
      <c r="G130" s="66" t="s">
        <v>701</v>
      </c>
      <c r="H130" s="84" t="s">
        <v>183</v>
      </c>
      <c r="I130" s="92"/>
      <c r="J130" s="84"/>
      <c r="K130" s="135"/>
      <c r="L130" s="135"/>
      <c r="M130" s="69"/>
    </row>
    <row r="131" spans="1:13" s="70" customFormat="1" ht="14.85" customHeight="1" x14ac:dyDescent="0.25">
      <c r="A131" s="63" t="s">
        <v>67</v>
      </c>
      <c r="B131" s="41" t="s">
        <v>288</v>
      </c>
      <c r="C131" s="65" t="s">
        <v>287</v>
      </c>
      <c r="D131" s="32"/>
      <c r="E131" s="66"/>
      <c r="F131" s="67"/>
      <c r="G131" s="66"/>
      <c r="H131" s="84"/>
      <c r="I131" s="66" t="s">
        <v>702</v>
      </c>
      <c r="J131" s="84" t="s">
        <v>724</v>
      </c>
      <c r="K131" s="135">
        <v>0</v>
      </c>
      <c r="L131" s="135">
        <v>0</v>
      </c>
      <c r="M131" s="69"/>
    </row>
    <row r="132" spans="1:13" s="70" customFormat="1" ht="14.85" customHeight="1" x14ac:dyDescent="0.25">
      <c r="A132" s="63" t="s">
        <v>67</v>
      </c>
      <c r="B132" s="41" t="s">
        <v>288</v>
      </c>
      <c r="C132" s="65" t="s">
        <v>287</v>
      </c>
      <c r="D132" s="32"/>
      <c r="E132" s="66"/>
      <c r="F132" s="67"/>
      <c r="G132" s="66"/>
      <c r="H132" s="84"/>
      <c r="I132" s="66" t="s">
        <v>703</v>
      </c>
      <c r="J132" s="84" t="s">
        <v>725</v>
      </c>
      <c r="K132" s="135">
        <v>0</v>
      </c>
      <c r="L132" s="135">
        <v>0</v>
      </c>
      <c r="M132" s="69"/>
    </row>
    <row r="133" spans="1:13" s="70" customFormat="1" ht="14.85" customHeight="1" x14ac:dyDescent="0.25">
      <c r="A133" s="63" t="s">
        <v>67</v>
      </c>
      <c r="B133" s="41" t="s">
        <v>288</v>
      </c>
      <c r="C133" s="65" t="s">
        <v>287</v>
      </c>
      <c r="D133" s="32"/>
      <c r="E133" s="66"/>
      <c r="F133" s="67"/>
      <c r="G133" s="66"/>
      <c r="H133" s="84"/>
      <c r="I133" s="66" t="s">
        <v>704</v>
      </c>
      <c r="J133" s="84" t="s">
        <v>726</v>
      </c>
      <c r="K133" s="135">
        <v>0</v>
      </c>
      <c r="L133" s="135">
        <v>0</v>
      </c>
      <c r="M133" s="69"/>
    </row>
    <row r="134" spans="1:13" s="70" customFormat="1" ht="14.85" customHeight="1" x14ac:dyDescent="0.25">
      <c r="A134" s="63" t="s">
        <v>67</v>
      </c>
      <c r="B134" s="41" t="s">
        <v>288</v>
      </c>
      <c r="C134" s="65" t="s">
        <v>287</v>
      </c>
      <c r="D134" s="32"/>
      <c r="E134" s="66"/>
      <c r="F134" s="67"/>
      <c r="G134" s="66"/>
      <c r="H134" s="84"/>
      <c r="I134" s="66" t="s">
        <v>705</v>
      </c>
      <c r="J134" s="84" t="s">
        <v>727</v>
      </c>
      <c r="K134" s="135">
        <v>0</v>
      </c>
      <c r="L134" s="135">
        <v>0</v>
      </c>
      <c r="M134" s="69"/>
    </row>
    <row r="135" spans="1:13" s="70" customFormat="1" ht="14.85" customHeight="1" x14ac:dyDescent="0.25">
      <c r="A135" s="63" t="s">
        <v>67</v>
      </c>
      <c r="B135" s="41" t="s">
        <v>288</v>
      </c>
      <c r="C135" s="65" t="s">
        <v>287</v>
      </c>
      <c r="D135" s="32"/>
      <c r="E135" s="66"/>
      <c r="F135" s="67"/>
      <c r="G135" s="66"/>
      <c r="H135" s="84"/>
      <c r="I135" s="66" t="s">
        <v>706</v>
      </c>
      <c r="J135" s="84" t="s">
        <v>728</v>
      </c>
      <c r="K135" s="135">
        <v>0</v>
      </c>
      <c r="L135" s="135">
        <v>0</v>
      </c>
      <c r="M135" s="69"/>
    </row>
    <row r="136" spans="1:13" s="70" customFormat="1" ht="14.85" customHeight="1" x14ac:dyDescent="0.25">
      <c r="A136" s="63" t="s">
        <v>67</v>
      </c>
      <c r="B136" s="41" t="s">
        <v>288</v>
      </c>
      <c r="C136" s="65" t="s">
        <v>287</v>
      </c>
      <c r="D136" s="32"/>
      <c r="E136" s="66"/>
      <c r="F136" s="67"/>
      <c r="G136" s="66"/>
      <c r="H136" s="84"/>
      <c r="I136" s="66" t="s">
        <v>707</v>
      </c>
      <c r="J136" s="84" t="s">
        <v>729</v>
      </c>
      <c r="K136" s="135">
        <v>0</v>
      </c>
      <c r="L136" s="135">
        <v>0</v>
      </c>
      <c r="M136" s="69"/>
    </row>
    <row r="137" spans="1:13" s="70" customFormat="1" ht="14.85" customHeight="1" x14ac:dyDescent="0.25">
      <c r="A137" s="63" t="s">
        <v>67</v>
      </c>
      <c r="B137" s="41" t="s">
        <v>288</v>
      </c>
      <c r="C137" s="65" t="s">
        <v>287</v>
      </c>
      <c r="D137" s="32"/>
      <c r="E137" s="66"/>
      <c r="F137" s="67"/>
      <c r="G137" s="66"/>
      <c r="H137" s="84"/>
      <c r="I137" s="66" t="s">
        <v>708</v>
      </c>
      <c r="J137" s="84" t="s">
        <v>730</v>
      </c>
      <c r="K137" s="135">
        <v>0</v>
      </c>
      <c r="L137" s="135">
        <v>0</v>
      </c>
      <c r="M137" s="69"/>
    </row>
    <row r="138" spans="1:13" s="70" customFormat="1" ht="14.85" customHeight="1" x14ac:dyDescent="0.25">
      <c r="A138" s="63" t="s">
        <v>67</v>
      </c>
      <c r="B138" s="41" t="s">
        <v>288</v>
      </c>
      <c r="C138" s="65" t="s">
        <v>287</v>
      </c>
      <c r="D138" s="32"/>
      <c r="E138" s="66"/>
      <c r="F138" s="67"/>
      <c r="G138" s="66"/>
      <c r="H138" s="84"/>
      <c r="I138" s="66" t="s">
        <v>709</v>
      </c>
      <c r="J138" s="84" t="s">
        <v>731</v>
      </c>
      <c r="K138" s="135">
        <v>0</v>
      </c>
      <c r="L138" s="135">
        <v>0</v>
      </c>
      <c r="M138" s="69"/>
    </row>
    <row r="139" spans="1:13" s="70" customFormat="1" ht="14.85" customHeight="1" x14ac:dyDescent="0.25">
      <c r="A139" s="63" t="s">
        <v>71</v>
      </c>
      <c r="B139" s="41" t="s">
        <v>343</v>
      </c>
      <c r="C139" s="65" t="s">
        <v>342</v>
      </c>
      <c r="D139" s="32"/>
      <c r="E139" s="66"/>
      <c r="F139" s="67"/>
      <c r="G139" s="66"/>
      <c r="H139" s="84"/>
      <c r="I139" s="66" t="s">
        <v>710</v>
      </c>
      <c r="J139" s="84" t="s">
        <v>732</v>
      </c>
      <c r="K139" s="135">
        <v>0</v>
      </c>
      <c r="L139" s="135">
        <v>0</v>
      </c>
      <c r="M139" s="69"/>
    </row>
    <row r="140" spans="1:13" s="70" customFormat="1" ht="14.85" customHeight="1" x14ac:dyDescent="0.25">
      <c r="A140" s="63" t="s">
        <v>67</v>
      </c>
      <c r="B140" s="41" t="s">
        <v>295</v>
      </c>
      <c r="C140" s="65" t="s">
        <v>740</v>
      </c>
      <c r="D140" s="32"/>
      <c r="E140" s="66"/>
      <c r="F140" s="67"/>
      <c r="G140" s="66"/>
      <c r="H140" s="84"/>
      <c r="I140" s="66" t="s">
        <v>711</v>
      </c>
      <c r="J140" s="84" t="s">
        <v>733</v>
      </c>
      <c r="K140" s="135">
        <v>0</v>
      </c>
      <c r="L140" s="135">
        <v>0</v>
      </c>
      <c r="M140" s="69"/>
    </row>
    <row r="141" spans="1:13" s="70" customFormat="1" ht="14.85" customHeight="1" x14ac:dyDescent="0.25">
      <c r="A141" s="63" t="s">
        <v>67</v>
      </c>
      <c r="B141" s="41" t="s">
        <v>741</v>
      </c>
      <c r="C141" s="65" t="s">
        <v>742</v>
      </c>
      <c r="D141" s="32"/>
      <c r="E141" s="66"/>
      <c r="F141" s="67"/>
      <c r="G141" s="66"/>
      <c r="H141" s="84"/>
      <c r="I141" s="66" t="s">
        <v>712</v>
      </c>
      <c r="J141" s="84" t="s">
        <v>1216</v>
      </c>
      <c r="K141" s="135">
        <v>0</v>
      </c>
      <c r="L141" s="135">
        <v>0</v>
      </c>
      <c r="M141" s="69"/>
    </row>
    <row r="142" spans="1:13" s="70" customFormat="1" ht="14.85" customHeight="1" x14ac:dyDescent="0.25">
      <c r="A142" s="63" t="s">
        <v>67</v>
      </c>
      <c r="B142" s="41" t="s">
        <v>294</v>
      </c>
      <c r="C142" s="65" t="s">
        <v>293</v>
      </c>
      <c r="D142" s="32"/>
      <c r="E142" s="66"/>
      <c r="F142" s="67"/>
      <c r="G142" s="66"/>
      <c r="H142" s="84"/>
      <c r="I142" s="66" t="s">
        <v>713</v>
      </c>
      <c r="J142" s="84" t="s">
        <v>734</v>
      </c>
      <c r="K142" s="135">
        <v>0</v>
      </c>
      <c r="L142" s="135">
        <v>0</v>
      </c>
      <c r="M142" s="69"/>
    </row>
    <row r="143" spans="1:13" s="70" customFormat="1" ht="14.85" customHeight="1" x14ac:dyDescent="0.25">
      <c r="A143" s="63" t="s">
        <v>67</v>
      </c>
      <c r="B143" s="41" t="s">
        <v>292</v>
      </c>
      <c r="C143" s="65" t="s">
        <v>291</v>
      </c>
      <c r="D143" s="32"/>
      <c r="E143" s="66"/>
      <c r="F143" s="67"/>
      <c r="G143" s="66"/>
      <c r="H143" s="84"/>
      <c r="I143" s="66" t="s">
        <v>714</v>
      </c>
      <c r="J143" s="84" t="s">
        <v>735</v>
      </c>
      <c r="K143" s="135">
        <v>0</v>
      </c>
      <c r="L143" s="135">
        <v>0</v>
      </c>
      <c r="M143" s="69"/>
    </row>
    <row r="144" spans="1:13" s="70" customFormat="1" ht="14.85" customHeight="1" x14ac:dyDescent="0.25">
      <c r="A144" s="63" t="s">
        <v>67</v>
      </c>
      <c r="B144" s="41" t="s">
        <v>295</v>
      </c>
      <c r="C144" s="65" t="s">
        <v>740</v>
      </c>
      <c r="D144" s="32"/>
      <c r="E144" s="66"/>
      <c r="F144" s="67"/>
      <c r="G144" s="66"/>
      <c r="H144" s="84"/>
      <c r="I144" s="66" t="s">
        <v>715</v>
      </c>
      <c r="J144" s="84" t="s">
        <v>736</v>
      </c>
      <c r="K144" s="135">
        <v>0</v>
      </c>
      <c r="L144" s="135">
        <v>0</v>
      </c>
      <c r="M144" s="69"/>
    </row>
    <row r="145" spans="1:13" s="70" customFormat="1" ht="14.85" customHeight="1" x14ac:dyDescent="0.25">
      <c r="A145" s="63" t="s">
        <v>67</v>
      </c>
      <c r="B145" s="41" t="s">
        <v>299</v>
      </c>
      <c r="C145" s="65" t="s">
        <v>743</v>
      </c>
      <c r="D145" s="32"/>
      <c r="E145" s="66"/>
      <c r="F145" s="67"/>
      <c r="G145" s="66"/>
      <c r="H145" s="84"/>
      <c r="I145" s="66" t="s">
        <v>716</v>
      </c>
      <c r="J145" s="84" t="s">
        <v>737</v>
      </c>
      <c r="K145" s="135">
        <v>0</v>
      </c>
      <c r="L145" s="135">
        <v>0</v>
      </c>
      <c r="M145" s="69"/>
    </row>
    <row r="146" spans="1:13" s="70" customFormat="1" ht="14.85" customHeight="1" x14ac:dyDescent="0.25">
      <c r="A146" s="63" t="s">
        <v>67</v>
      </c>
      <c r="B146" s="41" t="s">
        <v>288</v>
      </c>
      <c r="C146" s="65" t="s">
        <v>287</v>
      </c>
      <c r="D146" s="32"/>
      <c r="E146" s="66"/>
      <c r="F146" s="67"/>
      <c r="G146" s="66"/>
      <c r="H146" s="84"/>
      <c r="I146" s="66" t="s">
        <v>717</v>
      </c>
      <c r="J146" s="84" t="s">
        <v>682</v>
      </c>
      <c r="K146" s="135">
        <v>0</v>
      </c>
      <c r="L146" s="135">
        <v>0</v>
      </c>
      <c r="M146" s="69"/>
    </row>
    <row r="147" spans="1:13" s="70" customFormat="1" ht="14.85" customHeight="1" x14ac:dyDescent="0.25">
      <c r="A147" s="63" t="s">
        <v>67</v>
      </c>
      <c r="B147" s="41" t="s">
        <v>288</v>
      </c>
      <c r="C147" s="65" t="s">
        <v>287</v>
      </c>
      <c r="D147" s="32"/>
      <c r="E147" s="66"/>
      <c r="F147" s="67"/>
      <c r="G147" s="66"/>
      <c r="H147" s="84"/>
      <c r="I147" s="66" t="s">
        <v>718</v>
      </c>
      <c r="J147" s="84" t="s">
        <v>738</v>
      </c>
      <c r="K147" s="135">
        <v>0</v>
      </c>
      <c r="L147" s="135">
        <v>0</v>
      </c>
      <c r="M147" s="69"/>
    </row>
    <row r="148" spans="1:13" s="70" customFormat="1" ht="14.85" customHeight="1" x14ac:dyDescent="0.25">
      <c r="A148" s="63" t="s">
        <v>67</v>
      </c>
      <c r="B148" s="41" t="s">
        <v>288</v>
      </c>
      <c r="C148" s="65" t="s">
        <v>287</v>
      </c>
      <c r="D148" s="32"/>
      <c r="E148" s="66"/>
      <c r="F148" s="67"/>
      <c r="G148" s="66"/>
      <c r="H148" s="84"/>
      <c r="I148" s="66" t="s">
        <v>719</v>
      </c>
      <c r="J148" s="84" t="s">
        <v>739</v>
      </c>
      <c r="K148" s="135">
        <v>0</v>
      </c>
      <c r="L148" s="135">
        <v>0</v>
      </c>
      <c r="M148" s="69"/>
    </row>
    <row r="149" spans="1:13" s="70" customFormat="1" ht="14.85" customHeight="1" x14ac:dyDescent="0.25">
      <c r="A149" s="63" t="s">
        <v>69</v>
      </c>
      <c r="B149" s="41" t="s">
        <v>301</v>
      </c>
      <c r="C149" s="65" t="s">
        <v>300</v>
      </c>
      <c r="D149" s="32"/>
      <c r="E149" s="66"/>
      <c r="F149" s="67"/>
      <c r="G149" s="66"/>
      <c r="H149" s="84"/>
      <c r="I149" s="66" t="s">
        <v>720</v>
      </c>
      <c r="J149" s="84" t="s">
        <v>300</v>
      </c>
      <c r="K149" s="135">
        <v>0</v>
      </c>
      <c r="L149" s="135">
        <v>0</v>
      </c>
      <c r="M149" s="69"/>
    </row>
    <row r="150" spans="1:13" s="70" customFormat="1" ht="14.85" customHeight="1" x14ac:dyDescent="0.25">
      <c r="A150" s="63" t="s">
        <v>67</v>
      </c>
      <c r="B150" s="41" t="s">
        <v>297</v>
      </c>
      <c r="C150" s="65" t="s">
        <v>296</v>
      </c>
      <c r="D150" s="32"/>
      <c r="E150" s="66"/>
      <c r="F150" s="67"/>
      <c r="G150" s="66"/>
      <c r="H150" s="84"/>
      <c r="I150" s="66" t="s">
        <v>721</v>
      </c>
      <c r="J150" s="84" t="s">
        <v>686</v>
      </c>
      <c r="K150" s="135">
        <v>0</v>
      </c>
      <c r="L150" s="135">
        <v>0</v>
      </c>
      <c r="M150" s="69"/>
    </row>
    <row r="151" spans="1:13" s="70" customFormat="1" ht="14.85" customHeight="1" x14ac:dyDescent="0.25">
      <c r="A151" s="63" t="s">
        <v>67</v>
      </c>
      <c r="B151" s="41" t="s">
        <v>299</v>
      </c>
      <c r="C151" s="65" t="s">
        <v>298</v>
      </c>
      <c r="D151" s="32"/>
      <c r="E151" s="66"/>
      <c r="F151" s="67"/>
      <c r="G151" s="66"/>
      <c r="H151" s="84"/>
      <c r="I151" s="66" t="s">
        <v>722</v>
      </c>
      <c r="J151" s="84" t="s">
        <v>687</v>
      </c>
      <c r="K151" s="135">
        <v>0</v>
      </c>
      <c r="L151" s="135">
        <v>0</v>
      </c>
      <c r="M151" s="69"/>
    </row>
    <row r="152" spans="1:13" s="70" customFormat="1" ht="14.85" customHeight="1" x14ac:dyDescent="0.25">
      <c r="A152" s="63" t="s">
        <v>67</v>
      </c>
      <c r="B152" s="41" t="s">
        <v>295</v>
      </c>
      <c r="C152" s="65" t="s">
        <v>740</v>
      </c>
      <c r="D152" s="32"/>
      <c r="E152" s="66"/>
      <c r="F152" s="67"/>
      <c r="G152" s="66"/>
      <c r="H152" s="84"/>
      <c r="I152" s="66" t="s">
        <v>723</v>
      </c>
      <c r="J152" s="84" t="s">
        <v>688</v>
      </c>
      <c r="K152" s="135">
        <v>0</v>
      </c>
      <c r="L152" s="135">
        <v>0</v>
      </c>
      <c r="M152" s="69"/>
    </row>
    <row r="153" spans="1:13" s="70" customFormat="1" ht="14.85" customHeight="1" x14ac:dyDescent="0.25">
      <c r="B153" s="41"/>
      <c r="C153" s="65"/>
      <c r="D153" s="32"/>
      <c r="E153" s="66"/>
      <c r="F153" s="67"/>
      <c r="G153" s="66" t="s">
        <v>744</v>
      </c>
      <c r="H153" s="84" t="s">
        <v>184</v>
      </c>
      <c r="I153" s="92"/>
      <c r="J153" s="84"/>
      <c r="K153" s="135"/>
      <c r="L153" s="135"/>
      <c r="M153" s="69"/>
    </row>
    <row r="154" spans="1:13" s="70" customFormat="1" ht="14.85" customHeight="1" x14ac:dyDescent="0.25">
      <c r="A154" s="63" t="s">
        <v>67</v>
      </c>
      <c r="B154" s="41" t="s">
        <v>290</v>
      </c>
      <c r="C154" s="65" t="s">
        <v>289</v>
      </c>
      <c r="D154" s="32"/>
      <c r="E154" s="66"/>
      <c r="F154" s="67"/>
      <c r="G154" s="66"/>
      <c r="H154" s="84"/>
      <c r="I154" s="66" t="s">
        <v>745</v>
      </c>
      <c r="J154" s="84" t="s">
        <v>724</v>
      </c>
      <c r="K154" s="135">
        <v>0</v>
      </c>
      <c r="L154" s="135">
        <v>0</v>
      </c>
      <c r="M154" s="69"/>
    </row>
    <row r="155" spans="1:13" s="70" customFormat="1" ht="14.85" customHeight="1" x14ac:dyDescent="0.25">
      <c r="A155" s="63" t="s">
        <v>67</v>
      </c>
      <c r="B155" s="41" t="s">
        <v>290</v>
      </c>
      <c r="C155" s="65" t="s">
        <v>289</v>
      </c>
      <c r="D155" s="32"/>
      <c r="E155" s="66"/>
      <c r="F155" s="67"/>
      <c r="G155" s="66"/>
      <c r="H155" s="84"/>
      <c r="I155" s="66" t="s">
        <v>746</v>
      </c>
      <c r="J155" s="84" t="s">
        <v>725</v>
      </c>
      <c r="K155" s="135">
        <v>0</v>
      </c>
      <c r="L155" s="135">
        <v>0</v>
      </c>
      <c r="M155" s="69"/>
    </row>
    <row r="156" spans="1:13" s="70" customFormat="1" ht="14.85" customHeight="1" x14ac:dyDescent="0.25">
      <c r="A156" s="63" t="s">
        <v>67</v>
      </c>
      <c r="B156" s="41" t="s">
        <v>290</v>
      </c>
      <c r="C156" s="65" t="s">
        <v>289</v>
      </c>
      <c r="D156" s="32"/>
      <c r="E156" s="66"/>
      <c r="F156" s="67"/>
      <c r="G156" s="66"/>
      <c r="H156" s="84"/>
      <c r="I156" s="66" t="s">
        <v>747</v>
      </c>
      <c r="J156" s="84" t="s">
        <v>726</v>
      </c>
      <c r="K156" s="135">
        <v>0</v>
      </c>
      <c r="L156" s="135">
        <v>0</v>
      </c>
      <c r="M156" s="69"/>
    </row>
    <row r="157" spans="1:13" s="70" customFormat="1" ht="14.85" customHeight="1" x14ac:dyDescent="0.25">
      <c r="A157" s="63" t="s">
        <v>67</v>
      </c>
      <c r="B157" s="41" t="s">
        <v>290</v>
      </c>
      <c r="C157" s="65" t="s">
        <v>289</v>
      </c>
      <c r="D157" s="32"/>
      <c r="E157" s="66"/>
      <c r="F157" s="67"/>
      <c r="G157" s="66"/>
      <c r="H157" s="84"/>
      <c r="I157" s="66" t="s">
        <v>748</v>
      </c>
      <c r="J157" s="84" t="s">
        <v>727</v>
      </c>
      <c r="K157" s="135">
        <v>0</v>
      </c>
      <c r="L157" s="135">
        <v>0</v>
      </c>
      <c r="M157" s="69"/>
    </row>
    <row r="158" spans="1:13" s="70" customFormat="1" ht="14.85" customHeight="1" x14ac:dyDescent="0.25">
      <c r="A158" s="63" t="s">
        <v>67</v>
      </c>
      <c r="B158" s="41" t="s">
        <v>290</v>
      </c>
      <c r="C158" s="65" t="s">
        <v>289</v>
      </c>
      <c r="D158" s="32"/>
      <c r="E158" s="66"/>
      <c r="F158" s="67"/>
      <c r="G158" s="66"/>
      <c r="H158" s="84"/>
      <c r="I158" s="66" t="s">
        <v>749</v>
      </c>
      <c r="J158" s="84" t="s">
        <v>728</v>
      </c>
      <c r="K158" s="135">
        <v>0</v>
      </c>
      <c r="L158" s="135">
        <v>0</v>
      </c>
      <c r="M158" s="69"/>
    </row>
    <row r="159" spans="1:13" s="70" customFormat="1" ht="14.85" customHeight="1" x14ac:dyDescent="0.25">
      <c r="A159" s="63" t="s">
        <v>67</v>
      </c>
      <c r="B159" s="41" t="s">
        <v>290</v>
      </c>
      <c r="C159" s="65" t="s">
        <v>289</v>
      </c>
      <c r="D159" s="32"/>
      <c r="E159" s="66"/>
      <c r="F159" s="67"/>
      <c r="G159" s="66"/>
      <c r="H159" s="84"/>
      <c r="I159" s="66" t="s">
        <v>750</v>
      </c>
      <c r="J159" s="84" t="s">
        <v>729</v>
      </c>
      <c r="K159" s="135">
        <v>0</v>
      </c>
      <c r="L159" s="135">
        <v>0</v>
      </c>
      <c r="M159" s="69"/>
    </row>
    <row r="160" spans="1:13" s="70" customFormat="1" ht="14.85" customHeight="1" x14ac:dyDescent="0.25">
      <c r="A160" s="63" t="s">
        <v>67</v>
      </c>
      <c r="B160" s="41" t="s">
        <v>290</v>
      </c>
      <c r="C160" s="65" t="s">
        <v>289</v>
      </c>
      <c r="D160" s="32"/>
      <c r="E160" s="66"/>
      <c r="F160" s="67"/>
      <c r="G160" s="66"/>
      <c r="H160" s="84"/>
      <c r="I160" s="66" t="s">
        <v>751</v>
      </c>
      <c r="J160" s="84" t="s">
        <v>730</v>
      </c>
      <c r="K160" s="135">
        <v>0</v>
      </c>
      <c r="L160" s="135">
        <v>0</v>
      </c>
      <c r="M160" s="69"/>
    </row>
    <row r="161" spans="1:13" s="70" customFormat="1" ht="14.85" customHeight="1" x14ac:dyDescent="0.25">
      <c r="A161" s="63" t="s">
        <v>67</v>
      </c>
      <c r="B161" s="41" t="s">
        <v>290</v>
      </c>
      <c r="C161" s="65" t="s">
        <v>289</v>
      </c>
      <c r="D161" s="32"/>
      <c r="E161" s="66"/>
      <c r="F161" s="67"/>
      <c r="G161" s="66"/>
      <c r="H161" s="84"/>
      <c r="I161" s="66" t="s">
        <v>753</v>
      </c>
      <c r="J161" s="84" t="s">
        <v>731</v>
      </c>
      <c r="K161" s="135">
        <v>0</v>
      </c>
      <c r="L161" s="135">
        <v>0</v>
      </c>
      <c r="M161" s="69"/>
    </row>
    <row r="162" spans="1:13" s="70" customFormat="1" ht="14.85" customHeight="1" x14ac:dyDescent="0.25">
      <c r="A162" s="63" t="s">
        <v>71</v>
      </c>
      <c r="B162" s="41" t="s">
        <v>343</v>
      </c>
      <c r="C162" s="65" t="s">
        <v>342</v>
      </c>
      <c r="D162" s="32"/>
      <c r="E162" s="66"/>
      <c r="F162" s="67"/>
      <c r="G162" s="66"/>
      <c r="H162" s="84"/>
      <c r="I162" s="66" t="s">
        <v>754</v>
      </c>
      <c r="J162" s="84" t="s">
        <v>732</v>
      </c>
      <c r="K162" s="135">
        <v>0</v>
      </c>
      <c r="L162" s="135">
        <v>0</v>
      </c>
      <c r="M162" s="69"/>
    </row>
    <row r="163" spans="1:13" s="70" customFormat="1" ht="14.85" customHeight="1" x14ac:dyDescent="0.25">
      <c r="A163" s="63" t="s">
        <v>67</v>
      </c>
      <c r="B163" s="41" t="s">
        <v>295</v>
      </c>
      <c r="C163" s="65" t="s">
        <v>740</v>
      </c>
      <c r="D163" s="32"/>
      <c r="E163" s="66"/>
      <c r="F163" s="67"/>
      <c r="G163" s="66"/>
      <c r="H163" s="84"/>
      <c r="I163" s="66" t="s">
        <v>755</v>
      </c>
      <c r="J163" s="84" t="s">
        <v>733</v>
      </c>
      <c r="K163" s="135">
        <v>0</v>
      </c>
      <c r="L163" s="135">
        <v>0</v>
      </c>
      <c r="M163" s="69"/>
    </row>
    <row r="164" spans="1:13" s="70" customFormat="1" ht="14.85" customHeight="1" x14ac:dyDescent="0.25">
      <c r="A164" s="63" t="s">
        <v>67</v>
      </c>
      <c r="B164" s="41" t="s">
        <v>741</v>
      </c>
      <c r="C164" s="65" t="s">
        <v>742</v>
      </c>
      <c r="D164" s="32"/>
      <c r="E164" s="66"/>
      <c r="F164" s="67"/>
      <c r="G164" s="66"/>
      <c r="H164" s="84"/>
      <c r="I164" s="66" t="s">
        <v>756</v>
      </c>
      <c r="J164" s="84" t="s">
        <v>1216</v>
      </c>
      <c r="K164" s="135">
        <v>0</v>
      </c>
      <c r="L164" s="135">
        <v>0</v>
      </c>
      <c r="M164" s="69"/>
    </row>
    <row r="165" spans="1:13" s="70" customFormat="1" ht="14.85" customHeight="1" x14ac:dyDescent="0.25">
      <c r="A165" s="63" t="s">
        <v>67</v>
      </c>
      <c r="B165" s="41" t="s">
        <v>294</v>
      </c>
      <c r="C165" s="65" t="s">
        <v>734</v>
      </c>
      <c r="D165" s="32"/>
      <c r="E165" s="66"/>
      <c r="F165" s="67"/>
      <c r="G165" s="66"/>
      <c r="H165" s="84"/>
      <c r="I165" s="66" t="s">
        <v>757</v>
      </c>
      <c r="J165" s="84" t="s">
        <v>734</v>
      </c>
      <c r="K165" s="135">
        <v>0</v>
      </c>
      <c r="L165" s="135">
        <v>0</v>
      </c>
      <c r="M165" s="69"/>
    </row>
    <row r="166" spans="1:13" s="70" customFormat="1" ht="14.85" customHeight="1" x14ac:dyDescent="0.25">
      <c r="A166" s="63" t="s">
        <v>67</v>
      </c>
      <c r="B166" s="41" t="s">
        <v>292</v>
      </c>
      <c r="C166" s="65" t="s">
        <v>291</v>
      </c>
      <c r="D166" s="32"/>
      <c r="E166" s="66"/>
      <c r="F166" s="67"/>
      <c r="G166" s="66"/>
      <c r="H166" s="84"/>
      <c r="I166" s="66" t="s">
        <v>758</v>
      </c>
      <c r="J166" s="84" t="s">
        <v>735</v>
      </c>
      <c r="K166" s="135">
        <v>0</v>
      </c>
      <c r="L166" s="135">
        <v>0</v>
      </c>
      <c r="M166" s="69"/>
    </row>
    <row r="167" spans="1:13" s="70" customFormat="1" ht="14.85" customHeight="1" x14ac:dyDescent="0.25">
      <c r="A167" s="63" t="s">
        <v>67</v>
      </c>
      <c r="B167" s="41" t="s">
        <v>295</v>
      </c>
      <c r="C167" s="65" t="s">
        <v>740</v>
      </c>
      <c r="D167" s="32"/>
      <c r="E167" s="66"/>
      <c r="F167" s="67"/>
      <c r="G167" s="66"/>
      <c r="H167" s="84"/>
      <c r="I167" s="66" t="s">
        <v>759</v>
      </c>
      <c r="J167" s="84" t="s">
        <v>736</v>
      </c>
      <c r="K167" s="135">
        <v>0</v>
      </c>
      <c r="L167" s="135">
        <v>0</v>
      </c>
      <c r="M167" s="69"/>
    </row>
    <row r="168" spans="1:13" s="70" customFormat="1" ht="14.85" customHeight="1" x14ac:dyDescent="0.25">
      <c r="A168" s="63" t="s">
        <v>67</v>
      </c>
      <c r="B168" s="41" t="s">
        <v>299</v>
      </c>
      <c r="C168" s="65" t="s">
        <v>691</v>
      </c>
      <c r="D168" s="32"/>
      <c r="E168" s="66"/>
      <c r="F168" s="67"/>
      <c r="G168" s="66"/>
      <c r="H168" s="84"/>
      <c r="I168" s="66" t="s">
        <v>760</v>
      </c>
      <c r="J168" s="84" t="s">
        <v>737</v>
      </c>
      <c r="K168" s="135">
        <v>0</v>
      </c>
      <c r="L168" s="135">
        <v>0</v>
      </c>
      <c r="M168" s="69"/>
    </row>
    <row r="169" spans="1:13" s="70" customFormat="1" ht="14.85" customHeight="1" x14ac:dyDescent="0.25">
      <c r="A169" s="63" t="s">
        <v>67</v>
      </c>
      <c r="B169" s="41" t="s">
        <v>290</v>
      </c>
      <c r="C169" s="65" t="s">
        <v>289</v>
      </c>
      <c r="D169" s="32"/>
      <c r="E169" s="66"/>
      <c r="F169" s="67"/>
      <c r="G169" s="66"/>
      <c r="H169" s="84"/>
      <c r="I169" s="66" t="s">
        <v>761</v>
      </c>
      <c r="J169" s="84" t="s">
        <v>752</v>
      </c>
      <c r="K169" s="135">
        <v>0</v>
      </c>
      <c r="L169" s="135">
        <v>0</v>
      </c>
      <c r="M169" s="69"/>
    </row>
    <row r="170" spans="1:13" s="70" customFormat="1" ht="14.85" customHeight="1" x14ac:dyDescent="0.25">
      <c r="A170" s="63" t="s">
        <v>67</v>
      </c>
      <c r="B170" s="41" t="s">
        <v>290</v>
      </c>
      <c r="C170" s="65" t="s">
        <v>289</v>
      </c>
      <c r="D170" s="32"/>
      <c r="E170" s="66"/>
      <c r="F170" s="67"/>
      <c r="G170" s="66"/>
      <c r="H170" s="84"/>
      <c r="I170" s="66" t="s">
        <v>762</v>
      </c>
      <c r="J170" s="84" t="s">
        <v>683</v>
      </c>
      <c r="K170" s="135">
        <v>0</v>
      </c>
      <c r="L170" s="135">
        <v>0</v>
      </c>
      <c r="M170" s="69"/>
    </row>
    <row r="171" spans="1:13" s="70" customFormat="1" ht="14.85" customHeight="1" x14ac:dyDescent="0.25">
      <c r="A171" s="63" t="s">
        <v>67</v>
      </c>
      <c r="B171" s="41" t="s">
        <v>290</v>
      </c>
      <c r="C171" s="65" t="s">
        <v>289</v>
      </c>
      <c r="D171" s="32"/>
      <c r="E171" s="66"/>
      <c r="F171" s="67"/>
      <c r="G171" s="66"/>
      <c r="H171" s="84"/>
      <c r="I171" s="66" t="s">
        <v>763</v>
      </c>
      <c r="J171" s="84" t="s">
        <v>684</v>
      </c>
      <c r="K171" s="135">
        <v>0</v>
      </c>
      <c r="L171" s="135">
        <v>0</v>
      </c>
      <c r="M171" s="69"/>
    </row>
    <row r="172" spans="1:13" s="70" customFormat="1" ht="14.85" customHeight="1" x14ac:dyDescent="0.25">
      <c r="A172" s="63" t="s">
        <v>69</v>
      </c>
      <c r="B172" s="41" t="s">
        <v>301</v>
      </c>
      <c r="C172" s="65" t="s">
        <v>300</v>
      </c>
      <c r="D172" s="32"/>
      <c r="E172" s="66"/>
      <c r="F172" s="67"/>
      <c r="G172" s="66"/>
      <c r="H172" s="84"/>
      <c r="I172" s="66" t="s">
        <v>764</v>
      </c>
      <c r="J172" s="84" t="s">
        <v>300</v>
      </c>
      <c r="K172" s="135">
        <v>0</v>
      </c>
      <c r="L172" s="135">
        <v>0</v>
      </c>
      <c r="M172" s="69"/>
    </row>
    <row r="173" spans="1:13" s="70" customFormat="1" ht="14.85" customHeight="1" x14ac:dyDescent="0.25">
      <c r="A173" s="63" t="s">
        <v>67</v>
      </c>
      <c r="B173" s="41" t="s">
        <v>297</v>
      </c>
      <c r="C173" s="65" t="s">
        <v>690</v>
      </c>
      <c r="D173" s="32"/>
      <c r="E173" s="66"/>
      <c r="F173" s="67"/>
      <c r="G173" s="66"/>
      <c r="H173" s="84"/>
      <c r="I173" s="66" t="s">
        <v>765</v>
      </c>
      <c r="J173" s="84" t="s">
        <v>686</v>
      </c>
      <c r="K173" s="135">
        <v>0</v>
      </c>
      <c r="L173" s="135">
        <v>0</v>
      </c>
      <c r="M173" s="69"/>
    </row>
    <row r="174" spans="1:13" s="70" customFormat="1" ht="14.85" customHeight="1" x14ac:dyDescent="0.25">
      <c r="A174" s="63" t="s">
        <v>67</v>
      </c>
      <c r="B174" s="41" t="s">
        <v>299</v>
      </c>
      <c r="C174" s="65" t="s">
        <v>298</v>
      </c>
      <c r="D174" s="32"/>
      <c r="E174" s="66"/>
      <c r="F174" s="67"/>
      <c r="G174" s="66"/>
      <c r="H174" s="84"/>
      <c r="I174" s="66" t="s">
        <v>766</v>
      </c>
      <c r="J174" s="84" t="s">
        <v>687</v>
      </c>
      <c r="K174" s="135">
        <v>0</v>
      </c>
      <c r="L174" s="135">
        <v>0</v>
      </c>
      <c r="M174" s="69"/>
    </row>
    <row r="175" spans="1:13" s="70" customFormat="1" ht="14.85" customHeight="1" x14ac:dyDescent="0.25">
      <c r="A175" s="63" t="s">
        <v>67</v>
      </c>
      <c r="B175" s="41" t="s">
        <v>295</v>
      </c>
      <c r="C175" s="65" t="s">
        <v>740</v>
      </c>
      <c r="D175" s="32"/>
      <c r="E175" s="66"/>
      <c r="F175" s="67"/>
      <c r="G175" s="66"/>
      <c r="H175" s="84"/>
      <c r="I175" s="66" t="s">
        <v>767</v>
      </c>
      <c r="J175" s="84" t="s">
        <v>688</v>
      </c>
      <c r="K175" s="135">
        <v>0</v>
      </c>
      <c r="L175" s="135">
        <v>0</v>
      </c>
      <c r="M175" s="69"/>
    </row>
    <row r="176" spans="1:13" ht="14.85" customHeight="1" x14ac:dyDescent="0.25">
      <c r="B176" s="58"/>
      <c r="C176" s="59"/>
      <c r="E176" s="71" t="s">
        <v>534</v>
      </c>
      <c r="F176" s="58" t="s">
        <v>768</v>
      </c>
      <c r="G176" s="72"/>
      <c r="H176" s="169"/>
      <c r="I176" s="169"/>
      <c r="J176" s="169"/>
      <c r="K176" s="138">
        <f>+SUM(K177:K195)</f>
        <v>25453.89</v>
      </c>
      <c r="L176" s="138">
        <f>+SUM(L177:L195)</f>
        <v>0</v>
      </c>
    </row>
    <row r="177" spans="1:13" s="70" customFormat="1" ht="14.85" customHeight="1" x14ac:dyDescent="0.25">
      <c r="B177" s="41"/>
      <c r="C177" s="65"/>
      <c r="D177" s="32"/>
      <c r="E177" s="66"/>
      <c r="F177" s="67"/>
      <c r="G177" s="66" t="s">
        <v>537</v>
      </c>
      <c r="H177" s="84" t="s">
        <v>769</v>
      </c>
      <c r="I177" s="92"/>
      <c r="J177" s="84"/>
      <c r="K177" s="135"/>
      <c r="L177" s="135"/>
      <c r="M177" s="69"/>
    </row>
    <row r="178" spans="1:13" s="70" customFormat="1" ht="14.85" customHeight="1" x14ac:dyDescent="0.25">
      <c r="A178" s="63" t="s">
        <v>71</v>
      </c>
      <c r="B178" s="41" t="s">
        <v>316</v>
      </c>
      <c r="C178" s="65" t="s">
        <v>188</v>
      </c>
      <c r="D178" s="32"/>
      <c r="E178" s="66"/>
      <c r="F178" s="67"/>
      <c r="G178" s="66"/>
      <c r="H178" s="84"/>
      <c r="I178" s="66" t="s">
        <v>770</v>
      </c>
      <c r="J178" s="84" t="s">
        <v>771</v>
      </c>
      <c r="K178" s="135">
        <v>0</v>
      </c>
      <c r="L178" s="135">
        <v>0</v>
      </c>
      <c r="M178" s="69"/>
    </row>
    <row r="179" spans="1:13" s="70" customFormat="1" ht="14.85" customHeight="1" x14ac:dyDescent="0.25">
      <c r="A179" s="63" t="s">
        <v>71</v>
      </c>
      <c r="B179" s="41" t="s">
        <v>316</v>
      </c>
      <c r="C179" s="65" t="s">
        <v>188</v>
      </c>
      <c r="D179" s="32"/>
      <c r="E179" s="66"/>
      <c r="F179" s="67"/>
      <c r="G179" s="66"/>
      <c r="H179" s="84"/>
      <c r="I179" s="66" t="s">
        <v>772</v>
      </c>
      <c r="J179" s="84" t="s">
        <v>773</v>
      </c>
      <c r="K179" s="135">
        <v>2522.94</v>
      </c>
      <c r="L179" s="135">
        <v>0</v>
      </c>
      <c r="M179" s="69"/>
    </row>
    <row r="180" spans="1:13" s="70" customFormat="1" ht="14.85" customHeight="1" x14ac:dyDescent="0.25">
      <c r="A180" s="63" t="s">
        <v>71</v>
      </c>
      <c r="B180" s="41" t="s">
        <v>316</v>
      </c>
      <c r="C180" s="65" t="s">
        <v>188</v>
      </c>
      <c r="D180" s="32"/>
      <c r="E180" s="66"/>
      <c r="F180" s="67"/>
      <c r="G180" s="66"/>
      <c r="H180" s="84"/>
      <c r="I180" s="66" t="s">
        <v>774</v>
      </c>
      <c r="J180" s="84" t="s">
        <v>775</v>
      </c>
      <c r="K180" s="135">
        <v>658.76</v>
      </c>
      <c r="L180" s="135">
        <v>0</v>
      </c>
      <c r="M180" s="69"/>
    </row>
    <row r="181" spans="1:13" s="70" customFormat="1" ht="14.85" customHeight="1" x14ac:dyDescent="0.25">
      <c r="B181" s="41"/>
      <c r="C181" s="65"/>
      <c r="D181" s="32"/>
      <c r="E181" s="66"/>
      <c r="F181" s="67"/>
      <c r="G181" s="66" t="s">
        <v>538</v>
      </c>
      <c r="H181" s="84" t="s">
        <v>189</v>
      </c>
      <c r="I181" s="92"/>
      <c r="J181" s="84"/>
      <c r="K181" s="135"/>
      <c r="L181" s="135"/>
      <c r="M181" s="69"/>
    </row>
    <row r="182" spans="1:13" s="70" customFormat="1" ht="14.85" customHeight="1" x14ac:dyDescent="0.25">
      <c r="A182" s="63" t="s">
        <v>71</v>
      </c>
      <c r="B182" s="41" t="s">
        <v>314</v>
      </c>
      <c r="C182" s="65" t="s">
        <v>777</v>
      </c>
      <c r="D182" s="32"/>
      <c r="E182" s="66"/>
      <c r="F182" s="67"/>
      <c r="G182" s="66"/>
      <c r="H182" s="84"/>
      <c r="I182" s="66" t="s">
        <v>776</v>
      </c>
      <c r="J182" s="84" t="s">
        <v>777</v>
      </c>
      <c r="K182" s="135">
        <v>0</v>
      </c>
      <c r="L182" s="135">
        <v>0</v>
      </c>
      <c r="M182" s="69"/>
    </row>
    <row r="183" spans="1:13" s="70" customFormat="1" ht="14.85" customHeight="1" x14ac:dyDescent="0.25">
      <c r="A183" s="63" t="s">
        <v>71</v>
      </c>
      <c r="B183" s="41" t="s">
        <v>315</v>
      </c>
      <c r="C183" s="65" t="s">
        <v>779</v>
      </c>
      <c r="D183" s="32"/>
      <c r="E183" s="66"/>
      <c r="F183" s="67"/>
      <c r="G183" s="66"/>
      <c r="H183" s="84"/>
      <c r="I183" s="66" t="s">
        <v>778</v>
      </c>
      <c r="J183" s="84" t="s">
        <v>779</v>
      </c>
      <c r="K183" s="135">
        <v>0</v>
      </c>
      <c r="L183" s="135">
        <v>0</v>
      </c>
      <c r="M183" s="69"/>
    </row>
    <row r="184" spans="1:13" s="70" customFormat="1" ht="14.85" customHeight="1" x14ac:dyDescent="0.25">
      <c r="B184" s="41"/>
      <c r="C184" s="65"/>
      <c r="D184" s="32"/>
      <c r="E184" s="66"/>
      <c r="F184" s="67"/>
      <c r="G184" s="66" t="s">
        <v>780</v>
      </c>
      <c r="H184" s="84" t="s">
        <v>190</v>
      </c>
      <c r="I184" s="92"/>
      <c r="J184" s="84"/>
      <c r="K184" s="135"/>
      <c r="L184" s="135"/>
      <c r="M184" s="69"/>
    </row>
    <row r="185" spans="1:13" s="70" customFormat="1" ht="14.85" customHeight="1" x14ac:dyDescent="0.25">
      <c r="A185" s="63" t="s">
        <v>71</v>
      </c>
      <c r="B185" s="41" t="s">
        <v>329</v>
      </c>
      <c r="C185" s="65" t="s">
        <v>792</v>
      </c>
      <c r="D185" s="32"/>
      <c r="E185" s="66"/>
      <c r="F185" s="67"/>
      <c r="G185" s="66"/>
      <c r="H185" s="84"/>
      <c r="I185" s="66" t="s">
        <v>781</v>
      </c>
      <c r="J185" s="84" t="s">
        <v>792</v>
      </c>
      <c r="K185" s="135">
        <v>0</v>
      </c>
      <c r="L185" s="135">
        <v>0</v>
      </c>
      <c r="M185" s="69"/>
    </row>
    <row r="186" spans="1:13" s="70" customFormat="1" ht="14.85" customHeight="1" x14ac:dyDescent="0.25">
      <c r="A186" s="63" t="s">
        <v>71</v>
      </c>
      <c r="B186" s="41" t="s">
        <v>320</v>
      </c>
      <c r="C186" s="65" t="s">
        <v>319</v>
      </c>
      <c r="D186" s="32"/>
      <c r="E186" s="66"/>
      <c r="F186" s="67"/>
      <c r="G186" s="66"/>
      <c r="H186" s="84"/>
      <c r="I186" s="66" t="s">
        <v>782</v>
      </c>
      <c r="J186" s="84" t="s">
        <v>319</v>
      </c>
      <c r="K186" s="135">
        <v>0</v>
      </c>
      <c r="L186" s="135">
        <v>0</v>
      </c>
      <c r="M186" s="69"/>
    </row>
    <row r="187" spans="1:13" s="70" customFormat="1" ht="14.85" customHeight="1" x14ac:dyDescent="0.25">
      <c r="A187" s="63" t="s">
        <v>71</v>
      </c>
      <c r="B187" s="41" t="s">
        <v>318</v>
      </c>
      <c r="C187" s="65" t="s">
        <v>793</v>
      </c>
      <c r="D187" s="32"/>
      <c r="E187" s="66"/>
      <c r="F187" s="67"/>
      <c r="G187" s="66"/>
      <c r="H187" s="84"/>
      <c r="I187" s="66" t="s">
        <v>783</v>
      </c>
      <c r="J187" s="84" t="s">
        <v>793</v>
      </c>
      <c r="K187" s="135">
        <v>0</v>
      </c>
      <c r="L187" s="135">
        <v>0</v>
      </c>
      <c r="M187" s="69"/>
    </row>
    <row r="188" spans="1:13" s="70" customFormat="1" ht="14.85" customHeight="1" x14ac:dyDescent="0.25">
      <c r="A188" s="63" t="s">
        <v>71</v>
      </c>
      <c r="B188" s="41" t="s">
        <v>317</v>
      </c>
      <c r="C188" s="65" t="s">
        <v>794</v>
      </c>
      <c r="D188" s="32"/>
      <c r="E188" s="66"/>
      <c r="F188" s="67"/>
      <c r="G188" s="66"/>
      <c r="H188" s="84"/>
      <c r="I188" s="66" t="s">
        <v>784</v>
      </c>
      <c r="J188" s="84" t="s">
        <v>794</v>
      </c>
      <c r="K188" s="135">
        <v>0</v>
      </c>
      <c r="L188" s="135">
        <v>0</v>
      </c>
      <c r="M188" s="69"/>
    </row>
    <row r="189" spans="1:13" s="70" customFormat="1" ht="14.85" customHeight="1" x14ac:dyDescent="0.25">
      <c r="A189" s="63" t="s">
        <v>71</v>
      </c>
      <c r="B189" s="41" t="s">
        <v>322</v>
      </c>
      <c r="C189" s="65" t="s">
        <v>321</v>
      </c>
      <c r="D189" s="32"/>
      <c r="E189" s="66"/>
      <c r="F189" s="67"/>
      <c r="G189" s="66"/>
      <c r="H189" s="84"/>
      <c r="I189" s="66" t="s">
        <v>785</v>
      </c>
      <c r="J189" s="84" t="s">
        <v>321</v>
      </c>
      <c r="K189" s="135">
        <v>0</v>
      </c>
      <c r="L189" s="135">
        <v>0</v>
      </c>
      <c r="M189" s="69"/>
    </row>
    <row r="190" spans="1:13" s="70" customFormat="1" ht="14.85" customHeight="1" x14ac:dyDescent="0.25">
      <c r="A190" s="63" t="s">
        <v>71</v>
      </c>
      <c r="B190" s="41" t="s">
        <v>330</v>
      </c>
      <c r="C190" s="65" t="s">
        <v>795</v>
      </c>
      <c r="D190" s="32"/>
      <c r="E190" s="66"/>
      <c r="F190" s="67"/>
      <c r="G190" s="66"/>
      <c r="H190" s="84"/>
      <c r="I190" s="66" t="s">
        <v>786</v>
      </c>
      <c r="J190" s="84" t="s">
        <v>795</v>
      </c>
      <c r="K190" s="135">
        <v>0</v>
      </c>
      <c r="L190" s="135">
        <v>0</v>
      </c>
      <c r="M190" s="69"/>
    </row>
    <row r="191" spans="1:13" s="70" customFormat="1" ht="14.85" customHeight="1" x14ac:dyDescent="0.25">
      <c r="A191" s="63" t="s">
        <v>71</v>
      </c>
      <c r="B191" s="41" t="s">
        <v>328</v>
      </c>
      <c r="C191" s="65" t="s">
        <v>327</v>
      </c>
      <c r="D191" s="32"/>
      <c r="E191" s="66"/>
      <c r="F191" s="67"/>
      <c r="G191" s="66"/>
      <c r="H191" s="84"/>
      <c r="I191" s="66" t="s">
        <v>787</v>
      </c>
      <c r="J191" s="84" t="s">
        <v>327</v>
      </c>
      <c r="K191" s="135">
        <v>293.62</v>
      </c>
      <c r="L191" s="135">
        <v>0</v>
      </c>
      <c r="M191" s="69"/>
    </row>
    <row r="192" spans="1:13" s="70" customFormat="1" ht="14.85" customHeight="1" x14ac:dyDescent="0.25">
      <c r="A192" s="63" t="s">
        <v>71</v>
      </c>
      <c r="B192" s="41" t="s">
        <v>326</v>
      </c>
      <c r="C192" s="65" t="s">
        <v>325</v>
      </c>
      <c r="D192" s="32"/>
      <c r="E192" s="66"/>
      <c r="F192" s="67"/>
      <c r="G192" s="66"/>
      <c r="H192" s="84"/>
      <c r="I192" s="66" t="s">
        <v>788</v>
      </c>
      <c r="J192" s="84" t="s">
        <v>325</v>
      </c>
      <c r="K192" s="135">
        <v>250</v>
      </c>
      <c r="L192" s="135">
        <v>0</v>
      </c>
      <c r="M192" s="69"/>
    </row>
    <row r="193" spans="1:13" s="70" customFormat="1" ht="14.85" customHeight="1" x14ac:dyDescent="0.25">
      <c r="A193" s="63" t="s">
        <v>71</v>
      </c>
      <c r="B193" s="41" t="s">
        <v>324</v>
      </c>
      <c r="C193" s="65" t="s">
        <v>323</v>
      </c>
      <c r="D193" s="32"/>
      <c r="E193" s="66"/>
      <c r="F193" s="67"/>
      <c r="G193" s="66"/>
      <c r="H193" s="84"/>
      <c r="I193" s="66" t="s">
        <v>789</v>
      </c>
      <c r="J193" s="84" t="s">
        <v>323</v>
      </c>
      <c r="K193" s="135">
        <v>0</v>
      </c>
      <c r="L193" s="135">
        <v>0</v>
      </c>
      <c r="M193" s="69"/>
    </row>
    <row r="194" spans="1:13" s="70" customFormat="1" ht="14.85" customHeight="1" x14ac:dyDescent="0.25">
      <c r="A194" s="63" t="s">
        <v>71</v>
      </c>
      <c r="B194" s="41" t="s">
        <v>334</v>
      </c>
      <c r="C194" s="65" t="s">
        <v>333</v>
      </c>
      <c r="D194" s="32"/>
      <c r="E194" s="66"/>
      <c r="F194" s="67"/>
      <c r="G194" s="66"/>
      <c r="H194" s="84"/>
      <c r="I194" s="66" t="s">
        <v>790</v>
      </c>
      <c r="J194" s="84" t="s">
        <v>332</v>
      </c>
      <c r="K194" s="135">
        <v>405.83</v>
      </c>
      <c r="L194" s="135">
        <v>0</v>
      </c>
      <c r="M194" s="69"/>
    </row>
    <row r="195" spans="1:13" s="70" customFormat="1" ht="14.85" customHeight="1" x14ac:dyDescent="0.25">
      <c r="A195" s="63" t="s">
        <v>71</v>
      </c>
      <c r="B195" s="41" t="s">
        <v>331</v>
      </c>
      <c r="C195" s="65" t="s">
        <v>1201</v>
      </c>
      <c r="D195" s="32"/>
      <c r="E195" s="66"/>
      <c r="F195" s="67"/>
      <c r="G195" s="66"/>
      <c r="H195" s="84"/>
      <c r="I195" s="66" t="s">
        <v>791</v>
      </c>
      <c r="J195" s="84" t="s">
        <v>796</v>
      </c>
      <c r="K195" s="135">
        <v>21322.74</v>
      </c>
      <c r="L195" s="135">
        <v>0</v>
      </c>
      <c r="M195" s="69"/>
    </row>
    <row r="196" spans="1:13" ht="14.85" customHeight="1" x14ac:dyDescent="0.25">
      <c r="B196" s="58"/>
      <c r="C196" s="59"/>
      <c r="E196" s="71" t="s">
        <v>797</v>
      </c>
      <c r="F196" s="58" t="s">
        <v>798</v>
      </c>
      <c r="G196" s="72"/>
      <c r="H196" s="169"/>
      <c r="I196" s="169"/>
      <c r="J196" s="169"/>
      <c r="K196" s="138">
        <f>+SUM(K197:K300)</f>
        <v>79464.53</v>
      </c>
      <c r="L196" s="138">
        <f>+SUM(L197:L300)</f>
        <v>18254.29</v>
      </c>
    </row>
    <row r="197" spans="1:13" s="70" customFormat="1" ht="14.85" customHeight="1" x14ac:dyDescent="0.25">
      <c r="B197" s="41"/>
      <c r="C197" s="65"/>
      <c r="D197" s="32"/>
      <c r="E197" s="66"/>
      <c r="F197" s="67"/>
      <c r="G197" s="66" t="s">
        <v>543</v>
      </c>
      <c r="H197" s="84" t="s">
        <v>191</v>
      </c>
      <c r="I197" s="92"/>
      <c r="J197" s="84"/>
      <c r="K197" s="135"/>
      <c r="L197" s="135"/>
      <c r="M197" s="69"/>
    </row>
    <row r="198" spans="1:13" s="70" customFormat="1" ht="14.85" customHeight="1" x14ac:dyDescent="0.25">
      <c r="A198" s="63" t="s">
        <v>71</v>
      </c>
      <c r="B198" s="41" t="s">
        <v>380</v>
      </c>
      <c r="C198" s="65" t="s">
        <v>379</v>
      </c>
      <c r="D198" s="32"/>
      <c r="E198" s="66"/>
      <c r="F198" s="67"/>
      <c r="G198" s="66"/>
      <c r="H198" s="84"/>
      <c r="I198" s="66" t="s">
        <v>799</v>
      </c>
      <c r="J198" s="84" t="s">
        <v>812</v>
      </c>
      <c r="K198" s="135">
        <v>2420</v>
      </c>
      <c r="L198" s="135">
        <v>0</v>
      </c>
      <c r="M198" s="69"/>
    </row>
    <row r="199" spans="1:13" s="70" customFormat="1" ht="14.85" customHeight="1" x14ac:dyDescent="0.25">
      <c r="A199" s="63" t="s">
        <v>71</v>
      </c>
      <c r="B199" s="41" t="s">
        <v>823</v>
      </c>
      <c r="C199" s="65" t="s">
        <v>824</v>
      </c>
      <c r="D199" s="32"/>
      <c r="E199" s="66"/>
      <c r="F199" s="67"/>
      <c r="G199" s="66"/>
      <c r="H199" s="84"/>
      <c r="I199" s="66" t="s">
        <v>800</v>
      </c>
      <c r="J199" s="84" t="s">
        <v>813</v>
      </c>
      <c r="K199" s="135">
        <v>0</v>
      </c>
      <c r="L199" s="135">
        <v>0</v>
      </c>
      <c r="M199" s="69"/>
    </row>
    <row r="200" spans="1:13" s="70" customFormat="1" ht="14.85" customHeight="1" x14ac:dyDescent="0.25">
      <c r="A200" s="63" t="s">
        <v>71</v>
      </c>
      <c r="B200" s="41" t="s">
        <v>423</v>
      </c>
      <c r="C200" s="65" t="s">
        <v>422</v>
      </c>
      <c r="D200" s="32"/>
      <c r="E200" s="66"/>
      <c r="F200" s="67"/>
      <c r="G200" s="66"/>
      <c r="H200" s="84"/>
      <c r="I200" s="66" t="s">
        <v>801</v>
      </c>
      <c r="J200" s="84" t="s">
        <v>814</v>
      </c>
      <c r="K200" s="135">
        <v>0</v>
      </c>
      <c r="L200" s="135">
        <v>0</v>
      </c>
      <c r="M200" s="69"/>
    </row>
    <row r="201" spans="1:13" s="70" customFormat="1" ht="14.85" customHeight="1" x14ac:dyDescent="0.25">
      <c r="A201" s="63" t="s">
        <v>71</v>
      </c>
      <c r="B201" s="41" t="s">
        <v>380</v>
      </c>
      <c r="C201" s="65" t="s">
        <v>379</v>
      </c>
      <c r="D201" s="32"/>
      <c r="E201" s="66"/>
      <c r="F201" s="67"/>
      <c r="G201" s="66"/>
      <c r="H201" s="84"/>
      <c r="I201" s="66" t="s">
        <v>802</v>
      </c>
      <c r="J201" s="84" t="s">
        <v>815</v>
      </c>
      <c r="K201" s="135">
        <v>0</v>
      </c>
      <c r="L201" s="135">
        <v>0</v>
      </c>
      <c r="M201" s="69"/>
    </row>
    <row r="202" spans="1:13" s="70" customFormat="1" ht="14.85" customHeight="1" x14ac:dyDescent="0.25">
      <c r="A202" s="63" t="s">
        <v>71</v>
      </c>
      <c r="B202" s="41" t="s">
        <v>823</v>
      </c>
      <c r="C202" s="65" t="s">
        <v>824</v>
      </c>
      <c r="D202" s="32"/>
      <c r="E202" s="66"/>
      <c r="F202" s="67"/>
      <c r="G202" s="66"/>
      <c r="H202" s="84"/>
      <c r="I202" s="66" t="s">
        <v>803</v>
      </c>
      <c r="J202" s="84" t="s">
        <v>816</v>
      </c>
      <c r="K202" s="135">
        <v>0</v>
      </c>
      <c r="L202" s="135">
        <v>0</v>
      </c>
      <c r="M202" s="69"/>
    </row>
    <row r="203" spans="1:13" s="70" customFormat="1" ht="14.85" customHeight="1" x14ac:dyDescent="0.25">
      <c r="A203" s="63" t="s">
        <v>71</v>
      </c>
      <c r="B203" s="41" t="s">
        <v>423</v>
      </c>
      <c r="C203" s="65" t="s">
        <v>422</v>
      </c>
      <c r="D203" s="32"/>
      <c r="E203" s="66"/>
      <c r="F203" s="67"/>
      <c r="G203" s="66"/>
      <c r="H203" s="84"/>
      <c r="I203" s="66" t="s">
        <v>804</v>
      </c>
      <c r="J203" s="84" t="s">
        <v>817</v>
      </c>
      <c r="K203" s="135">
        <v>5575.93</v>
      </c>
      <c r="L203" s="135">
        <v>0</v>
      </c>
      <c r="M203" s="69"/>
    </row>
    <row r="204" spans="1:13" s="70" customFormat="1" ht="14.85" customHeight="1" x14ac:dyDescent="0.25">
      <c r="A204" s="63" t="s">
        <v>71</v>
      </c>
      <c r="B204" s="41" t="s">
        <v>380</v>
      </c>
      <c r="C204" s="65" t="s">
        <v>379</v>
      </c>
      <c r="D204" s="32"/>
      <c r="E204" s="66"/>
      <c r="F204" s="67"/>
      <c r="G204" s="66"/>
      <c r="H204" s="84"/>
      <c r="I204" s="66" t="s">
        <v>805</v>
      </c>
      <c r="J204" s="84" t="s">
        <v>818</v>
      </c>
      <c r="K204" s="135">
        <v>0</v>
      </c>
      <c r="L204" s="135">
        <v>0</v>
      </c>
      <c r="M204" s="69"/>
    </row>
    <row r="205" spans="1:13" s="70" customFormat="1" ht="14.85" customHeight="1" x14ac:dyDescent="0.25">
      <c r="A205" s="63" t="s">
        <v>71</v>
      </c>
      <c r="B205" s="41" t="s">
        <v>823</v>
      </c>
      <c r="C205" s="65" t="s">
        <v>824</v>
      </c>
      <c r="D205" s="32"/>
      <c r="E205" s="66"/>
      <c r="F205" s="67"/>
      <c r="G205" s="66"/>
      <c r="H205" s="84"/>
      <c r="I205" s="66" t="s">
        <v>806</v>
      </c>
      <c r="J205" s="84" t="s">
        <v>819</v>
      </c>
      <c r="K205" s="135">
        <v>0</v>
      </c>
      <c r="L205" s="135">
        <v>0</v>
      </c>
      <c r="M205" s="69"/>
    </row>
    <row r="206" spans="1:13" s="70" customFormat="1" ht="14.85" customHeight="1" x14ac:dyDescent="0.25">
      <c r="A206" s="63" t="s">
        <v>71</v>
      </c>
      <c r="B206" s="41" t="s">
        <v>380</v>
      </c>
      <c r="C206" s="65" t="s">
        <v>379</v>
      </c>
      <c r="D206" s="32"/>
      <c r="E206" s="66"/>
      <c r="F206" s="67"/>
      <c r="G206" s="66"/>
      <c r="H206" s="84"/>
      <c r="I206" s="66" t="s">
        <v>807</v>
      </c>
      <c r="J206" s="84" t="s">
        <v>820</v>
      </c>
      <c r="K206" s="135">
        <v>0</v>
      </c>
      <c r="L206" s="135">
        <v>0</v>
      </c>
      <c r="M206" s="69"/>
    </row>
    <row r="207" spans="1:13" s="70" customFormat="1" ht="14.85" customHeight="1" x14ac:dyDescent="0.25">
      <c r="A207" s="63" t="s">
        <v>71</v>
      </c>
      <c r="B207" s="41" t="s">
        <v>380</v>
      </c>
      <c r="C207" s="65" t="s">
        <v>379</v>
      </c>
      <c r="D207" s="32"/>
      <c r="E207" s="66"/>
      <c r="F207" s="67"/>
      <c r="G207" s="66"/>
      <c r="H207" s="84"/>
      <c r="I207" s="66" t="s">
        <v>808</v>
      </c>
      <c r="J207" s="84" t="s">
        <v>821</v>
      </c>
      <c r="K207" s="135">
        <v>0</v>
      </c>
      <c r="L207" s="135">
        <v>0</v>
      </c>
      <c r="M207" s="69"/>
    </row>
    <row r="208" spans="1:13" s="70" customFormat="1" ht="14.85" customHeight="1" x14ac:dyDescent="0.25">
      <c r="A208" s="63" t="s">
        <v>69</v>
      </c>
      <c r="B208" s="41" t="s">
        <v>301</v>
      </c>
      <c r="C208" s="65" t="s">
        <v>300</v>
      </c>
      <c r="D208" s="32"/>
      <c r="E208" s="66"/>
      <c r="F208" s="67"/>
      <c r="G208" s="66"/>
      <c r="H208" s="84"/>
      <c r="I208" s="66" t="s">
        <v>809</v>
      </c>
      <c r="J208" s="84" t="s">
        <v>300</v>
      </c>
      <c r="K208" s="135">
        <v>0</v>
      </c>
      <c r="L208" s="135">
        <v>0</v>
      </c>
      <c r="M208" s="69"/>
    </row>
    <row r="209" spans="1:13" s="70" customFormat="1" ht="14.85" customHeight="1" x14ac:dyDescent="0.25">
      <c r="A209" s="63" t="s">
        <v>71</v>
      </c>
      <c r="B209" s="41" t="s">
        <v>380</v>
      </c>
      <c r="C209" s="65" t="s">
        <v>379</v>
      </c>
      <c r="D209" s="32"/>
      <c r="E209" s="66"/>
      <c r="F209" s="67"/>
      <c r="G209" s="66"/>
      <c r="H209" s="84"/>
      <c r="I209" s="66" t="s">
        <v>810</v>
      </c>
      <c r="J209" s="84" t="s">
        <v>1217</v>
      </c>
      <c r="K209" s="135">
        <v>0</v>
      </c>
      <c r="L209" s="135">
        <v>0</v>
      </c>
      <c r="M209" s="69"/>
    </row>
    <row r="210" spans="1:13" s="70" customFormat="1" ht="14.85" customHeight="1" x14ac:dyDescent="0.25">
      <c r="A210" s="63" t="s">
        <v>71</v>
      </c>
      <c r="B210" s="41" t="s">
        <v>380</v>
      </c>
      <c r="C210" s="65" t="s">
        <v>379</v>
      </c>
      <c r="D210" s="32"/>
      <c r="E210" s="66"/>
      <c r="F210" s="67"/>
      <c r="G210" s="66"/>
      <c r="H210" s="84"/>
      <c r="I210" s="66" t="s">
        <v>811</v>
      </c>
      <c r="J210" s="84" t="s">
        <v>822</v>
      </c>
      <c r="K210" s="135">
        <v>0</v>
      </c>
      <c r="L210" s="135">
        <v>0</v>
      </c>
      <c r="M210" s="69"/>
    </row>
    <row r="211" spans="1:13" s="70" customFormat="1" ht="14.85" customHeight="1" x14ac:dyDescent="0.25">
      <c r="B211" s="41"/>
      <c r="C211" s="65"/>
      <c r="D211" s="32"/>
      <c r="E211" s="66"/>
      <c r="F211" s="67"/>
      <c r="G211" s="66" t="s">
        <v>544</v>
      </c>
      <c r="H211" s="84" t="s">
        <v>192</v>
      </c>
      <c r="I211" s="92"/>
      <c r="J211" s="84"/>
      <c r="K211" s="135"/>
      <c r="L211" s="135"/>
      <c r="M211" s="69"/>
    </row>
    <row r="212" spans="1:13" s="70" customFormat="1" ht="14.85" customHeight="1" x14ac:dyDescent="0.25">
      <c r="A212" s="63" t="s">
        <v>71</v>
      </c>
      <c r="B212" s="41" t="s">
        <v>384</v>
      </c>
      <c r="C212" s="65" t="s">
        <v>848</v>
      </c>
      <c r="D212" s="32"/>
      <c r="E212" s="66"/>
      <c r="F212" s="67"/>
      <c r="G212" s="66"/>
      <c r="H212" s="84"/>
      <c r="I212" s="66" t="s">
        <v>825</v>
      </c>
      <c r="J212" s="84" t="s">
        <v>383</v>
      </c>
      <c r="K212" s="135">
        <v>1800</v>
      </c>
      <c r="L212" s="135">
        <v>0</v>
      </c>
      <c r="M212" s="69"/>
    </row>
    <row r="213" spans="1:13" s="70" customFormat="1" ht="14.85" customHeight="1" x14ac:dyDescent="0.25">
      <c r="A213" s="63" t="s">
        <v>71</v>
      </c>
      <c r="B213" s="41" t="s">
        <v>382</v>
      </c>
      <c r="C213" s="65" t="s">
        <v>849</v>
      </c>
      <c r="D213" s="32"/>
      <c r="E213" s="66"/>
      <c r="F213" s="67"/>
      <c r="G213" s="66"/>
      <c r="H213" s="84"/>
      <c r="I213" s="66" t="s">
        <v>826</v>
      </c>
      <c r="J213" s="84" t="s">
        <v>381</v>
      </c>
      <c r="K213" s="135">
        <v>0</v>
      </c>
      <c r="L213" s="135">
        <v>0</v>
      </c>
      <c r="M213" s="69"/>
    </row>
    <row r="214" spans="1:13" s="70" customFormat="1" ht="14.85" customHeight="1" x14ac:dyDescent="0.25">
      <c r="A214" s="63" t="s">
        <v>71</v>
      </c>
      <c r="B214" s="41" t="s">
        <v>420</v>
      </c>
      <c r="C214" s="65" t="s">
        <v>850</v>
      </c>
      <c r="D214" s="32"/>
      <c r="E214" s="66"/>
      <c r="F214" s="67"/>
      <c r="G214" s="66"/>
      <c r="H214" s="84"/>
      <c r="I214" s="66" t="s">
        <v>827</v>
      </c>
      <c r="J214" s="84" t="s">
        <v>842</v>
      </c>
      <c r="K214" s="135">
        <v>2508.1999999999998</v>
      </c>
      <c r="L214" s="135">
        <v>0</v>
      </c>
      <c r="M214" s="69"/>
    </row>
    <row r="215" spans="1:13" s="70" customFormat="1" ht="14.85" customHeight="1" x14ac:dyDescent="0.25">
      <c r="A215" s="63" t="s">
        <v>71</v>
      </c>
      <c r="B215" s="41" t="s">
        <v>386</v>
      </c>
      <c r="C215" s="65" t="s">
        <v>385</v>
      </c>
      <c r="D215" s="32"/>
      <c r="E215" s="66"/>
      <c r="F215" s="67"/>
      <c r="G215" s="66"/>
      <c r="H215" s="84"/>
      <c r="I215" s="66" t="s">
        <v>828</v>
      </c>
      <c r="J215" s="84" t="s">
        <v>385</v>
      </c>
      <c r="K215" s="135">
        <v>5046.5600000000004</v>
      </c>
      <c r="L215" s="135">
        <v>4400</v>
      </c>
      <c r="M215" s="69"/>
    </row>
    <row r="216" spans="1:13" s="70" customFormat="1" ht="14.85" customHeight="1" x14ac:dyDescent="0.25">
      <c r="A216" s="63" t="s">
        <v>71</v>
      </c>
      <c r="B216" s="41" t="s">
        <v>421</v>
      </c>
      <c r="C216" s="65" t="s">
        <v>851</v>
      </c>
      <c r="D216" s="32"/>
      <c r="E216" s="66"/>
      <c r="F216" s="67"/>
      <c r="G216" s="66"/>
      <c r="H216" s="84"/>
      <c r="I216" s="66" t="s">
        <v>830</v>
      </c>
      <c r="J216" s="84" t="s">
        <v>843</v>
      </c>
      <c r="K216" s="135">
        <v>0</v>
      </c>
      <c r="L216" s="135">
        <v>0</v>
      </c>
      <c r="M216" s="69"/>
    </row>
    <row r="217" spans="1:13" s="70" customFormat="1" ht="14.85" customHeight="1" x14ac:dyDescent="0.25">
      <c r="A217" s="63" t="s">
        <v>71</v>
      </c>
      <c r="B217" s="41" t="s">
        <v>388</v>
      </c>
      <c r="C217" s="65" t="s">
        <v>387</v>
      </c>
      <c r="D217" s="32"/>
      <c r="E217" s="66"/>
      <c r="F217" s="67"/>
      <c r="G217" s="66"/>
      <c r="H217" s="84"/>
      <c r="I217" s="66" t="s">
        <v>831</v>
      </c>
      <c r="J217" s="84" t="s">
        <v>844</v>
      </c>
      <c r="K217" s="135">
        <v>0</v>
      </c>
      <c r="L217" s="135">
        <v>0</v>
      </c>
      <c r="M217" s="69"/>
    </row>
    <row r="218" spans="1:13" s="70" customFormat="1" ht="14.85" customHeight="1" x14ac:dyDescent="0.25">
      <c r="A218" s="63" t="s">
        <v>71</v>
      </c>
      <c r="B218" s="41" t="s">
        <v>390</v>
      </c>
      <c r="C218" s="65" t="s">
        <v>389</v>
      </c>
      <c r="D218" s="32"/>
      <c r="E218" s="66"/>
      <c r="F218" s="67"/>
      <c r="G218" s="66"/>
      <c r="H218" s="84"/>
      <c r="I218" s="66" t="s">
        <v>832</v>
      </c>
      <c r="J218" s="84" t="s">
        <v>389</v>
      </c>
      <c r="K218" s="135">
        <v>0</v>
      </c>
      <c r="L218" s="135">
        <v>0</v>
      </c>
      <c r="M218" s="69"/>
    </row>
    <row r="219" spans="1:13" s="70" customFormat="1" ht="14.85" customHeight="1" x14ac:dyDescent="0.25">
      <c r="A219" s="63" t="s">
        <v>71</v>
      </c>
      <c r="B219" s="41" t="s">
        <v>382</v>
      </c>
      <c r="C219" s="65" t="s">
        <v>849</v>
      </c>
      <c r="D219" s="32"/>
      <c r="E219" s="66"/>
      <c r="F219" s="67"/>
      <c r="G219" s="66"/>
      <c r="H219" s="84"/>
      <c r="I219" s="66" t="s">
        <v>833</v>
      </c>
      <c r="J219" s="84" t="s">
        <v>845</v>
      </c>
      <c r="K219" s="135">
        <v>0</v>
      </c>
      <c r="L219" s="135">
        <v>0</v>
      </c>
      <c r="M219" s="69"/>
    </row>
    <row r="220" spans="1:13" s="70" customFormat="1" ht="14.85" customHeight="1" x14ac:dyDescent="0.25">
      <c r="A220" s="63" t="s">
        <v>71</v>
      </c>
      <c r="B220" s="41" t="s">
        <v>392</v>
      </c>
      <c r="C220" s="65" t="s">
        <v>391</v>
      </c>
      <c r="D220" s="32"/>
      <c r="E220" s="66"/>
      <c r="F220" s="67"/>
      <c r="G220" s="66"/>
      <c r="H220" s="84"/>
      <c r="I220" s="66" t="s">
        <v>834</v>
      </c>
      <c r="J220" s="84" t="s">
        <v>391</v>
      </c>
      <c r="K220" s="135">
        <v>26126.43</v>
      </c>
      <c r="L220" s="135">
        <v>0</v>
      </c>
      <c r="M220" s="69"/>
    </row>
    <row r="221" spans="1:13" s="70" customFormat="1" ht="14.85" customHeight="1" x14ac:dyDescent="0.25">
      <c r="A221" s="63" t="s">
        <v>71</v>
      </c>
      <c r="B221" s="41" t="s">
        <v>392</v>
      </c>
      <c r="C221" s="65" t="s">
        <v>391</v>
      </c>
      <c r="D221" s="32"/>
      <c r="E221" s="66"/>
      <c r="F221" s="67"/>
      <c r="G221" s="66"/>
      <c r="H221" s="84"/>
      <c r="I221" s="66" t="s">
        <v>835</v>
      </c>
      <c r="J221" s="84" t="s">
        <v>846</v>
      </c>
      <c r="K221" s="135">
        <v>4000</v>
      </c>
      <c r="L221" s="135">
        <v>0</v>
      </c>
      <c r="M221" s="69"/>
    </row>
    <row r="222" spans="1:13" s="70" customFormat="1" ht="14.85" customHeight="1" x14ac:dyDescent="0.25">
      <c r="A222" s="63" t="s">
        <v>71</v>
      </c>
      <c r="B222" s="41" t="s">
        <v>392</v>
      </c>
      <c r="C222" s="65" t="s">
        <v>391</v>
      </c>
      <c r="D222" s="32"/>
      <c r="E222" s="66"/>
      <c r="F222" s="67"/>
      <c r="G222" s="66"/>
      <c r="H222" s="84"/>
      <c r="I222" s="66" t="s">
        <v>836</v>
      </c>
      <c r="J222" s="84" t="s">
        <v>847</v>
      </c>
      <c r="K222" s="135">
        <v>0</v>
      </c>
      <c r="L222" s="135">
        <v>0</v>
      </c>
      <c r="M222" s="69"/>
    </row>
    <row r="223" spans="1:13" s="70" customFormat="1" ht="14.85" customHeight="1" x14ac:dyDescent="0.25">
      <c r="A223" s="63" t="s">
        <v>71</v>
      </c>
      <c r="B223" s="41" t="s">
        <v>392</v>
      </c>
      <c r="C223" s="65" t="s">
        <v>391</v>
      </c>
      <c r="D223" s="32"/>
      <c r="E223" s="66"/>
      <c r="F223" s="67"/>
      <c r="G223" s="66"/>
      <c r="H223" s="84"/>
      <c r="I223" s="66" t="s">
        <v>837</v>
      </c>
      <c r="J223" s="84" t="s">
        <v>820</v>
      </c>
      <c r="K223" s="135">
        <v>0</v>
      </c>
      <c r="L223" s="135">
        <v>0</v>
      </c>
      <c r="M223" s="69"/>
    </row>
    <row r="224" spans="1:13" s="70" customFormat="1" ht="14.85" customHeight="1" x14ac:dyDescent="0.25">
      <c r="A224" s="63" t="s">
        <v>71</v>
      </c>
      <c r="B224" s="41" t="s">
        <v>392</v>
      </c>
      <c r="C224" s="65" t="s">
        <v>391</v>
      </c>
      <c r="D224" s="32"/>
      <c r="E224" s="66"/>
      <c r="F224" s="67"/>
      <c r="G224" s="66"/>
      <c r="H224" s="84"/>
      <c r="I224" s="66" t="s">
        <v>838</v>
      </c>
      <c r="J224" s="84" t="s">
        <v>821</v>
      </c>
      <c r="K224" s="135">
        <v>0</v>
      </c>
      <c r="L224" s="135">
        <v>0</v>
      </c>
      <c r="M224" s="69"/>
    </row>
    <row r="225" spans="1:13" s="70" customFormat="1" ht="14.85" customHeight="1" x14ac:dyDescent="0.25">
      <c r="A225" s="63" t="s">
        <v>69</v>
      </c>
      <c r="B225" s="41" t="s">
        <v>301</v>
      </c>
      <c r="C225" s="65" t="s">
        <v>852</v>
      </c>
      <c r="D225" s="32"/>
      <c r="E225" s="66"/>
      <c r="F225" s="67"/>
      <c r="G225" s="66"/>
      <c r="H225" s="84"/>
      <c r="I225" s="66" t="s">
        <v>839</v>
      </c>
      <c r="J225" s="84" t="s">
        <v>300</v>
      </c>
      <c r="K225" s="135">
        <v>0</v>
      </c>
      <c r="L225" s="135">
        <v>0</v>
      </c>
      <c r="M225" s="69"/>
    </row>
    <row r="226" spans="1:13" s="70" customFormat="1" ht="14.85" customHeight="1" x14ac:dyDescent="0.25">
      <c r="A226" s="63" t="s">
        <v>71</v>
      </c>
      <c r="B226" s="41" t="s">
        <v>392</v>
      </c>
      <c r="C226" s="65" t="s">
        <v>391</v>
      </c>
      <c r="D226" s="32"/>
      <c r="E226" s="66"/>
      <c r="F226" s="67"/>
      <c r="G226" s="66"/>
      <c r="H226" s="84"/>
      <c r="I226" s="66" t="s">
        <v>840</v>
      </c>
      <c r="J226" s="84" t="s">
        <v>1217</v>
      </c>
      <c r="K226" s="135">
        <v>0</v>
      </c>
      <c r="L226" s="135">
        <v>0</v>
      </c>
      <c r="M226" s="69"/>
    </row>
    <row r="227" spans="1:13" s="70" customFormat="1" ht="14.85" customHeight="1" x14ac:dyDescent="0.25">
      <c r="A227" s="63" t="s">
        <v>71</v>
      </c>
      <c r="B227" s="41" t="s">
        <v>392</v>
      </c>
      <c r="C227" s="65" t="s">
        <v>391</v>
      </c>
      <c r="D227" s="32"/>
      <c r="E227" s="66"/>
      <c r="F227" s="67"/>
      <c r="G227" s="66"/>
      <c r="H227" s="84"/>
      <c r="I227" s="66" t="s">
        <v>841</v>
      </c>
      <c r="J227" s="84" t="s">
        <v>822</v>
      </c>
      <c r="K227" s="135">
        <v>0</v>
      </c>
      <c r="L227" s="135">
        <v>65.569999999999993</v>
      </c>
      <c r="M227" s="69"/>
    </row>
    <row r="228" spans="1:13" s="70" customFormat="1" ht="14.85" customHeight="1" x14ac:dyDescent="0.25">
      <c r="B228" s="41"/>
      <c r="C228" s="65"/>
      <c r="D228" s="32"/>
      <c r="E228" s="66"/>
      <c r="F228" s="67"/>
      <c r="G228" s="66" t="s">
        <v>545</v>
      </c>
      <c r="H228" s="84" t="s">
        <v>193</v>
      </c>
      <c r="I228" s="92"/>
      <c r="J228" s="84"/>
      <c r="K228" s="135"/>
      <c r="L228" s="135"/>
      <c r="M228" s="69"/>
    </row>
    <row r="229" spans="1:13" s="70" customFormat="1" ht="14.85" customHeight="1" x14ac:dyDescent="0.25">
      <c r="A229" s="63" t="s">
        <v>71</v>
      </c>
      <c r="B229" s="41" t="s">
        <v>341</v>
      </c>
      <c r="C229" s="65" t="s">
        <v>340</v>
      </c>
      <c r="D229" s="32"/>
      <c r="E229" s="66"/>
      <c r="F229" s="67"/>
      <c r="G229" s="66"/>
      <c r="H229" s="84"/>
      <c r="I229" s="66" t="s">
        <v>853</v>
      </c>
      <c r="J229" s="84" t="s">
        <v>855</v>
      </c>
      <c r="K229" s="135">
        <v>0</v>
      </c>
      <c r="L229" s="135">
        <v>0</v>
      </c>
      <c r="M229" s="69"/>
    </row>
    <row r="230" spans="1:13" s="70" customFormat="1" ht="14.85" customHeight="1" x14ac:dyDescent="0.25">
      <c r="A230" s="63" t="s">
        <v>71</v>
      </c>
      <c r="B230" s="41" t="s">
        <v>341</v>
      </c>
      <c r="C230" s="65" t="s">
        <v>340</v>
      </c>
      <c r="D230" s="32"/>
      <c r="E230" s="66"/>
      <c r="F230" s="67"/>
      <c r="G230" s="66"/>
      <c r="H230" s="84"/>
      <c r="I230" s="66" t="s">
        <v>854</v>
      </c>
      <c r="J230" s="84" t="s">
        <v>856</v>
      </c>
      <c r="K230" s="135">
        <v>1240</v>
      </c>
      <c r="L230" s="135">
        <v>0</v>
      </c>
      <c r="M230" s="69"/>
    </row>
    <row r="231" spans="1:13" s="70" customFormat="1" ht="14.85" customHeight="1" x14ac:dyDescent="0.25">
      <c r="B231" s="41"/>
      <c r="C231" s="65"/>
      <c r="D231" s="32"/>
      <c r="E231" s="66"/>
      <c r="F231" s="67"/>
      <c r="G231" s="66" t="s">
        <v>546</v>
      </c>
      <c r="H231" s="84" t="s">
        <v>194</v>
      </c>
      <c r="I231" s="92"/>
      <c r="J231" s="84"/>
      <c r="K231" s="135"/>
      <c r="L231" s="135"/>
      <c r="M231" s="69"/>
    </row>
    <row r="232" spans="1:13" s="70" customFormat="1" ht="14.85" customHeight="1" x14ac:dyDescent="0.25">
      <c r="A232" s="63" t="s">
        <v>71</v>
      </c>
      <c r="B232" s="41" t="s">
        <v>345</v>
      </c>
      <c r="C232" s="65" t="s">
        <v>344</v>
      </c>
      <c r="D232" s="32"/>
      <c r="E232" s="66"/>
      <c r="F232" s="67"/>
      <c r="G232" s="66"/>
      <c r="H232" s="84"/>
      <c r="I232" s="66" t="s">
        <v>857</v>
      </c>
      <c r="J232" s="84" t="s">
        <v>344</v>
      </c>
      <c r="K232" s="135">
        <v>0</v>
      </c>
      <c r="L232" s="135">
        <v>0</v>
      </c>
      <c r="M232" s="69"/>
    </row>
    <row r="233" spans="1:13" s="70" customFormat="1" ht="14.85" customHeight="1" x14ac:dyDescent="0.25">
      <c r="A233" s="63" t="s">
        <v>71</v>
      </c>
      <c r="B233" s="41" t="s">
        <v>426</v>
      </c>
      <c r="C233" s="65" t="s">
        <v>864</v>
      </c>
      <c r="D233" s="32"/>
      <c r="E233" s="66"/>
      <c r="F233" s="67"/>
      <c r="G233" s="66"/>
      <c r="H233" s="84"/>
      <c r="I233" s="66" t="s">
        <v>858</v>
      </c>
      <c r="J233" s="84" t="s">
        <v>861</v>
      </c>
      <c r="K233" s="135">
        <v>0</v>
      </c>
      <c r="L233" s="135">
        <v>0</v>
      </c>
      <c r="M233" s="69"/>
    </row>
    <row r="234" spans="1:13" s="70" customFormat="1" ht="14.85" customHeight="1" x14ac:dyDescent="0.25">
      <c r="A234" s="63" t="s">
        <v>71</v>
      </c>
      <c r="B234" s="41" t="s">
        <v>346</v>
      </c>
      <c r="C234" s="65" t="s">
        <v>865</v>
      </c>
      <c r="D234" s="32"/>
      <c r="E234" s="66"/>
      <c r="F234" s="67"/>
      <c r="G234" s="66"/>
      <c r="H234" s="84"/>
      <c r="I234" s="66" t="s">
        <v>859</v>
      </c>
      <c r="J234" s="84" t="s">
        <v>862</v>
      </c>
      <c r="K234" s="135">
        <v>0</v>
      </c>
      <c r="L234" s="135">
        <v>0</v>
      </c>
      <c r="M234" s="69"/>
    </row>
    <row r="235" spans="1:13" s="70" customFormat="1" ht="14.85" customHeight="1" x14ac:dyDescent="0.25">
      <c r="A235" s="63" t="s">
        <v>71</v>
      </c>
      <c r="B235" s="41" t="s">
        <v>347</v>
      </c>
      <c r="C235" s="65" t="s">
        <v>866</v>
      </c>
      <c r="D235" s="32"/>
      <c r="E235" s="66"/>
      <c r="F235" s="67"/>
      <c r="G235" s="66"/>
      <c r="H235" s="84"/>
      <c r="I235" s="66" t="s">
        <v>860</v>
      </c>
      <c r="J235" s="84" t="s">
        <v>863</v>
      </c>
      <c r="K235" s="135">
        <v>0</v>
      </c>
      <c r="L235" s="135">
        <v>0</v>
      </c>
      <c r="M235" s="69"/>
    </row>
    <row r="236" spans="1:13" s="70" customFormat="1" ht="14.85" customHeight="1" x14ac:dyDescent="0.25">
      <c r="B236" s="41"/>
      <c r="C236" s="65"/>
      <c r="D236" s="32"/>
      <c r="E236" s="66"/>
      <c r="F236" s="67"/>
      <c r="G236" s="66" t="s">
        <v>547</v>
      </c>
      <c r="H236" s="84" t="s">
        <v>195</v>
      </c>
      <c r="I236" s="92"/>
      <c r="J236" s="84"/>
      <c r="K236" s="135"/>
      <c r="L236" s="135"/>
      <c r="M236" s="69"/>
    </row>
    <row r="237" spans="1:13" s="70" customFormat="1" ht="14.85" customHeight="1" x14ac:dyDescent="0.25">
      <c r="A237" s="63" t="s">
        <v>71</v>
      </c>
      <c r="B237" s="41" t="s">
        <v>878</v>
      </c>
      <c r="C237" s="65" t="s">
        <v>879</v>
      </c>
      <c r="D237" s="32"/>
      <c r="E237" s="66"/>
      <c r="F237" s="67"/>
      <c r="G237" s="66"/>
      <c r="H237" s="84"/>
      <c r="I237" s="66" t="s">
        <v>867</v>
      </c>
      <c r="J237" s="84" t="s">
        <v>875</v>
      </c>
      <c r="K237" s="135">
        <v>1000</v>
      </c>
      <c r="L237" s="135">
        <v>0</v>
      </c>
      <c r="M237" s="69"/>
    </row>
    <row r="238" spans="1:13" s="70" customFormat="1" ht="14.85" customHeight="1" x14ac:dyDescent="0.25">
      <c r="A238" s="63" t="s">
        <v>71</v>
      </c>
      <c r="B238" s="41" t="s">
        <v>878</v>
      </c>
      <c r="C238" s="65" t="s">
        <v>879</v>
      </c>
      <c r="D238" s="32"/>
      <c r="E238" s="66"/>
      <c r="F238" s="67"/>
      <c r="G238" s="66"/>
      <c r="H238" s="84"/>
      <c r="I238" s="66" t="s">
        <v>868</v>
      </c>
      <c r="J238" s="84" t="s">
        <v>876</v>
      </c>
      <c r="K238" s="135">
        <v>1700</v>
      </c>
      <c r="L238" s="135">
        <v>0</v>
      </c>
      <c r="M238" s="69"/>
    </row>
    <row r="239" spans="1:13" s="70" customFormat="1" ht="14.85" customHeight="1" x14ac:dyDescent="0.25">
      <c r="A239" s="63" t="s">
        <v>71</v>
      </c>
      <c r="B239" s="41" t="s">
        <v>349</v>
      </c>
      <c r="C239" s="65" t="s">
        <v>348</v>
      </c>
      <c r="D239" s="32"/>
      <c r="E239" s="66"/>
      <c r="F239" s="67"/>
      <c r="G239" s="66"/>
      <c r="H239" s="84"/>
      <c r="I239" s="66" t="s">
        <v>869</v>
      </c>
      <c r="J239" s="84" t="s">
        <v>877</v>
      </c>
      <c r="K239" s="135">
        <v>2197.87</v>
      </c>
      <c r="L239" s="135">
        <v>0</v>
      </c>
      <c r="M239" s="69"/>
    </row>
    <row r="240" spans="1:13" s="70" customFormat="1" ht="14.85" customHeight="1" x14ac:dyDescent="0.25">
      <c r="A240" s="63" t="s">
        <v>71</v>
      </c>
      <c r="B240" s="41" t="s">
        <v>878</v>
      </c>
      <c r="C240" s="65" t="s">
        <v>879</v>
      </c>
      <c r="D240" s="32"/>
      <c r="E240" s="66"/>
      <c r="F240" s="67"/>
      <c r="G240" s="66"/>
      <c r="H240" s="84"/>
      <c r="I240" s="66" t="s">
        <v>870</v>
      </c>
      <c r="J240" s="84" t="s">
        <v>820</v>
      </c>
      <c r="K240" s="135">
        <v>0</v>
      </c>
      <c r="L240" s="135">
        <v>0</v>
      </c>
      <c r="M240" s="69"/>
    </row>
    <row r="241" spans="1:13" s="70" customFormat="1" ht="14.85" customHeight="1" x14ac:dyDescent="0.25">
      <c r="A241" s="63" t="s">
        <v>71</v>
      </c>
      <c r="B241" s="41" t="s">
        <v>878</v>
      </c>
      <c r="C241" s="65" t="s">
        <v>879</v>
      </c>
      <c r="D241" s="32"/>
      <c r="E241" s="66"/>
      <c r="F241" s="67"/>
      <c r="G241" s="66"/>
      <c r="H241" s="84"/>
      <c r="I241" s="66" t="s">
        <v>871</v>
      </c>
      <c r="J241" s="84" t="s">
        <v>821</v>
      </c>
      <c r="K241" s="135">
        <v>0</v>
      </c>
      <c r="L241" s="135">
        <v>0</v>
      </c>
      <c r="M241" s="69"/>
    </row>
    <row r="242" spans="1:13" s="70" customFormat="1" ht="14.85" customHeight="1" x14ac:dyDescent="0.25">
      <c r="A242" s="63" t="s">
        <v>69</v>
      </c>
      <c r="B242" s="41" t="s">
        <v>301</v>
      </c>
      <c r="C242" s="65" t="s">
        <v>300</v>
      </c>
      <c r="D242" s="32"/>
      <c r="E242" s="66"/>
      <c r="F242" s="67"/>
      <c r="G242" s="66"/>
      <c r="H242" s="84"/>
      <c r="I242" s="66" t="s">
        <v>872</v>
      </c>
      <c r="J242" s="84" t="s">
        <v>300</v>
      </c>
      <c r="K242" s="135">
        <v>0</v>
      </c>
      <c r="L242" s="135">
        <v>0</v>
      </c>
      <c r="M242" s="69"/>
    </row>
    <row r="243" spans="1:13" s="70" customFormat="1" ht="14.85" customHeight="1" x14ac:dyDescent="0.25">
      <c r="A243" s="63" t="s">
        <v>71</v>
      </c>
      <c r="B243" s="41" t="s">
        <v>878</v>
      </c>
      <c r="C243" s="65" t="s">
        <v>879</v>
      </c>
      <c r="D243" s="32"/>
      <c r="E243" s="66"/>
      <c r="F243" s="67"/>
      <c r="G243" s="66"/>
      <c r="H243" s="84"/>
      <c r="I243" s="66" t="s">
        <v>873</v>
      </c>
      <c r="J243" s="84" t="s">
        <v>1217</v>
      </c>
      <c r="K243" s="135">
        <v>0</v>
      </c>
      <c r="L243" s="135">
        <v>0</v>
      </c>
      <c r="M243" s="69"/>
    </row>
    <row r="244" spans="1:13" s="70" customFormat="1" ht="14.85" customHeight="1" x14ac:dyDescent="0.25">
      <c r="A244" s="63" t="s">
        <v>71</v>
      </c>
      <c r="B244" s="41" t="s">
        <v>878</v>
      </c>
      <c r="C244" s="65" t="s">
        <v>879</v>
      </c>
      <c r="D244" s="32"/>
      <c r="E244" s="66"/>
      <c r="F244" s="67"/>
      <c r="G244" s="66"/>
      <c r="H244" s="84"/>
      <c r="I244" s="66" t="s">
        <v>874</v>
      </c>
      <c r="J244" s="84" t="s">
        <v>822</v>
      </c>
      <c r="K244" s="135">
        <v>0</v>
      </c>
      <c r="L244" s="135">
        <v>0</v>
      </c>
      <c r="M244" s="69"/>
    </row>
    <row r="245" spans="1:13" s="70" customFormat="1" ht="14.85" customHeight="1" x14ac:dyDescent="0.25">
      <c r="B245" s="41"/>
      <c r="C245" s="65"/>
      <c r="D245" s="32"/>
      <c r="E245" s="66"/>
      <c r="F245" s="67"/>
      <c r="G245" s="66" t="s">
        <v>548</v>
      </c>
      <c r="H245" s="84" t="s">
        <v>880</v>
      </c>
      <c r="I245" s="92"/>
      <c r="J245" s="84"/>
      <c r="K245" s="135"/>
      <c r="L245" s="135"/>
      <c r="M245" s="69"/>
    </row>
    <row r="246" spans="1:13" s="70" customFormat="1" ht="14.85" customHeight="1" x14ac:dyDescent="0.25">
      <c r="A246" s="63" t="s">
        <v>71</v>
      </c>
      <c r="B246" s="41" t="s">
        <v>376</v>
      </c>
      <c r="C246" s="65" t="s">
        <v>375</v>
      </c>
      <c r="D246" s="32"/>
      <c r="E246" s="66"/>
      <c r="F246" s="67"/>
      <c r="G246" s="66"/>
      <c r="H246" s="84"/>
      <c r="I246" s="66" t="s">
        <v>881</v>
      </c>
      <c r="J246" s="84" t="s">
        <v>375</v>
      </c>
      <c r="K246" s="135">
        <v>0</v>
      </c>
      <c r="L246" s="135">
        <v>0</v>
      </c>
      <c r="M246" s="69"/>
    </row>
    <row r="247" spans="1:13" s="70" customFormat="1" ht="14.85" customHeight="1" x14ac:dyDescent="0.25">
      <c r="A247" s="63" t="s">
        <v>71</v>
      </c>
      <c r="B247" s="41" t="s">
        <v>371</v>
      </c>
      <c r="C247" s="65" t="s">
        <v>370</v>
      </c>
      <c r="D247" s="32"/>
      <c r="E247" s="66"/>
      <c r="F247" s="67"/>
      <c r="G247" s="66"/>
      <c r="H247" s="84"/>
      <c r="I247" s="66" t="s">
        <v>882</v>
      </c>
      <c r="J247" s="84" t="s">
        <v>894</v>
      </c>
      <c r="K247" s="135">
        <v>0</v>
      </c>
      <c r="L247" s="135">
        <v>0</v>
      </c>
    </row>
    <row r="248" spans="1:13" s="70" customFormat="1" ht="14.85" customHeight="1" x14ac:dyDescent="0.25">
      <c r="A248" s="63" t="s">
        <v>71</v>
      </c>
      <c r="B248" s="41" t="s">
        <v>373</v>
      </c>
      <c r="C248" s="65" t="s">
        <v>900</v>
      </c>
      <c r="D248" s="32"/>
      <c r="E248" s="66"/>
      <c r="F248" s="67"/>
      <c r="G248" s="66"/>
      <c r="H248" s="84"/>
      <c r="I248" s="66" t="s">
        <v>883</v>
      </c>
      <c r="J248" s="84" t="s">
        <v>372</v>
      </c>
      <c r="K248" s="135">
        <v>0</v>
      </c>
      <c r="L248" s="135">
        <v>500</v>
      </c>
    </row>
    <row r="249" spans="1:13" s="70" customFormat="1" ht="14.85" customHeight="1" x14ac:dyDescent="0.25">
      <c r="A249" s="63" t="s">
        <v>71</v>
      </c>
      <c r="B249" s="41" t="s">
        <v>378</v>
      </c>
      <c r="C249" s="65" t="s">
        <v>377</v>
      </c>
      <c r="D249" s="32"/>
      <c r="E249" s="66"/>
      <c r="F249" s="67"/>
      <c r="G249" s="66"/>
      <c r="H249" s="84"/>
      <c r="I249" s="66" t="s">
        <v>884</v>
      </c>
      <c r="J249" s="84" t="s">
        <v>895</v>
      </c>
      <c r="K249" s="135">
        <v>0</v>
      </c>
      <c r="L249" s="135">
        <v>0</v>
      </c>
    </row>
    <row r="250" spans="1:13" s="70" customFormat="1" ht="14.85" customHeight="1" x14ac:dyDescent="0.25">
      <c r="A250" s="63" t="s">
        <v>71</v>
      </c>
      <c r="B250" s="41" t="s">
        <v>369</v>
      </c>
      <c r="C250" s="65" t="s">
        <v>901</v>
      </c>
      <c r="D250" s="32"/>
      <c r="E250" s="66"/>
      <c r="F250" s="67"/>
      <c r="G250" s="66"/>
      <c r="H250" s="84"/>
      <c r="I250" s="66" t="s">
        <v>885</v>
      </c>
      <c r="J250" s="84" t="s">
        <v>896</v>
      </c>
      <c r="K250" s="135">
        <v>0</v>
      </c>
      <c r="L250" s="135">
        <v>0</v>
      </c>
    </row>
    <row r="251" spans="1:13" s="70" customFormat="1" ht="14.85" customHeight="1" x14ac:dyDescent="0.25">
      <c r="A251" s="63" t="s">
        <v>71</v>
      </c>
      <c r="B251" s="41" t="s">
        <v>374</v>
      </c>
      <c r="C251" s="65" t="s">
        <v>902</v>
      </c>
      <c r="D251" s="32"/>
      <c r="E251" s="66"/>
      <c r="F251" s="67"/>
      <c r="G251" s="66"/>
      <c r="H251" s="84"/>
      <c r="I251" s="66" t="s">
        <v>888</v>
      </c>
      <c r="J251" s="84" t="s">
        <v>897</v>
      </c>
      <c r="K251" s="135">
        <v>0</v>
      </c>
      <c r="L251" s="135">
        <v>0</v>
      </c>
    </row>
    <row r="252" spans="1:13" s="70" customFormat="1" ht="14.85" customHeight="1" x14ac:dyDescent="0.25">
      <c r="A252" s="63" t="s">
        <v>71</v>
      </c>
      <c r="B252" s="41" t="s">
        <v>374</v>
      </c>
      <c r="C252" s="65" t="s">
        <v>902</v>
      </c>
      <c r="D252" s="32"/>
      <c r="E252" s="66"/>
      <c r="F252" s="67"/>
      <c r="G252" s="66"/>
      <c r="H252" s="84"/>
      <c r="I252" s="66" t="s">
        <v>886</v>
      </c>
      <c r="J252" s="84" t="s">
        <v>898</v>
      </c>
      <c r="K252" s="135">
        <v>0</v>
      </c>
      <c r="L252" s="135">
        <v>0</v>
      </c>
    </row>
    <row r="253" spans="1:13" s="70" customFormat="1" ht="14.85" customHeight="1" x14ac:dyDescent="0.25">
      <c r="A253" s="63" t="s">
        <v>71</v>
      </c>
      <c r="B253" s="41" t="s">
        <v>378</v>
      </c>
      <c r="C253" s="65" t="s">
        <v>377</v>
      </c>
      <c r="D253" s="32"/>
      <c r="E253" s="66"/>
      <c r="F253" s="67"/>
      <c r="G253" s="66"/>
      <c r="H253" s="84"/>
      <c r="I253" s="66" t="s">
        <v>887</v>
      </c>
      <c r="J253" s="84" t="s">
        <v>899</v>
      </c>
      <c r="K253" s="135">
        <v>0</v>
      </c>
      <c r="L253" s="135">
        <v>0</v>
      </c>
    </row>
    <row r="254" spans="1:13" s="70" customFormat="1" ht="14.85" customHeight="1" x14ac:dyDescent="0.25">
      <c r="A254" s="63" t="s">
        <v>71</v>
      </c>
      <c r="B254" s="41" t="s">
        <v>378</v>
      </c>
      <c r="C254" s="65" t="s">
        <v>377</v>
      </c>
      <c r="D254" s="32"/>
      <c r="E254" s="66"/>
      <c r="F254" s="67"/>
      <c r="G254" s="66"/>
      <c r="H254" s="84"/>
      <c r="I254" s="66" t="s">
        <v>889</v>
      </c>
      <c r="J254" s="84" t="s">
        <v>820</v>
      </c>
      <c r="K254" s="135">
        <v>0</v>
      </c>
      <c r="L254" s="135">
        <v>0</v>
      </c>
    </row>
    <row r="255" spans="1:13" s="70" customFormat="1" ht="14.85" customHeight="1" x14ac:dyDescent="0.25">
      <c r="A255" s="63" t="s">
        <v>71</v>
      </c>
      <c r="B255" s="41" t="s">
        <v>378</v>
      </c>
      <c r="C255" s="65" t="s">
        <v>377</v>
      </c>
      <c r="D255" s="32"/>
      <c r="E255" s="66"/>
      <c r="F255" s="67"/>
      <c r="G255" s="66"/>
      <c r="H255" s="84"/>
      <c r="I255" s="66" t="s">
        <v>890</v>
      </c>
      <c r="J255" s="84" t="s">
        <v>821</v>
      </c>
      <c r="K255" s="135">
        <v>0</v>
      </c>
      <c r="L255" s="135">
        <v>0</v>
      </c>
    </row>
    <row r="256" spans="1:13" s="70" customFormat="1" ht="14.85" customHeight="1" x14ac:dyDescent="0.25">
      <c r="A256" s="63" t="s">
        <v>69</v>
      </c>
      <c r="B256" s="41" t="s">
        <v>301</v>
      </c>
      <c r="C256" s="65" t="s">
        <v>300</v>
      </c>
      <c r="D256" s="32"/>
      <c r="E256" s="66"/>
      <c r="F256" s="67"/>
      <c r="G256" s="66"/>
      <c r="H256" s="84"/>
      <c r="I256" s="66" t="s">
        <v>891</v>
      </c>
      <c r="J256" s="84" t="s">
        <v>300</v>
      </c>
      <c r="K256" s="135">
        <v>0</v>
      </c>
      <c r="L256" s="135">
        <v>0</v>
      </c>
    </row>
    <row r="257" spans="1:13" s="70" customFormat="1" ht="14.85" customHeight="1" x14ac:dyDescent="0.25">
      <c r="A257" s="63" t="s">
        <v>71</v>
      </c>
      <c r="B257" s="41" t="s">
        <v>378</v>
      </c>
      <c r="C257" s="65" t="s">
        <v>377</v>
      </c>
      <c r="D257" s="32"/>
      <c r="E257" s="66"/>
      <c r="F257" s="67"/>
      <c r="G257" s="66"/>
      <c r="H257" s="84"/>
      <c r="I257" s="66" t="s">
        <v>892</v>
      </c>
      <c r="J257" s="84" t="s">
        <v>1217</v>
      </c>
      <c r="K257" s="135">
        <v>0</v>
      </c>
      <c r="L257" s="135">
        <v>0</v>
      </c>
    </row>
    <row r="258" spans="1:13" s="70" customFormat="1" ht="14.85" customHeight="1" x14ac:dyDescent="0.25">
      <c r="A258" s="63" t="s">
        <v>71</v>
      </c>
      <c r="B258" s="41" t="s">
        <v>378</v>
      </c>
      <c r="C258" s="65" t="s">
        <v>377</v>
      </c>
      <c r="D258" s="32"/>
      <c r="E258" s="66"/>
      <c r="F258" s="67"/>
      <c r="G258" s="66"/>
      <c r="H258" s="84"/>
      <c r="I258" s="66" t="s">
        <v>893</v>
      </c>
      <c r="J258" s="84" t="s">
        <v>822</v>
      </c>
      <c r="K258" s="135">
        <v>0</v>
      </c>
      <c r="L258" s="135">
        <v>0</v>
      </c>
    </row>
    <row r="259" spans="1:13" s="70" customFormat="1" ht="14.85" customHeight="1" x14ac:dyDescent="0.25">
      <c r="B259" s="41"/>
      <c r="C259" s="65"/>
      <c r="D259" s="32"/>
      <c r="E259" s="66"/>
      <c r="F259" s="67"/>
      <c r="G259" s="66" t="s">
        <v>903</v>
      </c>
      <c r="H259" s="84" t="s">
        <v>904</v>
      </c>
      <c r="I259" s="92"/>
      <c r="J259" s="84"/>
      <c r="K259" s="135"/>
      <c r="L259" s="135"/>
    </row>
    <row r="260" spans="1:13" s="70" customFormat="1" ht="14.85" customHeight="1" x14ac:dyDescent="0.25">
      <c r="A260" s="63" t="s">
        <v>71</v>
      </c>
      <c r="B260" s="41" t="s">
        <v>366</v>
      </c>
      <c r="C260" s="65" t="s">
        <v>916</v>
      </c>
      <c r="D260" s="32"/>
      <c r="E260" s="66"/>
      <c r="F260" s="67"/>
      <c r="G260" s="66"/>
      <c r="H260" s="84"/>
      <c r="I260" s="66" t="s">
        <v>905</v>
      </c>
      <c r="J260" s="84" t="s">
        <v>912</v>
      </c>
      <c r="K260" s="135">
        <v>2143.54</v>
      </c>
      <c r="L260" s="135">
        <v>2143.54</v>
      </c>
    </row>
    <row r="261" spans="1:13" s="70" customFormat="1" ht="14.85" customHeight="1" x14ac:dyDescent="0.25">
      <c r="A261" s="63" t="s">
        <v>71</v>
      </c>
      <c r="B261" s="41" t="s">
        <v>361</v>
      </c>
      <c r="C261" s="65" t="s">
        <v>917</v>
      </c>
      <c r="D261" s="32"/>
      <c r="E261" s="66"/>
      <c r="F261" s="67"/>
      <c r="G261" s="66"/>
      <c r="H261" s="84"/>
      <c r="I261" s="66" t="s">
        <v>906</v>
      </c>
      <c r="J261" s="84" t="s">
        <v>913</v>
      </c>
      <c r="K261" s="135">
        <v>0</v>
      </c>
      <c r="L261" s="135">
        <v>0</v>
      </c>
      <c r="M261" s="69"/>
    </row>
    <row r="262" spans="1:13" s="70" customFormat="1" ht="14.85" customHeight="1" x14ac:dyDescent="0.25">
      <c r="A262" s="63" t="s">
        <v>71</v>
      </c>
      <c r="B262" s="41" t="s">
        <v>362</v>
      </c>
      <c r="C262" s="65" t="s">
        <v>918</v>
      </c>
      <c r="D262" s="32"/>
      <c r="E262" s="66"/>
      <c r="F262" s="67"/>
      <c r="G262" s="66"/>
      <c r="H262" s="84"/>
      <c r="I262" s="66" t="s">
        <v>907</v>
      </c>
      <c r="J262" s="84" t="s">
        <v>914</v>
      </c>
      <c r="K262" s="135">
        <v>0</v>
      </c>
      <c r="L262" s="135">
        <v>0</v>
      </c>
      <c r="M262" s="69"/>
    </row>
    <row r="263" spans="1:13" s="70" customFormat="1" ht="14.85" customHeight="1" x14ac:dyDescent="0.25">
      <c r="A263" s="63" t="s">
        <v>71</v>
      </c>
      <c r="B263" s="41" t="s">
        <v>919</v>
      </c>
      <c r="C263" s="65" t="s">
        <v>363</v>
      </c>
      <c r="D263" s="32"/>
      <c r="E263" s="66"/>
      <c r="F263" s="67"/>
      <c r="G263" s="66"/>
      <c r="H263" s="84"/>
      <c r="I263" s="66" t="s">
        <v>908</v>
      </c>
      <c r="J263" s="84" t="s">
        <v>915</v>
      </c>
      <c r="K263" s="135">
        <v>0</v>
      </c>
      <c r="L263" s="135">
        <v>0</v>
      </c>
      <c r="M263" s="69"/>
    </row>
    <row r="264" spans="1:13" s="70" customFormat="1" ht="14.85" customHeight="1" x14ac:dyDescent="0.25">
      <c r="A264" s="63" t="s">
        <v>71</v>
      </c>
      <c r="B264" s="41" t="s">
        <v>360</v>
      </c>
      <c r="C264" s="65" t="s">
        <v>920</v>
      </c>
      <c r="D264" s="32"/>
      <c r="E264" s="66"/>
      <c r="F264" s="67"/>
      <c r="G264" s="66"/>
      <c r="H264" s="84"/>
      <c r="I264" s="66" t="s">
        <v>909</v>
      </c>
      <c r="J264" s="84" t="s">
        <v>359</v>
      </c>
      <c r="K264" s="135">
        <v>0</v>
      </c>
      <c r="L264" s="135">
        <v>0</v>
      </c>
      <c r="M264" s="69"/>
    </row>
    <row r="265" spans="1:13" s="70" customFormat="1" ht="14.85" customHeight="1" x14ac:dyDescent="0.25">
      <c r="A265" s="63" t="s">
        <v>71</v>
      </c>
      <c r="B265" s="41" t="s">
        <v>365</v>
      </c>
      <c r="C265" s="65" t="s">
        <v>364</v>
      </c>
      <c r="D265" s="32"/>
      <c r="E265" s="66"/>
      <c r="F265" s="67"/>
      <c r="G265" s="66"/>
      <c r="H265" s="84"/>
      <c r="I265" s="66" t="s">
        <v>910</v>
      </c>
      <c r="J265" s="84" t="s">
        <v>364</v>
      </c>
      <c r="K265" s="135">
        <v>1775</v>
      </c>
      <c r="L265" s="135">
        <v>4382.38</v>
      </c>
      <c r="M265" s="69"/>
    </row>
    <row r="266" spans="1:13" s="70" customFormat="1" ht="14.85" customHeight="1" x14ac:dyDescent="0.25">
      <c r="A266" s="63" t="s">
        <v>71</v>
      </c>
      <c r="B266" s="41" t="s">
        <v>368</v>
      </c>
      <c r="C266" s="65" t="s">
        <v>367</v>
      </c>
      <c r="D266" s="32"/>
      <c r="E266" s="66"/>
      <c r="F266" s="67"/>
      <c r="G266" s="66"/>
      <c r="H266" s="84"/>
      <c r="I266" s="66" t="s">
        <v>911</v>
      </c>
      <c r="J266" s="84" t="s">
        <v>367</v>
      </c>
      <c r="K266" s="135">
        <v>0</v>
      </c>
      <c r="L266" s="135">
        <v>0</v>
      </c>
      <c r="M266" s="69"/>
    </row>
    <row r="267" spans="1:13" s="70" customFormat="1" ht="14.85" customHeight="1" x14ac:dyDescent="0.25">
      <c r="B267" s="41"/>
      <c r="C267" s="65"/>
      <c r="D267" s="32"/>
      <c r="E267" s="66"/>
      <c r="F267" s="67"/>
      <c r="G267" s="66" t="s">
        <v>921</v>
      </c>
      <c r="H267" s="84" t="s">
        <v>922</v>
      </c>
      <c r="I267" s="92"/>
      <c r="J267" s="84"/>
      <c r="K267" s="135"/>
      <c r="L267" s="135"/>
      <c r="M267" s="69"/>
    </row>
    <row r="268" spans="1:13" s="70" customFormat="1" ht="14.85" customHeight="1" x14ac:dyDescent="0.25">
      <c r="A268" s="63" t="s">
        <v>71</v>
      </c>
      <c r="B268" s="41" t="s">
        <v>351</v>
      </c>
      <c r="C268" s="65" t="s">
        <v>350</v>
      </c>
      <c r="D268" s="32"/>
      <c r="E268" s="66"/>
      <c r="F268" s="67"/>
      <c r="G268" s="66"/>
      <c r="H268" s="84"/>
      <c r="I268" s="66" t="s">
        <v>923</v>
      </c>
      <c r="J268" s="84" t="s">
        <v>350</v>
      </c>
      <c r="K268" s="135">
        <v>0</v>
      </c>
      <c r="L268" s="135">
        <v>0</v>
      </c>
      <c r="M268" s="69"/>
    </row>
    <row r="269" spans="1:13" s="70" customFormat="1" ht="14.85" customHeight="1" x14ac:dyDescent="0.25">
      <c r="A269" s="63" t="s">
        <v>71</v>
      </c>
      <c r="B269" s="41" t="s">
        <v>352</v>
      </c>
      <c r="C269" s="65" t="s">
        <v>924</v>
      </c>
      <c r="D269" s="32"/>
      <c r="E269" s="66"/>
      <c r="F269" s="67"/>
      <c r="G269" s="66"/>
      <c r="H269" s="84"/>
      <c r="I269" s="66" t="s">
        <v>1222</v>
      </c>
      <c r="J269" s="84" t="s">
        <v>924</v>
      </c>
      <c r="K269" s="135">
        <v>0</v>
      </c>
      <c r="L269" s="135">
        <v>0</v>
      </c>
      <c r="M269" s="69"/>
    </row>
    <row r="270" spans="1:13" s="70" customFormat="1" ht="14.85" customHeight="1" x14ac:dyDescent="0.25">
      <c r="A270" s="63" t="s">
        <v>71</v>
      </c>
      <c r="B270" s="41" t="s">
        <v>353</v>
      </c>
      <c r="C270" s="65" t="s">
        <v>926</v>
      </c>
      <c r="D270" s="32"/>
      <c r="E270" s="66"/>
      <c r="F270" s="67"/>
      <c r="G270" s="66"/>
      <c r="H270" s="84"/>
      <c r="I270" s="66" t="s">
        <v>925</v>
      </c>
      <c r="J270" s="84" t="s">
        <v>926</v>
      </c>
      <c r="K270" s="135">
        <v>0</v>
      </c>
      <c r="L270" s="135">
        <v>0</v>
      </c>
      <c r="M270" s="69"/>
    </row>
    <row r="271" spans="1:13" s="70" customFormat="1" ht="14.85" customHeight="1" x14ac:dyDescent="0.25">
      <c r="A271" s="63" t="s">
        <v>71</v>
      </c>
      <c r="B271" s="41" t="s">
        <v>358</v>
      </c>
      <c r="C271" s="65" t="s">
        <v>927</v>
      </c>
      <c r="D271" s="32"/>
      <c r="E271" s="66"/>
      <c r="F271" s="67"/>
      <c r="G271" s="66"/>
      <c r="H271" s="84"/>
      <c r="I271" s="66" t="s">
        <v>931</v>
      </c>
      <c r="J271" s="84" t="s">
        <v>927</v>
      </c>
      <c r="K271" s="135">
        <v>0</v>
      </c>
      <c r="L271" s="135">
        <v>0</v>
      </c>
      <c r="M271" s="69"/>
    </row>
    <row r="272" spans="1:13" s="70" customFormat="1" ht="14.85" customHeight="1" x14ac:dyDescent="0.25">
      <c r="A272" s="63" t="s">
        <v>71</v>
      </c>
      <c r="B272" s="41" t="s">
        <v>354</v>
      </c>
      <c r="C272" s="65" t="s">
        <v>928</v>
      </c>
      <c r="D272" s="32"/>
      <c r="E272" s="66"/>
      <c r="F272" s="67"/>
      <c r="G272" s="66"/>
      <c r="H272" s="84"/>
      <c r="I272" s="66" t="s">
        <v>932</v>
      </c>
      <c r="J272" s="84" t="s">
        <v>928</v>
      </c>
      <c r="K272" s="135">
        <v>0</v>
      </c>
      <c r="L272" s="135">
        <v>0</v>
      </c>
      <c r="M272" s="69"/>
    </row>
    <row r="273" spans="1:13" s="70" customFormat="1" ht="14.85" customHeight="1" x14ac:dyDescent="0.25">
      <c r="A273" s="63" t="s">
        <v>71</v>
      </c>
      <c r="B273" s="41" t="s">
        <v>355</v>
      </c>
      <c r="C273" s="65" t="s">
        <v>929</v>
      </c>
      <c r="D273" s="32"/>
      <c r="E273" s="66"/>
      <c r="F273" s="67"/>
      <c r="G273" s="66"/>
      <c r="H273" s="84"/>
      <c r="I273" s="66" t="s">
        <v>933</v>
      </c>
      <c r="J273" s="84" t="s">
        <v>929</v>
      </c>
      <c r="K273" s="135">
        <v>0</v>
      </c>
      <c r="L273" s="135">
        <v>0</v>
      </c>
      <c r="M273" s="69"/>
    </row>
    <row r="274" spans="1:13" s="70" customFormat="1" ht="14.85" customHeight="1" x14ac:dyDescent="0.25">
      <c r="A274" s="63" t="s">
        <v>71</v>
      </c>
      <c r="B274" s="41" t="s">
        <v>356</v>
      </c>
      <c r="C274" s="65" t="s">
        <v>930</v>
      </c>
      <c r="D274" s="32"/>
      <c r="E274" s="66"/>
      <c r="F274" s="67"/>
      <c r="G274" s="66"/>
      <c r="H274" s="84"/>
      <c r="I274" s="66" t="s">
        <v>934</v>
      </c>
      <c r="J274" s="84" t="s">
        <v>930</v>
      </c>
      <c r="K274" s="135">
        <v>0</v>
      </c>
      <c r="L274" s="135">
        <v>0</v>
      </c>
      <c r="M274" s="69"/>
    </row>
    <row r="275" spans="1:13" s="70" customFormat="1" ht="14.85" customHeight="1" x14ac:dyDescent="0.25">
      <c r="A275" s="63" t="s">
        <v>71</v>
      </c>
      <c r="B275" s="41" t="s">
        <v>358</v>
      </c>
      <c r="C275" s="65" t="s">
        <v>357</v>
      </c>
      <c r="D275" s="32"/>
      <c r="E275" s="66"/>
      <c r="F275" s="67"/>
      <c r="G275" s="66"/>
      <c r="H275" s="84"/>
      <c r="I275" s="66" t="s">
        <v>935</v>
      </c>
      <c r="J275" s="84" t="s">
        <v>357</v>
      </c>
      <c r="K275" s="135">
        <v>0</v>
      </c>
      <c r="L275" s="135">
        <v>0</v>
      </c>
      <c r="M275" s="69"/>
    </row>
    <row r="276" spans="1:13" s="70" customFormat="1" ht="14.85" customHeight="1" x14ac:dyDescent="0.25">
      <c r="B276" s="41"/>
      <c r="C276" s="65"/>
      <c r="D276" s="32"/>
      <c r="E276" s="66"/>
      <c r="F276" s="67"/>
      <c r="G276" s="66" t="s">
        <v>936</v>
      </c>
      <c r="H276" s="84" t="s">
        <v>937</v>
      </c>
      <c r="I276" s="92"/>
      <c r="J276" s="84"/>
      <c r="K276" s="135"/>
      <c r="L276" s="135"/>
      <c r="M276" s="69"/>
    </row>
    <row r="277" spans="1:13" s="70" customFormat="1" ht="14.85" customHeight="1" x14ac:dyDescent="0.25">
      <c r="A277" s="63" t="s">
        <v>71</v>
      </c>
      <c r="B277" s="41" t="s">
        <v>407</v>
      </c>
      <c r="C277" s="65" t="s">
        <v>943</v>
      </c>
      <c r="D277" s="32"/>
      <c r="E277" s="66"/>
      <c r="F277" s="67"/>
      <c r="G277" s="66"/>
      <c r="H277" s="84"/>
      <c r="I277" s="66" t="s">
        <v>938</v>
      </c>
      <c r="J277" s="84" t="s">
        <v>940</v>
      </c>
      <c r="K277" s="135">
        <v>0</v>
      </c>
      <c r="L277" s="135">
        <v>0</v>
      </c>
      <c r="M277" s="69"/>
    </row>
    <row r="278" spans="1:13" s="70" customFormat="1" ht="14.85" customHeight="1" x14ac:dyDescent="0.25">
      <c r="A278" s="63" t="s">
        <v>71</v>
      </c>
      <c r="B278" s="41" t="s">
        <v>406</v>
      </c>
      <c r="C278" s="65" t="s">
        <v>944</v>
      </c>
      <c r="D278" s="32"/>
      <c r="E278" s="66"/>
      <c r="F278" s="67"/>
      <c r="G278" s="66"/>
      <c r="H278" s="84"/>
      <c r="I278" s="66" t="s">
        <v>939</v>
      </c>
      <c r="J278" s="84" t="s">
        <v>941</v>
      </c>
      <c r="K278" s="135">
        <v>0</v>
      </c>
      <c r="L278" s="135">
        <v>0</v>
      </c>
      <c r="M278" s="69"/>
    </row>
    <row r="279" spans="1:13" s="70" customFormat="1" ht="14.85" customHeight="1" x14ac:dyDescent="0.25">
      <c r="A279" s="63" t="s">
        <v>71</v>
      </c>
      <c r="B279" s="41" t="s">
        <v>406</v>
      </c>
      <c r="C279" s="65" t="s">
        <v>944</v>
      </c>
      <c r="D279" s="32"/>
      <c r="E279" s="66"/>
      <c r="F279" s="67"/>
      <c r="G279" s="66"/>
      <c r="H279" s="84"/>
      <c r="I279" s="66" t="s">
        <v>1212</v>
      </c>
      <c r="J279" s="84" t="s">
        <v>942</v>
      </c>
      <c r="K279" s="135">
        <v>0</v>
      </c>
      <c r="L279" s="135">
        <v>0</v>
      </c>
      <c r="M279" s="69"/>
    </row>
    <row r="280" spans="1:13" s="70" customFormat="1" ht="14.85" customHeight="1" x14ac:dyDescent="0.25">
      <c r="B280" s="41"/>
      <c r="C280" s="65"/>
      <c r="D280" s="32"/>
      <c r="E280" s="66"/>
      <c r="F280" s="67"/>
      <c r="G280" s="66" t="s">
        <v>945</v>
      </c>
      <c r="H280" s="84" t="s">
        <v>946</v>
      </c>
      <c r="I280" s="92"/>
      <c r="J280" s="84"/>
      <c r="K280" s="135"/>
      <c r="L280" s="135"/>
      <c r="M280" s="69"/>
    </row>
    <row r="281" spans="1:13" s="70" customFormat="1" ht="14.85" customHeight="1" x14ac:dyDescent="0.25">
      <c r="A281" s="63" t="s">
        <v>71</v>
      </c>
      <c r="B281" s="41" t="s">
        <v>393</v>
      </c>
      <c r="C281" s="65" t="s">
        <v>957</v>
      </c>
      <c r="D281" s="32"/>
      <c r="E281" s="66"/>
      <c r="F281" s="67"/>
      <c r="G281" s="66"/>
      <c r="H281" s="84"/>
      <c r="I281" s="66" t="s">
        <v>947</v>
      </c>
      <c r="J281" s="84" t="s">
        <v>948</v>
      </c>
      <c r="K281" s="135">
        <v>0</v>
      </c>
      <c r="L281" s="135">
        <v>0</v>
      </c>
      <c r="M281" s="69"/>
    </row>
    <row r="282" spans="1:13" s="70" customFormat="1" ht="14.85" customHeight="1" x14ac:dyDescent="0.25">
      <c r="A282" s="63" t="s">
        <v>71</v>
      </c>
      <c r="B282" s="41" t="s">
        <v>395</v>
      </c>
      <c r="C282" s="65" t="s">
        <v>394</v>
      </c>
      <c r="D282" s="32"/>
      <c r="E282" s="66"/>
      <c r="F282" s="67"/>
      <c r="G282" s="66"/>
      <c r="H282" s="84"/>
      <c r="I282" s="66" t="s">
        <v>949</v>
      </c>
      <c r="J282" s="84" t="s">
        <v>394</v>
      </c>
      <c r="K282" s="135">
        <v>0</v>
      </c>
      <c r="L282" s="135">
        <v>0</v>
      </c>
      <c r="M282" s="69"/>
    </row>
    <row r="283" spans="1:13" s="70" customFormat="1" ht="14.85" customHeight="1" x14ac:dyDescent="0.25">
      <c r="A283" s="63" t="s">
        <v>71</v>
      </c>
      <c r="B283" s="41" t="s">
        <v>399</v>
      </c>
      <c r="C283" s="65" t="s">
        <v>398</v>
      </c>
      <c r="D283" s="32"/>
      <c r="E283" s="66"/>
      <c r="F283" s="67"/>
      <c r="G283" s="66"/>
      <c r="H283" s="84"/>
      <c r="I283" s="66" t="s">
        <v>952</v>
      </c>
      <c r="J283" s="84" t="s">
        <v>398</v>
      </c>
      <c r="K283" s="135">
        <v>0</v>
      </c>
      <c r="L283" s="135">
        <v>0</v>
      </c>
      <c r="M283" s="69"/>
    </row>
    <row r="284" spans="1:13" s="70" customFormat="1" ht="14.85" customHeight="1" x14ac:dyDescent="0.25">
      <c r="A284" s="63" t="s">
        <v>71</v>
      </c>
      <c r="B284" s="41" t="s">
        <v>397</v>
      </c>
      <c r="C284" s="65" t="s">
        <v>396</v>
      </c>
      <c r="D284" s="32"/>
      <c r="E284" s="66"/>
      <c r="F284" s="67"/>
      <c r="G284" s="66"/>
      <c r="H284" s="84"/>
      <c r="I284" s="66" t="s">
        <v>953</v>
      </c>
      <c r="J284" s="84" t="s">
        <v>396</v>
      </c>
      <c r="K284" s="135">
        <v>0</v>
      </c>
      <c r="L284" s="135">
        <v>0</v>
      </c>
      <c r="M284" s="69"/>
    </row>
    <row r="285" spans="1:13" s="70" customFormat="1" ht="14.85" customHeight="1" x14ac:dyDescent="0.25">
      <c r="A285" s="63" t="s">
        <v>71</v>
      </c>
      <c r="B285" s="41" t="s">
        <v>401</v>
      </c>
      <c r="C285" s="65" t="s">
        <v>400</v>
      </c>
      <c r="D285" s="32"/>
      <c r="E285" s="66"/>
      <c r="F285" s="67"/>
      <c r="G285" s="66"/>
      <c r="H285" s="84"/>
      <c r="I285" s="66" t="s">
        <v>954</v>
      </c>
      <c r="J285" s="84" t="s">
        <v>400</v>
      </c>
      <c r="K285" s="135">
        <v>0</v>
      </c>
      <c r="L285" s="135">
        <v>0</v>
      </c>
      <c r="M285" s="69"/>
    </row>
    <row r="286" spans="1:13" s="70" customFormat="1" ht="14.85" customHeight="1" x14ac:dyDescent="0.25">
      <c r="A286" s="63" t="s">
        <v>71</v>
      </c>
      <c r="B286" s="41" t="s">
        <v>409</v>
      </c>
      <c r="C286" s="65" t="s">
        <v>408</v>
      </c>
      <c r="D286" s="32"/>
      <c r="E286" s="66"/>
      <c r="F286" s="67"/>
      <c r="G286" s="66"/>
      <c r="H286" s="84"/>
      <c r="I286" s="66" t="s">
        <v>955</v>
      </c>
      <c r="J286" s="84" t="s">
        <v>950</v>
      </c>
      <c r="K286" s="135">
        <v>0</v>
      </c>
      <c r="L286" s="135">
        <v>0</v>
      </c>
      <c r="M286" s="69"/>
    </row>
    <row r="287" spans="1:13" s="70" customFormat="1" ht="14.85" customHeight="1" x14ac:dyDescent="0.25">
      <c r="A287" s="63" t="s">
        <v>71</v>
      </c>
      <c r="B287" s="41" t="s">
        <v>403</v>
      </c>
      <c r="C287" s="65" t="s">
        <v>402</v>
      </c>
      <c r="D287" s="32"/>
      <c r="E287" s="66"/>
      <c r="F287" s="67"/>
      <c r="G287" s="66"/>
      <c r="H287" s="84"/>
      <c r="I287" s="66" t="s">
        <v>1213</v>
      </c>
      <c r="J287" s="84" t="s">
        <v>951</v>
      </c>
      <c r="K287" s="135">
        <v>0</v>
      </c>
      <c r="L287" s="135">
        <v>0</v>
      </c>
      <c r="M287" s="69"/>
    </row>
    <row r="288" spans="1:13" s="70" customFormat="1" ht="14.85" customHeight="1" x14ac:dyDescent="0.25">
      <c r="A288" s="63" t="s">
        <v>71</v>
      </c>
      <c r="B288" s="41" t="s">
        <v>405</v>
      </c>
      <c r="C288" s="65" t="s">
        <v>404</v>
      </c>
      <c r="D288" s="32"/>
      <c r="E288" s="66"/>
      <c r="F288" s="67"/>
      <c r="G288" s="66"/>
      <c r="H288" s="84"/>
      <c r="I288" s="66" t="s">
        <v>956</v>
      </c>
      <c r="J288" s="84" t="s">
        <v>404</v>
      </c>
      <c r="K288" s="135">
        <v>0</v>
      </c>
      <c r="L288" s="135">
        <v>0</v>
      </c>
      <c r="M288" s="69"/>
    </row>
    <row r="289" spans="1:13" s="70" customFormat="1" ht="14.85" customHeight="1" x14ac:dyDescent="0.25">
      <c r="B289" s="41"/>
      <c r="C289" s="65"/>
      <c r="D289" s="32"/>
      <c r="E289" s="66"/>
      <c r="F289" s="67"/>
      <c r="G289" s="66" t="s">
        <v>958</v>
      </c>
      <c r="H289" s="84" t="s">
        <v>959</v>
      </c>
      <c r="I289" s="92"/>
      <c r="J289" s="84"/>
      <c r="K289" s="135"/>
      <c r="L289" s="135"/>
      <c r="M289" s="69"/>
    </row>
    <row r="290" spans="1:13" s="70" customFormat="1" ht="14.85" customHeight="1" x14ac:dyDescent="0.25">
      <c r="A290" s="63" t="s">
        <v>80</v>
      </c>
      <c r="B290" s="41" t="s">
        <v>449</v>
      </c>
      <c r="C290" s="65" t="s">
        <v>448</v>
      </c>
      <c r="D290" s="32"/>
      <c r="E290" s="66"/>
      <c r="F290" s="67"/>
      <c r="G290" s="66"/>
      <c r="H290" s="84"/>
      <c r="I290" s="66" t="s">
        <v>965</v>
      </c>
      <c r="J290" s="84" t="s">
        <v>960</v>
      </c>
      <c r="K290" s="135">
        <v>0</v>
      </c>
      <c r="L290" s="135">
        <v>0</v>
      </c>
      <c r="M290" s="69"/>
    </row>
    <row r="291" spans="1:13" s="70" customFormat="1" ht="14.85" customHeight="1" x14ac:dyDescent="0.25">
      <c r="A291" s="63" t="s">
        <v>80</v>
      </c>
      <c r="B291" s="42" t="s">
        <v>447</v>
      </c>
      <c r="C291" s="78" t="s">
        <v>446</v>
      </c>
      <c r="D291" s="32"/>
      <c r="E291" s="66"/>
      <c r="F291" s="67"/>
      <c r="G291" s="66"/>
      <c r="H291" s="84"/>
      <c r="I291" s="66" t="s">
        <v>966</v>
      </c>
      <c r="J291" s="84" t="s">
        <v>961</v>
      </c>
      <c r="K291" s="135">
        <v>0</v>
      </c>
      <c r="L291" s="135">
        <v>0</v>
      </c>
      <c r="M291" s="69"/>
    </row>
    <row r="292" spans="1:13" s="70" customFormat="1" ht="14.85" customHeight="1" x14ac:dyDescent="0.25">
      <c r="A292" s="63" t="s">
        <v>80</v>
      </c>
      <c r="B292" s="41" t="s">
        <v>451</v>
      </c>
      <c r="C292" s="65" t="s">
        <v>450</v>
      </c>
      <c r="D292" s="32"/>
      <c r="E292" s="66"/>
      <c r="F292" s="67"/>
      <c r="G292" s="66"/>
      <c r="H292" s="84"/>
      <c r="I292" s="66" t="s">
        <v>967</v>
      </c>
      <c r="J292" s="84" t="s">
        <v>962</v>
      </c>
      <c r="K292" s="135">
        <v>0</v>
      </c>
      <c r="L292" s="135">
        <v>5179.1000000000004</v>
      </c>
      <c r="M292" s="69"/>
    </row>
    <row r="293" spans="1:13" s="70" customFormat="1" ht="14.85" customHeight="1" x14ac:dyDescent="0.25">
      <c r="A293" s="63" t="s">
        <v>80</v>
      </c>
      <c r="B293" s="41" t="s">
        <v>451</v>
      </c>
      <c r="C293" s="65" t="s">
        <v>450</v>
      </c>
      <c r="D293" s="32"/>
      <c r="E293" s="66"/>
      <c r="F293" s="67"/>
      <c r="G293" s="66"/>
      <c r="H293" s="84"/>
      <c r="I293" s="66" t="s">
        <v>968</v>
      </c>
      <c r="J293" s="84" t="s">
        <v>963</v>
      </c>
      <c r="K293" s="135">
        <v>0</v>
      </c>
      <c r="L293" s="135">
        <v>743.7</v>
      </c>
      <c r="M293" s="69"/>
    </row>
    <row r="294" spans="1:13" s="70" customFormat="1" ht="14.85" customHeight="1" x14ac:dyDescent="0.25">
      <c r="A294" s="63" t="s">
        <v>80</v>
      </c>
      <c r="B294" s="41" t="s">
        <v>453</v>
      </c>
      <c r="C294" s="65" t="s">
        <v>452</v>
      </c>
      <c r="D294" s="32"/>
      <c r="E294" s="66"/>
      <c r="F294" s="67"/>
      <c r="G294" s="66"/>
      <c r="H294" s="84"/>
      <c r="I294" s="66" t="s">
        <v>969</v>
      </c>
      <c r="J294" s="84" t="s">
        <v>964</v>
      </c>
      <c r="K294" s="135">
        <v>0</v>
      </c>
      <c r="L294" s="135">
        <v>0</v>
      </c>
      <c r="M294" s="69"/>
    </row>
    <row r="295" spans="1:13" s="70" customFormat="1" ht="14.85" customHeight="1" x14ac:dyDescent="0.25">
      <c r="B295" s="41"/>
      <c r="C295" s="65"/>
      <c r="D295" s="32"/>
      <c r="E295" s="66"/>
      <c r="F295" s="67"/>
      <c r="G295" s="66" t="s">
        <v>970</v>
      </c>
      <c r="H295" s="84" t="s">
        <v>196</v>
      </c>
      <c r="I295" s="92"/>
      <c r="J295" s="84"/>
      <c r="K295" s="135"/>
      <c r="L295" s="135"/>
      <c r="M295" s="69"/>
    </row>
    <row r="296" spans="1:13" s="70" customFormat="1" ht="14.85" customHeight="1" x14ac:dyDescent="0.25">
      <c r="A296" s="63" t="s">
        <v>71</v>
      </c>
      <c r="B296" s="41" t="s">
        <v>409</v>
      </c>
      <c r="C296" s="65" t="s">
        <v>408</v>
      </c>
      <c r="D296" s="32"/>
      <c r="E296" s="66"/>
      <c r="F296" s="67"/>
      <c r="G296" s="66"/>
      <c r="H296" s="84"/>
      <c r="I296" s="66" t="s">
        <v>971</v>
      </c>
      <c r="J296" s="84" t="s">
        <v>972</v>
      </c>
      <c r="K296" s="135">
        <v>21931</v>
      </c>
      <c r="L296" s="135">
        <v>0</v>
      </c>
      <c r="M296" s="69"/>
    </row>
    <row r="297" spans="1:13" s="70" customFormat="1" ht="14.85" customHeight="1" x14ac:dyDescent="0.25">
      <c r="B297" s="41"/>
      <c r="C297" s="65"/>
      <c r="D297" s="32"/>
      <c r="E297" s="66"/>
      <c r="F297" s="67"/>
      <c r="G297" s="66" t="s">
        <v>973</v>
      </c>
      <c r="H297" s="84" t="s">
        <v>197</v>
      </c>
      <c r="I297" s="92"/>
      <c r="J297" s="84"/>
      <c r="K297" s="135"/>
      <c r="L297" s="135"/>
      <c r="M297" s="69"/>
    </row>
    <row r="298" spans="1:13" s="70" customFormat="1" ht="14.85" customHeight="1" x14ac:dyDescent="0.25">
      <c r="A298" s="63" t="s">
        <v>71</v>
      </c>
      <c r="B298" s="41" t="s">
        <v>419</v>
      </c>
      <c r="C298" s="65" t="s">
        <v>418</v>
      </c>
      <c r="D298" s="32"/>
      <c r="E298" s="66"/>
      <c r="F298" s="67"/>
      <c r="G298" s="66"/>
      <c r="H298" s="84"/>
      <c r="I298" s="66" t="s">
        <v>974</v>
      </c>
      <c r="J298" s="84" t="s">
        <v>975</v>
      </c>
      <c r="K298" s="135">
        <v>0</v>
      </c>
      <c r="L298" s="135">
        <v>840</v>
      </c>
      <c r="M298" s="69"/>
    </row>
    <row r="299" spans="1:13" s="70" customFormat="1" ht="14.85" customHeight="1" x14ac:dyDescent="0.25">
      <c r="B299" s="41"/>
      <c r="C299" s="65"/>
      <c r="D299" s="32"/>
      <c r="E299" s="66"/>
      <c r="F299" s="67"/>
      <c r="G299" s="66" t="s">
        <v>976</v>
      </c>
      <c r="H299" s="84" t="s">
        <v>977</v>
      </c>
      <c r="I299" s="66"/>
      <c r="J299" s="84"/>
      <c r="K299" s="135"/>
      <c r="L299" s="135"/>
      <c r="M299" s="69"/>
    </row>
    <row r="300" spans="1:13" s="70" customFormat="1" ht="14.85" customHeight="1" x14ac:dyDescent="0.25">
      <c r="A300" s="63" t="s">
        <v>71</v>
      </c>
      <c r="B300" s="41" t="s">
        <v>428</v>
      </c>
      <c r="C300" s="65" t="s">
        <v>427</v>
      </c>
      <c r="D300" s="32"/>
      <c r="E300" s="66"/>
      <c r="F300" s="67"/>
      <c r="G300" s="66"/>
      <c r="H300" s="84"/>
      <c r="I300" s="66" t="s">
        <v>978</v>
      </c>
      <c r="J300" s="84" t="s">
        <v>977</v>
      </c>
      <c r="K300" s="135">
        <v>0</v>
      </c>
      <c r="L300" s="135">
        <v>0</v>
      </c>
      <c r="M300" s="69"/>
    </row>
    <row r="301" spans="1:13" ht="14.85" customHeight="1" x14ac:dyDescent="0.25">
      <c r="B301" s="58"/>
      <c r="C301" s="59"/>
      <c r="E301" s="71" t="s">
        <v>552</v>
      </c>
      <c r="F301" s="58" t="s">
        <v>979</v>
      </c>
      <c r="G301" s="72"/>
      <c r="H301" s="169"/>
      <c r="I301" s="169"/>
      <c r="J301" s="169"/>
      <c r="K301" s="138">
        <f>+SUM(K302:K370)</f>
        <v>0</v>
      </c>
      <c r="L301" s="138">
        <f>+SUM(L302:L370)</f>
        <v>0</v>
      </c>
    </row>
    <row r="302" spans="1:13" s="70" customFormat="1" ht="14.85" customHeight="1" x14ac:dyDescent="0.25">
      <c r="B302" s="83"/>
      <c r="C302" s="65"/>
      <c r="D302" s="32"/>
      <c r="E302" s="66"/>
      <c r="F302" s="67"/>
      <c r="G302" s="66" t="s">
        <v>554</v>
      </c>
      <c r="H302" s="84" t="s">
        <v>206</v>
      </c>
      <c r="I302" s="66"/>
      <c r="J302" s="84"/>
      <c r="K302" s="135"/>
      <c r="L302" s="135"/>
      <c r="M302" s="69"/>
    </row>
    <row r="303" spans="1:13" s="70" customFormat="1" ht="14.85" customHeight="1" x14ac:dyDescent="0.25">
      <c r="A303" s="63" t="s">
        <v>86</v>
      </c>
      <c r="B303" s="41" t="s">
        <v>517</v>
      </c>
      <c r="C303" s="65" t="s">
        <v>986</v>
      </c>
      <c r="D303" s="32"/>
      <c r="E303" s="66"/>
      <c r="F303" s="67"/>
      <c r="G303" s="66"/>
      <c r="H303" s="84"/>
      <c r="I303" s="66" t="s">
        <v>980</v>
      </c>
      <c r="J303" s="84" t="s">
        <v>514</v>
      </c>
      <c r="K303" s="135">
        <v>0</v>
      </c>
      <c r="L303" s="135">
        <v>0</v>
      </c>
      <c r="M303" s="69"/>
    </row>
    <row r="304" spans="1:13" s="70" customFormat="1" ht="14.85" customHeight="1" x14ac:dyDescent="0.25">
      <c r="A304" s="63" t="s">
        <v>86</v>
      </c>
      <c r="B304" s="41" t="s">
        <v>519</v>
      </c>
      <c r="C304" s="65" t="s">
        <v>518</v>
      </c>
      <c r="D304" s="32"/>
      <c r="E304" s="66"/>
      <c r="F304" s="67"/>
      <c r="G304" s="66"/>
      <c r="H304" s="84"/>
      <c r="I304" s="66" t="s">
        <v>981</v>
      </c>
      <c r="J304" s="84" t="s">
        <v>518</v>
      </c>
      <c r="K304" s="135">
        <v>0</v>
      </c>
      <c r="L304" s="135">
        <v>0</v>
      </c>
      <c r="M304" s="69"/>
    </row>
    <row r="305" spans="1:13" s="70" customFormat="1" ht="14.85" customHeight="1" x14ac:dyDescent="0.25">
      <c r="A305" s="63" t="s">
        <v>86</v>
      </c>
      <c r="B305" s="41" t="s">
        <v>521</v>
      </c>
      <c r="C305" s="65" t="s">
        <v>520</v>
      </c>
      <c r="D305" s="32"/>
      <c r="E305" s="66"/>
      <c r="F305" s="67"/>
      <c r="G305" s="66"/>
      <c r="H305" s="84"/>
      <c r="I305" s="66" t="s">
        <v>982</v>
      </c>
      <c r="J305" s="84" t="s">
        <v>983</v>
      </c>
      <c r="K305" s="135">
        <v>0</v>
      </c>
      <c r="L305" s="135">
        <v>0</v>
      </c>
      <c r="M305" s="69"/>
    </row>
    <row r="306" spans="1:13" s="70" customFormat="1" ht="14.85" customHeight="1" x14ac:dyDescent="0.25">
      <c r="A306" s="63" t="s">
        <v>86</v>
      </c>
      <c r="B306" s="41" t="s">
        <v>523</v>
      </c>
      <c r="C306" s="65" t="s">
        <v>522</v>
      </c>
      <c r="D306" s="32"/>
      <c r="E306" s="66"/>
      <c r="F306" s="67"/>
      <c r="G306" s="66"/>
      <c r="H306" s="84"/>
      <c r="I306" s="66" t="s">
        <v>985</v>
      </c>
      <c r="J306" s="84" t="s">
        <v>984</v>
      </c>
      <c r="K306" s="135">
        <v>0</v>
      </c>
      <c r="L306" s="135">
        <v>0</v>
      </c>
      <c r="M306" s="69"/>
    </row>
    <row r="307" spans="1:13" s="70" customFormat="1" ht="14.85" customHeight="1" x14ac:dyDescent="0.25">
      <c r="B307" s="41"/>
      <c r="C307" s="65"/>
      <c r="D307" s="32"/>
      <c r="E307" s="66"/>
      <c r="F307" s="67"/>
      <c r="G307" s="66" t="s">
        <v>555</v>
      </c>
      <c r="H307" s="84" t="s">
        <v>987</v>
      </c>
      <c r="I307" s="66"/>
      <c r="J307" s="84"/>
      <c r="K307" s="135"/>
      <c r="L307" s="135"/>
      <c r="M307" s="69"/>
    </row>
    <row r="308" spans="1:13" s="70" customFormat="1" ht="14.85" customHeight="1" x14ac:dyDescent="0.25">
      <c r="A308" s="63" t="s">
        <v>86</v>
      </c>
      <c r="B308" s="41" t="s">
        <v>507</v>
      </c>
      <c r="C308" s="65" t="s">
        <v>506</v>
      </c>
      <c r="D308" s="32"/>
      <c r="E308" s="66"/>
      <c r="F308" s="67"/>
      <c r="G308" s="66"/>
      <c r="H308" s="84"/>
      <c r="I308" s="66" t="s">
        <v>990</v>
      </c>
      <c r="J308" s="84" t="s">
        <v>506</v>
      </c>
      <c r="K308" s="135">
        <v>0</v>
      </c>
      <c r="L308" s="135">
        <v>0</v>
      </c>
      <c r="M308" s="69"/>
    </row>
    <row r="309" spans="1:13" s="70" customFormat="1" ht="14.85" customHeight="1" x14ac:dyDescent="0.25">
      <c r="A309" s="63" t="s">
        <v>86</v>
      </c>
      <c r="B309" s="41" t="s">
        <v>509</v>
      </c>
      <c r="C309" s="65" t="s">
        <v>508</v>
      </c>
      <c r="D309" s="32"/>
      <c r="E309" s="66"/>
      <c r="F309" s="67"/>
      <c r="G309" s="66"/>
      <c r="H309" s="84"/>
      <c r="I309" s="66" t="s">
        <v>991</v>
      </c>
      <c r="J309" s="84" t="s">
        <v>508</v>
      </c>
      <c r="K309" s="135">
        <v>0</v>
      </c>
      <c r="L309" s="135">
        <v>0</v>
      </c>
      <c r="M309" s="69"/>
    </row>
    <row r="310" spans="1:13" s="70" customFormat="1" ht="14.85" customHeight="1" x14ac:dyDescent="0.25">
      <c r="A310" s="63" t="s">
        <v>86</v>
      </c>
      <c r="B310" s="41" t="s">
        <v>511</v>
      </c>
      <c r="C310" s="65" t="s">
        <v>510</v>
      </c>
      <c r="D310" s="32"/>
      <c r="E310" s="66"/>
      <c r="F310" s="67"/>
      <c r="G310" s="66"/>
      <c r="H310" s="84"/>
      <c r="I310" s="66" t="s">
        <v>992</v>
      </c>
      <c r="J310" s="84" t="s">
        <v>510</v>
      </c>
      <c r="K310" s="135">
        <v>0</v>
      </c>
      <c r="L310" s="135">
        <v>0</v>
      </c>
      <c r="M310" s="69"/>
    </row>
    <row r="311" spans="1:13" s="70" customFormat="1" ht="14.85" customHeight="1" x14ac:dyDescent="0.25">
      <c r="A311" s="63" t="s">
        <v>86</v>
      </c>
      <c r="B311" s="41" t="s">
        <v>489</v>
      </c>
      <c r="C311" s="65" t="s">
        <v>488</v>
      </c>
      <c r="D311" s="32"/>
      <c r="E311" s="66"/>
      <c r="F311" s="67"/>
      <c r="G311" s="66"/>
      <c r="H311" s="84"/>
      <c r="I311" s="66" t="s">
        <v>993</v>
      </c>
      <c r="J311" s="84" t="s">
        <v>988</v>
      </c>
      <c r="K311" s="135">
        <v>0</v>
      </c>
      <c r="L311" s="135">
        <v>0</v>
      </c>
      <c r="M311" s="69"/>
    </row>
    <row r="312" spans="1:13" s="70" customFormat="1" ht="14.85" customHeight="1" x14ac:dyDescent="0.25">
      <c r="A312" s="63" t="s">
        <v>86</v>
      </c>
      <c r="B312" s="41" t="s">
        <v>491</v>
      </c>
      <c r="C312" s="65" t="s">
        <v>490</v>
      </c>
      <c r="D312" s="32"/>
      <c r="E312" s="66"/>
      <c r="F312" s="67"/>
      <c r="G312" s="66"/>
      <c r="H312" s="84"/>
      <c r="I312" s="66" t="s">
        <v>829</v>
      </c>
      <c r="J312" s="84" t="s">
        <v>490</v>
      </c>
      <c r="K312" s="135">
        <v>0</v>
      </c>
      <c r="L312" s="135">
        <v>0</v>
      </c>
      <c r="M312" s="69"/>
    </row>
    <row r="313" spans="1:13" s="70" customFormat="1" ht="14.85" customHeight="1" x14ac:dyDescent="0.25">
      <c r="A313" s="63" t="s">
        <v>86</v>
      </c>
      <c r="B313" s="41" t="s">
        <v>485</v>
      </c>
      <c r="C313" s="65" t="s">
        <v>484</v>
      </c>
      <c r="D313" s="32"/>
      <c r="E313" s="66"/>
      <c r="F313" s="67"/>
      <c r="G313" s="66"/>
      <c r="H313" s="84"/>
      <c r="I313" s="66" t="s">
        <v>994</v>
      </c>
      <c r="J313" s="84" t="s">
        <v>484</v>
      </c>
      <c r="K313" s="135">
        <v>0</v>
      </c>
      <c r="L313" s="135">
        <v>0</v>
      </c>
      <c r="M313" s="69"/>
    </row>
    <row r="314" spans="1:13" s="70" customFormat="1" ht="14.85" customHeight="1" x14ac:dyDescent="0.25">
      <c r="A314" s="63" t="s">
        <v>86</v>
      </c>
      <c r="B314" s="41" t="s">
        <v>487</v>
      </c>
      <c r="C314" s="65" t="s">
        <v>486</v>
      </c>
      <c r="D314" s="32"/>
      <c r="E314" s="66"/>
      <c r="F314" s="67"/>
      <c r="G314" s="66"/>
      <c r="H314" s="84"/>
      <c r="I314" s="66" t="s">
        <v>995</v>
      </c>
      <c r="J314" s="84" t="s">
        <v>486</v>
      </c>
      <c r="K314" s="135">
        <v>0</v>
      </c>
      <c r="L314" s="135">
        <v>0</v>
      </c>
      <c r="M314" s="69"/>
    </row>
    <row r="315" spans="1:13" s="70" customFormat="1" ht="14.85" customHeight="1" x14ac:dyDescent="0.25">
      <c r="A315" s="63" t="s">
        <v>86</v>
      </c>
      <c r="B315" s="41" t="s">
        <v>497</v>
      </c>
      <c r="C315" s="65" t="s">
        <v>496</v>
      </c>
      <c r="D315" s="32"/>
      <c r="E315" s="66"/>
      <c r="F315" s="67"/>
      <c r="G315" s="66"/>
      <c r="H315" s="84"/>
      <c r="I315" s="66" t="s">
        <v>996</v>
      </c>
      <c r="J315" s="84" t="s">
        <v>989</v>
      </c>
      <c r="K315" s="135">
        <v>0</v>
      </c>
      <c r="L315" s="135">
        <v>0</v>
      </c>
      <c r="M315" s="69"/>
    </row>
    <row r="316" spans="1:13" s="70" customFormat="1" ht="14.85" customHeight="1" x14ac:dyDescent="0.25">
      <c r="A316" s="63" t="s">
        <v>86</v>
      </c>
      <c r="B316" s="41" t="s">
        <v>493</v>
      </c>
      <c r="C316" s="65" t="s">
        <v>492</v>
      </c>
      <c r="D316" s="32"/>
      <c r="E316" s="66"/>
      <c r="F316" s="67"/>
      <c r="G316" s="66"/>
      <c r="H316" s="84"/>
      <c r="I316" s="66" t="s">
        <v>1220</v>
      </c>
      <c r="J316" s="84" t="s">
        <v>492</v>
      </c>
      <c r="K316" s="135">
        <v>0</v>
      </c>
      <c r="L316" s="135">
        <v>0</v>
      </c>
      <c r="M316" s="69"/>
    </row>
    <row r="317" spans="1:13" s="70" customFormat="1" ht="14.85" customHeight="1" x14ac:dyDescent="0.25">
      <c r="A317" s="63" t="s">
        <v>86</v>
      </c>
      <c r="B317" s="41" t="s">
        <v>495</v>
      </c>
      <c r="C317" s="65" t="s">
        <v>494</v>
      </c>
      <c r="D317" s="32"/>
      <c r="E317" s="66"/>
      <c r="F317" s="67"/>
      <c r="G317" s="66"/>
      <c r="H317" s="84"/>
      <c r="I317" s="66" t="s">
        <v>997</v>
      </c>
      <c r="J317" s="84" t="s">
        <v>998</v>
      </c>
      <c r="K317" s="135">
        <v>0</v>
      </c>
      <c r="L317" s="135">
        <v>0</v>
      </c>
      <c r="M317" s="69"/>
    </row>
    <row r="318" spans="1:13" s="70" customFormat="1" ht="14.85" customHeight="1" x14ac:dyDescent="0.25">
      <c r="B318" s="41"/>
      <c r="C318" s="65"/>
      <c r="D318" s="32"/>
      <c r="E318" s="66"/>
      <c r="F318" s="67"/>
      <c r="G318" s="66" t="s">
        <v>556</v>
      </c>
      <c r="H318" s="93" t="s">
        <v>207</v>
      </c>
      <c r="I318" s="66"/>
      <c r="J318" s="84"/>
      <c r="K318" s="135"/>
      <c r="L318" s="135"/>
      <c r="M318" s="69"/>
    </row>
    <row r="319" spans="1:13" s="70" customFormat="1" ht="14.85" customHeight="1" x14ac:dyDescent="0.25">
      <c r="A319" s="63" t="s">
        <v>86</v>
      </c>
      <c r="B319" s="41" t="s">
        <v>460</v>
      </c>
      <c r="C319" s="65" t="s">
        <v>459</v>
      </c>
      <c r="D319" s="32"/>
      <c r="E319" s="66"/>
      <c r="F319" s="67"/>
      <c r="G319" s="66"/>
      <c r="H319" s="93"/>
      <c r="I319" s="66" t="s">
        <v>999</v>
      </c>
      <c r="J319" s="84" t="s">
        <v>1000</v>
      </c>
      <c r="K319" s="135">
        <v>0</v>
      </c>
      <c r="L319" s="135">
        <v>0</v>
      </c>
      <c r="M319" s="69"/>
    </row>
    <row r="320" spans="1:13" s="70" customFormat="1" ht="14.85" customHeight="1" x14ac:dyDescent="0.25">
      <c r="A320" s="63" t="s">
        <v>86</v>
      </c>
      <c r="B320" s="41" t="s">
        <v>460</v>
      </c>
      <c r="C320" s="65" t="s">
        <v>459</v>
      </c>
      <c r="D320" s="32"/>
      <c r="E320" s="66"/>
      <c r="F320" s="67"/>
      <c r="G320" s="66"/>
      <c r="H320" s="93"/>
      <c r="I320" s="66" t="s">
        <v>1013</v>
      </c>
      <c r="J320" s="84" t="s">
        <v>1001</v>
      </c>
      <c r="K320" s="135">
        <v>0</v>
      </c>
      <c r="L320" s="135">
        <v>0</v>
      </c>
      <c r="M320" s="69"/>
    </row>
    <row r="321" spans="1:13" s="70" customFormat="1" ht="14.85" customHeight="1" x14ac:dyDescent="0.25">
      <c r="A321" s="63" t="s">
        <v>86</v>
      </c>
      <c r="B321" s="41" t="s">
        <v>460</v>
      </c>
      <c r="C321" s="65" t="s">
        <v>459</v>
      </c>
      <c r="D321" s="32"/>
      <c r="E321" s="66"/>
      <c r="F321" s="67"/>
      <c r="G321" s="66"/>
      <c r="H321" s="93"/>
      <c r="I321" s="66" t="s">
        <v>1014</v>
      </c>
      <c r="J321" s="84" t="s">
        <v>1002</v>
      </c>
      <c r="K321" s="135">
        <v>0</v>
      </c>
      <c r="L321" s="135">
        <v>0</v>
      </c>
      <c r="M321" s="69"/>
    </row>
    <row r="322" spans="1:13" s="70" customFormat="1" ht="14.85" customHeight="1" x14ac:dyDescent="0.25">
      <c r="A322" s="63" t="s">
        <v>86</v>
      </c>
      <c r="B322" s="41" t="s">
        <v>462</v>
      </c>
      <c r="C322" s="65" t="s">
        <v>461</v>
      </c>
      <c r="D322" s="32"/>
      <c r="E322" s="66"/>
      <c r="F322" s="67"/>
      <c r="G322" s="66"/>
      <c r="H322" s="93"/>
      <c r="I322" s="66" t="s">
        <v>1015</v>
      </c>
      <c r="J322" s="84" t="s">
        <v>461</v>
      </c>
      <c r="K322" s="135">
        <v>0</v>
      </c>
      <c r="L322" s="135">
        <v>0</v>
      </c>
      <c r="M322" s="69"/>
    </row>
    <row r="323" spans="1:13" s="70" customFormat="1" ht="14.85" customHeight="1" x14ac:dyDescent="0.25">
      <c r="A323" s="63" t="s">
        <v>86</v>
      </c>
      <c r="B323" s="41" t="s">
        <v>464</v>
      </c>
      <c r="C323" s="65" t="s">
        <v>463</v>
      </c>
      <c r="D323" s="32"/>
      <c r="E323" s="66"/>
      <c r="F323" s="67"/>
      <c r="G323" s="66"/>
      <c r="H323" s="93"/>
      <c r="I323" s="66" t="s">
        <v>1016</v>
      </c>
      <c r="J323" s="84" t="s">
        <v>1003</v>
      </c>
      <c r="K323" s="135">
        <v>0</v>
      </c>
      <c r="L323" s="135">
        <v>0</v>
      </c>
      <c r="M323" s="69"/>
    </row>
    <row r="324" spans="1:13" s="70" customFormat="1" ht="14.85" customHeight="1" x14ac:dyDescent="0.25">
      <c r="A324" s="63" t="s">
        <v>86</v>
      </c>
      <c r="B324" s="41" t="s">
        <v>475</v>
      </c>
      <c r="C324" s="65" t="s">
        <v>474</v>
      </c>
      <c r="D324" s="32"/>
      <c r="E324" s="66"/>
      <c r="F324" s="67"/>
      <c r="G324" s="66"/>
      <c r="H324" s="93"/>
      <c r="I324" s="66" t="s">
        <v>1017</v>
      </c>
      <c r="J324" s="84" t="s">
        <v>1004</v>
      </c>
      <c r="K324" s="135">
        <v>0</v>
      </c>
      <c r="L324" s="135">
        <v>0</v>
      </c>
      <c r="M324" s="69"/>
    </row>
    <row r="325" spans="1:13" s="70" customFormat="1" ht="14.85" customHeight="1" x14ac:dyDescent="0.25">
      <c r="A325" s="63" t="s">
        <v>86</v>
      </c>
      <c r="B325" s="41" t="s">
        <v>466</v>
      </c>
      <c r="C325" s="65" t="s">
        <v>465</v>
      </c>
      <c r="D325" s="32"/>
      <c r="E325" s="66"/>
      <c r="F325" s="67"/>
      <c r="G325" s="66"/>
      <c r="H325" s="93"/>
      <c r="I325" s="66" t="s">
        <v>1018</v>
      </c>
      <c r="J325" s="84" t="s">
        <v>465</v>
      </c>
      <c r="K325" s="135">
        <v>0</v>
      </c>
      <c r="L325" s="135">
        <v>0</v>
      </c>
      <c r="M325" s="69"/>
    </row>
    <row r="326" spans="1:13" s="70" customFormat="1" ht="14.85" customHeight="1" x14ac:dyDescent="0.25">
      <c r="A326" s="63" t="s">
        <v>86</v>
      </c>
      <c r="B326" s="41" t="s">
        <v>468</v>
      </c>
      <c r="C326" s="65" t="s">
        <v>467</v>
      </c>
      <c r="D326" s="32"/>
      <c r="E326" s="66"/>
      <c r="F326" s="67"/>
      <c r="G326" s="66"/>
      <c r="H326" s="93"/>
      <c r="I326" s="66" t="s">
        <v>1019</v>
      </c>
      <c r="J326" s="84" t="s">
        <v>467</v>
      </c>
      <c r="K326" s="135">
        <v>0</v>
      </c>
      <c r="L326" s="135">
        <v>0</v>
      </c>
      <c r="M326" s="69"/>
    </row>
    <row r="327" spans="1:13" s="70" customFormat="1" ht="14.85" customHeight="1" x14ac:dyDescent="0.25">
      <c r="A327" s="63" t="s">
        <v>86</v>
      </c>
      <c r="B327" s="41" t="s">
        <v>1010</v>
      </c>
      <c r="C327" s="65" t="s">
        <v>1011</v>
      </c>
      <c r="D327" s="32"/>
      <c r="E327" s="66"/>
      <c r="F327" s="67"/>
      <c r="G327" s="66"/>
      <c r="H327" s="93"/>
      <c r="I327" s="66" t="s">
        <v>1020</v>
      </c>
      <c r="J327" s="84" t="s">
        <v>1005</v>
      </c>
      <c r="K327" s="135">
        <v>0</v>
      </c>
      <c r="L327" s="135">
        <v>0</v>
      </c>
      <c r="M327" s="69"/>
    </row>
    <row r="328" spans="1:13" s="70" customFormat="1" ht="14.85" customHeight="1" x14ac:dyDescent="0.25">
      <c r="A328" s="63" t="s">
        <v>86</v>
      </c>
      <c r="B328" s="41" t="s">
        <v>470</v>
      </c>
      <c r="C328" s="65" t="s">
        <v>469</v>
      </c>
      <c r="D328" s="32"/>
      <c r="E328" s="66"/>
      <c r="F328" s="67"/>
      <c r="G328" s="66"/>
      <c r="H328" s="93"/>
      <c r="I328" s="66" t="s">
        <v>1021</v>
      </c>
      <c r="J328" s="84" t="s">
        <v>469</v>
      </c>
      <c r="K328" s="135">
        <v>0</v>
      </c>
      <c r="L328" s="135">
        <v>0</v>
      </c>
      <c r="M328" s="69"/>
    </row>
    <row r="329" spans="1:13" s="70" customFormat="1" ht="14.85" customHeight="1" x14ac:dyDescent="0.25">
      <c r="A329" s="63" t="s">
        <v>86</v>
      </c>
      <c r="B329" s="41" t="s">
        <v>472</v>
      </c>
      <c r="C329" s="65" t="s">
        <v>471</v>
      </c>
      <c r="D329" s="32"/>
      <c r="E329" s="66"/>
      <c r="F329" s="67"/>
      <c r="G329" s="66"/>
      <c r="H329" s="93"/>
      <c r="I329" s="66" t="s">
        <v>1022</v>
      </c>
      <c r="J329" s="84" t="s">
        <v>471</v>
      </c>
      <c r="K329" s="135">
        <v>0</v>
      </c>
      <c r="L329" s="135">
        <v>0</v>
      </c>
      <c r="M329" s="69"/>
    </row>
    <row r="330" spans="1:13" s="70" customFormat="1" ht="14.85" customHeight="1" x14ac:dyDescent="0.25">
      <c r="A330" s="63" t="s">
        <v>86</v>
      </c>
      <c r="B330" s="41" t="s">
        <v>473</v>
      </c>
      <c r="C330" s="65" t="s">
        <v>262</v>
      </c>
      <c r="D330" s="32"/>
      <c r="E330" s="66"/>
      <c r="F330" s="67"/>
      <c r="G330" s="66"/>
      <c r="H330" s="93"/>
      <c r="I330" s="66" t="s">
        <v>1023</v>
      </c>
      <c r="J330" s="84" t="s">
        <v>262</v>
      </c>
      <c r="K330" s="135">
        <v>0</v>
      </c>
      <c r="L330" s="135">
        <v>0</v>
      </c>
      <c r="M330" s="69"/>
    </row>
    <row r="331" spans="1:13" s="70" customFormat="1" ht="14.85" customHeight="1" x14ac:dyDescent="0.25">
      <c r="A331" s="63" t="s">
        <v>86</v>
      </c>
      <c r="B331" s="41" t="s">
        <v>477</v>
      </c>
      <c r="C331" s="65" t="s">
        <v>476</v>
      </c>
      <c r="D331" s="32"/>
      <c r="E331" s="66"/>
      <c r="F331" s="67"/>
      <c r="G331" s="66"/>
      <c r="H331" s="93"/>
      <c r="I331" s="66" t="s">
        <v>1024</v>
      </c>
      <c r="J331" s="84" t="s">
        <v>476</v>
      </c>
      <c r="K331" s="135">
        <v>0</v>
      </c>
      <c r="L331" s="135">
        <v>0</v>
      </c>
      <c r="M331" s="69"/>
    </row>
    <row r="332" spans="1:13" s="70" customFormat="1" ht="14.85" customHeight="1" x14ac:dyDescent="0.25">
      <c r="A332" s="63" t="s">
        <v>86</v>
      </c>
      <c r="B332" s="41" t="s">
        <v>479</v>
      </c>
      <c r="C332" s="65" t="s">
        <v>478</v>
      </c>
      <c r="D332" s="32"/>
      <c r="E332" s="66"/>
      <c r="F332" s="67"/>
      <c r="G332" s="66"/>
      <c r="H332" s="93"/>
      <c r="I332" s="66" t="s">
        <v>1025</v>
      </c>
      <c r="J332" s="84" t="s">
        <v>478</v>
      </c>
      <c r="K332" s="135">
        <v>0</v>
      </c>
      <c r="L332" s="135">
        <v>0</v>
      </c>
      <c r="M332" s="69"/>
    </row>
    <row r="333" spans="1:13" s="70" customFormat="1" ht="14.85" customHeight="1" x14ac:dyDescent="0.25">
      <c r="A333" s="63" t="s">
        <v>86</v>
      </c>
      <c r="B333" s="41" t="s">
        <v>481</v>
      </c>
      <c r="C333" s="65" t="s">
        <v>480</v>
      </c>
      <c r="D333" s="32"/>
      <c r="E333" s="66"/>
      <c r="F333" s="67"/>
      <c r="G333" s="66"/>
      <c r="H333" s="93"/>
      <c r="I333" s="66" t="s">
        <v>1026</v>
      </c>
      <c r="J333" s="84" t="s">
        <v>480</v>
      </c>
      <c r="K333" s="135">
        <v>0</v>
      </c>
      <c r="L333" s="135">
        <v>0</v>
      </c>
      <c r="M333" s="69"/>
    </row>
    <row r="334" spans="1:13" s="70" customFormat="1" ht="14.85" customHeight="1" x14ac:dyDescent="0.25">
      <c r="A334" s="63" t="s">
        <v>86</v>
      </c>
      <c r="B334" s="41" t="s">
        <v>1012</v>
      </c>
      <c r="C334" s="65" t="s">
        <v>1006</v>
      </c>
      <c r="D334" s="32"/>
      <c r="E334" s="66"/>
      <c r="F334" s="67"/>
      <c r="G334" s="66"/>
      <c r="H334" s="93"/>
      <c r="I334" s="66" t="s">
        <v>1027</v>
      </c>
      <c r="J334" s="84" t="s">
        <v>1006</v>
      </c>
      <c r="K334" s="135">
        <v>0</v>
      </c>
      <c r="L334" s="135">
        <v>0</v>
      </c>
      <c r="M334" s="69"/>
    </row>
    <row r="335" spans="1:13" s="70" customFormat="1" ht="14.85" customHeight="1" x14ac:dyDescent="0.25">
      <c r="A335" s="63" t="s">
        <v>86</v>
      </c>
      <c r="B335" s="41" t="s">
        <v>483</v>
      </c>
      <c r="C335" s="65" t="s">
        <v>482</v>
      </c>
      <c r="D335" s="32"/>
      <c r="E335" s="66"/>
      <c r="F335" s="67"/>
      <c r="G335" s="66"/>
      <c r="H335" s="93"/>
      <c r="I335" s="66" t="s">
        <v>1028</v>
      </c>
      <c r="J335" s="84" t="s">
        <v>482</v>
      </c>
      <c r="K335" s="135">
        <v>0</v>
      </c>
      <c r="L335" s="135">
        <v>0</v>
      </c>
      <c r="M335" s="69"/>
    </row>
    <row r="336" spans="1:13" s="70" customFormat="1" ht="14.85" customHeight="1" x14ac:dyDescent="0.25">
      <c r="A336" s="63" t="s">
        <v>86</v>
      </c>
      <c r="B336" s="41" t="s">
        <v>499</v>
      </c>
      <c r="C336" s="65" t="s">
        <v>498</v>
      </c>
      <c r="D336" s="32"/>
      <c r="E336" s="66"/>
      <c r="F336" s="67"/>
      <c r="G336" s="66"/>
      <c r="H336" s="93"/>
      <c r="I336" s="66" t="s">
        <v>1029</v>
      </c>
      <c r="J336" s="84" t="s">
        <v>1007</v>
      </c>
      <c r="K336" s="135">
        <v>0</v>
      </c>
      <c r="L336" s="135">
        <v>0</v>
      </c>
      <c r="M336" s="69"/>
    </row>
    <row r="337" spans="1:13" s="70" customFormat="1" ht="14.85" customHeight="1" x14ac:dyDescent="0.25">
      <c r="A337" s="63" t="s">
        <v>86</v>
      </c>
      <c r="B337" s="41" t="s">
        <v>501</v>
      </c>
      <c r="C337" s="65" t="s">
        <v>500</v>
      </c>
      <c r="D337" s="32"/>
      <c r="E337" s="66"/>
      <c r="F337" s="67"/>
      <c r="G337" s="66"/>
      <c r="H337" s="93"/>
      <c r="I337" s="66" t="s">
        <v>1030</v>
      </c>
      <c r="J337" s="84" t="s">
        <v>500</v>
      </c>
      <c r="K337" s="135">
        <v>0</v>
      </c>
      <c r="L337" s="135">
        <v>0</v>
      </c>
      <c r="M337" s="69"/>
    </row>
    <row r="338" spans="1:13" s="70" customFormat="1" ht="14.85" customHeight="1" x14ac:dyDescent="0.25">
      <c r="A338" s="63" t="s">
        <v>86</v>
      </c>
      <c r="B338" s="41" t="s">
        <v>503</v>
      </c>
      <c r="C338" s="65" t="s">
        <v>502</v>
      </c>
      <c r="D338" s="32"/>
      <c r="E338" s="66"/>
      <c r="F338" s="67"/>
      <c r="G338" s="66"/>
      <c r="H338" s="93"/>
      <c r="I338" s="66" t="s">
        <v>1031</v>
      </c>
      <c r="J338" s="84" t="s">
        <v>502</v>
      </c>
      <c r="K338" s="135">
        <v>0</v>
      </c>
      <c r="L338" s="135">
        <v>0</v>
      </c>
      <c r="M338" s="69"/>
    </row>
    <row r="339" spans="1:13" s="70" customFormat="1" ht="14.85" customHeight="1" x14ac:dyDescent="0.25">
      <c r="A339" s="63" t="s">
        <v>86</v>
      </c>
      <c r="B339" s="41" t="s">
        <v>513</v>
      </c>
      <c r="C339" s="65" t="s">
        <v>512</v>
      </c>
      <c r="D339" s="32"/>
      <c r="E339" s="79"/>
      <c r="F339" s="80"/>
      <c r="G339" s="66"/>
      <c r="H339" s="93"/>
      <c r="I339" s="66" t="s">
        <v>1032</v>
      </c>
      <c r="J339" s="84" t="s">
        <v>1008</v>
      </c>
      <c r="K339" s="135">
        <v>0</v>
      </c>
      <c r="L339" s="135">
        <v>0</v>
      </c>
      <c r="M339" s="69"/>
    </row>
    <row r="340" spans="1:13" s="70" customFormat="1" ht="14.85" customHeight="1" x14ac:dyDescent="0.25">
      <c r="A340" s="63" t="s">
        <v>86</v>
      </c>
      <c r="B340" s="41" t="s">
        <v>505</v>
      </c>
      <c r="C340" s="65" t="s">
        <v>504</v>
      </c>
      <c r="D340" s="32"/>
      <c r="E340" s="81"/>
      <c r="F340" s="80"/>
      <c r="G340" s="79"/>
      <c r="H340" s="94"/>
      <c r="I340" s="66" t="s">
        <v>1033</v>
      </c>
      <c r="J340" s="84" t="s">
        <v>1009</v>
      </c>
      <c r="K340" s="135">
        <v>0</v>
      </c>
      <c r="L340" s="135">
        <v>0</v>
      </c>
      <c r="M340" s="69"/>
    </row>
    <row r="341" spans="1:13" s="70" customFormat="1" ht="14.85" customHeight="1" x14ac:dyDescent="0.25">
      <c r="B341" s="83"/>
      <c r="C341" s="65"/>
      <c r="D341" s="32"/>
      <c r="E341" s="66"/>
      <c r="F341" s="67"/>
      <c r="G341" s="66" t="s">
        <v>557</v>
      </c>
      <c r="H341" s="84" t="s">
        <v>1034</v>
      </c>
      <c r="I341" s="95"/>
      <c r="J341" s="84"/>
      <c r="K341" s="135"/>
      <c r="L341" s="135"/>
      <c r="M341" s="69"/>
    </row>
    <row r="342" spans="1:13" s="70" customFormat="1" ht="14.85" customHeight="1" x14ac:dyDescent="0.25">
      <c r="A342" s="63" t="s">
        <v>86</v>
      </c>
      <c r="B342" s="41" t="s">
        <v>489</v>
      </c>
      <c r="C342" s="65" t="s">
        <v>488</v>
      </c>
      <c r="D342" s="32"/>
      <c r="E342" s="66"/>
      <c r="F342" s="67"/>
      <c r="G342" s="66"/>
      <c r="H342" s="96"/>
      <c r="I342" s="66" t="s">
        <v>1061</v>
      </c>
      <c r="J342" s="43" t="s">
        <v>1035</v>
      </c>
      <c r="K342" s="135">
        <v>0</v>
      </c>
      <c r="L342" s="135">
        <v>0</v>
      </c>
      <c r="M342" s="69"/>
    </row>
    <row r="343" spans="1:13" s="70" customFormat="1" ht="14.85" customHeight="1" x14ac:dyDescent="0.25">
      <c r="A343" s="63" t="s">
        <v>86</v>
      </c>
      <c r="B343" s="41" t="s">
        <v>491</v>
      </c>
      <c r="C343" s="65" t="s">
        <v>490</v>
      </c>
      <c r="D343" s="32"/>
      <c r="E343" s="66"/>
      <c r="F343" s="67"/>
      <c r="G343" s="66"/>
      <c r="H343" s="96"/>
      <c r="I343" s="66" t="s">
        <v>1062</v>
      </c>
      <c r="J343" s="43" t="s">
        <v>1036</v>
      </c>
      <c r="K343" s="135">
        <v>0</v>
      </c>
      <c r="L343" s="135">
        <v>0</v>
      </c>
      <c r="M343" s="69"/>
    </row>
    <row r="344" spans="1:13" s="70" customFormat="1" ht="14.85" customHeight="1" x14ac:dyDescent="0.25">
      <c r="A344" s="63" t="s">
        <v>86</v>
      </c>
      <c r="B344" s="41" t="s">
        <v>485</v>
      </c>
      <c r="C344" s="65" t="s">
        <v>484</v>
      </c>
      <c r="D344" s="32"/>
      <c r="E344" s="66"/>
      <c r="F344" s="67"/>
      <c r="G344" s="66"/>
      <c r="H344" s="96"/>
      <c r="I344" s="66" t="s">
        <v>1067</v>
      </c>
      <c r="J344" s="44" t="s">
        <v>1037</v>
      </c>
      <c r="K344" s="135">
        <v>0</v>
      </c>
      <c r="L344" s="135">
        <v>0</v>
      </c>
      <c r="M344" s="69"/>
    </row>
    <row r="345" spans="1:13" s="70" customFormat="1" ht="14.85" customHeight="1" x14ac:dyDescent="0.25">
      <c r="A345" s="63" t="s">
        <v>86</v>
      </c>
      <c r="B345" s="41" t="s">
        <v>487</v>
      </c>
      <c r="C345" s="65" t="s">
        <v>486</v>
      </c>
      <c r="D345" s="32"/>
      <c r="E345" s="66"/>
      <c r="F345" s="67"/>
      <c r="G345" s="66"/>
      <c r="H345" s="96"/>
      <c r="I345" s="66" t="s">
        <v>1069</v>
      </c>
      <c r="J345" s="43" t="s">
        <v>1038</v>
      </c>
      <c r="K345" s="135">
        <v>0</v>
      </c>
      <c r="L345" s="135">
        <v>0</v>
      </c>
      <c r="M345" s="69"/>
    </row>
    <row r="346" spans="1:13" s="70" customFormat="1" ht="30" x14ac:dyDescent="0.25">
      <c r="A346" s="63" t="s">
        <v>86</v>
      </c>
      <c r="B346" s="41" t="s">
        <v>497</v>
      </c>
      <c r="C346" s="65" t="s">
        <v>496</v>
      </c>
      <c r="D346" s="32"/>
      <c r="E346" s="66"/>
      <c r="F346" s="67"/>
      <c r="G346" s="66"/>
      <c r="H346" s="96"/>
      <c r="I346" s="66" t="s">
        <v>1070</v>
      </c>
      <c r="J346" s="43" t="s">
        <v>1039</v>
      </c>
      <c r="K346" s="135">
        <v>0</v>
      </c>
      <c r="L346" s="135">
        <v>0</v>
      </c>
      <c r="M346" s="69"/>
    </row>
    <row r="347" spans="1:13" s="70" customFormat="1" ht="14.85" customHeight="1" x14ac:dyDescent="0.25">
      <c r="A347" s="63" t="s">
        <v>86</v>
      </c>
      <c r="B347" s="41" t="s">
        <v>493</v>
      </c>
      <c r="C347" s="65" t="s">
        <v>492</v>
      </c>
      <c r="D347" s="32"/>
      <c r="E347" s="66"/>
      <c r="F347" s="67"/>
      <c r="G347" s="66"/>
      <c r="H347" s="96"/>
      <c r="I347" s="66" t="s">
        <v>1071</v>
      </c>
      <c r="J347" s="43" t="s">
        <v>1040</v>
      </c>
      <c r="K347" s="135">
        <v>0</v>
      </c>
      <c r="L347" s="135">
        <v>0</v>
      </c>
      <c r="M347" s="69"/>
    </row>
    <row r="348" spans="1:13" s="70" customFormat="1" ht="14.85" customHeight="1" x14ac:dyDescent="0.25">
      <c r="A348" s="63" t="s">
        <v>86</v>
      </c>
      <c r="B348" s="41" t="s">
        <v>460</v>
      </c>
      <c r="C348" s="65" t="s">
        <v>459</v>
      </c>
      <c r="D348" s="32"/>
      <c r="E348" s="66"/>
      <c r="F348" s="67"/>
      <c r="G348" s="66"/>
      <c r="H348" s="96"/>
      <c r="I348" s="66" t="s">
        <v>1072</v>
      </c>
      <c r="J348" s="43" t="s">
        <v>1041</v>
      </c>
      <c r="K348" s="135">
        <v>0</v>
      </c>
      <c r="L348" s="135">
        <v>0</v>
      </c>
      <c r="M348" s="69"/>
    </row>
    <row r="349" spans="1:13" s="70" customFormat="1" ht="14.85" customHeight="1" x14ac:dyDescent="0.25">
      <c r="A349" s="63" t="s">
        <v>86</v>
      </c>
      <c r="B349" s="41" t="s">
        <v>460</v>
      </c>
      <c r="C349" s="65" t="s">
        <v>459</v>
      </c>
      <c r="D349" s="32"/>
      <c r="E349" s="66"/>
      <c r="F349" s="67"/>
      <c r="G349" s="66"/>
      <c r="H349" s="96"/>
      <c r="I349" s="66" t="s">
        <v>1073</v>
      </c>
      <c r="J349" s="43" t="s">
        <v>1042</v>
      </c>
      <c r="K349" s="135">
        <v>0</v>
      </c>
      <c r="L349" s="135">
        <v>0</v>
      </c>
      <c r="M349" s="69"/>
    </row>
    <row r="350" spans="1:13" s="70" customFormat="1" ht="14.85" customHeight="1" x14ac:dyDescent="0.25">
      <c r="A350" s="63" t="s">
        <v>86</v>
      </c>
      <c r="B350" s="41" t="s">
        <v>462</v>
      </c>
      <c r="C350" s="65" t="s">
        <v>461</v>
      </c>
      <c r="D350" s="32"/>
      <c r="E350" s="66"/>
      <c r="F350" s="67"/>
      <c r="G350" s="66"/>
      <c r="H350" s="96"/>
      <c r="I350" s="66" t="s">
        <v>1074</v>
      </c>
      <c r="J350" s="43" t="s">
        <v>1043</v>
      </c>
      <c r="K350" s="135">
        <v>0</v>
      </c>
      <c r="L350" s="135">
        <v>0</v>
      </c>
      <c r="M350" s="69"/>
    </row>
    <row r="351" spans="1:13" s="70" customFormat="1" ht="14.85" customHeight="1" x14ac:dyDescent="0.25">
      <c r="A351" s="63" t="s">
        <v>86</v>
      </c>
      <c r="B351" s="41" t="s">
        <v>464</v>
      </c>
      <c r="C351" s="65" t="s">
        <v>463</v>
      </c>
      <c r="D351" s="32"/>
      <c r="E351" s="66"/>
      <c r="F351" s="67"/>
      <c r="G351" s="66"/>
      <c r="H351" s="96"/>
      <c r="I351" s="66" t="s">
        <v>1076</v>
      </c>
      <c r="J351" s="43" t="s">
        <v>1044</v>
      </c>
      <c r="K351" s="135">
        <v>0</v>
      </c>
      <c r="L351" s="135">
        <v>0</v>
      </c>
      <c r="M351" s="69"/>
    </row>
    <row r="352" spans="1:13" s="70" customFormat="1" ht="14.85" customHeight="1" x14ac:dyDescent="0.25">
      <c r="A352" s="63" t="s">
        <v>86</v>
      </c>
      <c r="B352" s="41" t="s">
        <v>466</v>
      </c>
      <c r="C352" s="65" t="s">
        <v>465</v>
      </c>
      <c r="D352" s="32"/>
      <c r="E352" s="66"/>
      <c r="F352" s="67"/>
      <c r="G352" s="66"/>
      <c r="H352" s="96"/>
      <c r="I352" s="66" t="s">
        <v>1077</v>
      </c>
      <c r="J352" s="45" t="s">
        <v>1045</v>
      </c>
      <c r="K352" s="135">
        <v>0</v>
      </c>
      <c r="L352" s="135">
        <v>0</v>
      </c>
      <c r="M352" s="69"/>
    </row>
    <row r="353" spans="1:13" s="70" customFormat="1" ht="14.85" customHeight="1" x14ac:dyDescent="0.25">
      <c r="A353" s="63" t="s">
        <v>86</v>
      </c>
      <c r="B353" s="41" t="s">
        <v>468</v>
      </c>
      <c r="C353" s="65" t="s">
        <v>467</v>
      </c>
      <c r="D353" s="32"/>
      <c r="E353" s="66"/>
      <c r="F353" s="67"/>
      <c r="G353" s="66"/>
      <c r="H353" s="96"/>
      <c r="I353" s="66" t="s">
        <v>1078</v>
      </c>
      <c r="J353" s="45" t="s">
        <v>1046</v>
      </c>
      <c r="K353" s="135">
        <v>0</v>
      </c>
      <c r="L353" s="135">
        <v>0</v>
      </c>
      <c r="M353" s="69"/>
    </row>
    <row r="354" spans="1:13" s="70" customFormat="1" ht="14.85" customHeight="1" x14ac:dyDescent="0.25">
      <c r="A354" s="63" t="s">
        <v>86</v>
      </c>
      <c r="B354" s="41" t="s">
        <v>1010</v>
      </c>
      <c r="C354" s="65" t="s">
        <v>1011</v>
      </c>
      <c r="D354" s="32"/>
      <c r="E354" s="66"/>
      <c r="F354" s="67"/>
      <c r="G354" s="66"/>
      <c r="H354" s="96"/>
      <c r="I354" s="66" t="s">
        <v>1079</v>
      </c>
      <c r="J354" s="45" t="s">
        <v>1047</v>
      </c>
      <c r="K354" s="135">
        <v>0</v>
      </c>
      <c r="L354" s="135">
        <v>0</v>
      </c>
      <c r="M354" s="69"/>
    </row>
    <row r="355" spans="1:13" s="70" customFormat="1" ht="14.85" customHeight="1" x14ac:dyDescent="0.25">
      <c r="A355" s="63" t="s">
        <v>86</v>
      </c>
      <c r="B355" s="41" t="s">
        <v>470</v>
      </c>
      <c r="C355" s="65" t="s">
        <v>469</v>
      </c>
      <c r="D355" s="32"/>
      <c r="E355" s="66"/>
      <c r="F355" s="67"/>
      <c r="G355" s="66"/>
      <c r="H355" s="96"/>
      <c r="I355" s="66" t="s">
        <v>1080</v>
      </c>
      <c r="J355" s="45" t="s">
        <v>1048</v>
      </c>
      <c r="K355" s="135">
        <v>0</v>
      </c>
      <c r="L355" s="135">
        <v>0</v>
      </c>
      <c r="M355" s="69"/>
    </row>
    <row r="356" spans="1:13" s="70" customFormat="1" ht="14.85" customHeight="1" x14ac:dyDescent="0.25">
      <c r="A356" s="63" t="s">
        <v>86</v>
      </c>
      <c r="B356" s="41" t="s">
        <v>472</v>
      </c>
      <c r="C356" s="65" t="s">
        <v>471</v>
      </c>
      <c r="D356" s="32"/>
      <c r="E356" s="66"/>
      <c r="F356" s="67"/>
      <c r="G356" s="66"/>
      <c r="H356" s="96"/>
      <c r="I356" s="66" t="s">
        <v>1082</v>
      </c>
      <c r="J356" s="45" t="s">
        <v>1049</v>
      </c>
      <c r="K356" s="135">
        <v>0</v>
      </c>
      <c r="L356" s="135">
        <v>0</v>
      </c>
      <c r="M356" s="69"/>
    </row>
    <row r="357" spans="1:13" s="70" customFormat="1" ht="14.85" customHeight="1" x14ac:dyDescent="0.25">
      <c r="A357" s="63" t="s">
        <v>86</v>
      </c>
      <c r="B357" s="41" t="s">
        <v>473</v>
      </c>
      <c r="C357" s="65" t="s">
        <v>262</v>
      </c>
      <c r="D357" s="32"/>
      <c r="E357" s="66"/>
      <c r="F357" s="67"/>
      <c r="G357" s="66"/>
      <c r="H357" s="96"/>
      <c r="I357" s="66" t="s">
        <v>1083</v>
      </c>
      <c r="J357" s="43" t="s">
        <v>1050</v>
      </c>
      <c r="K357" s="135">
        <v>0</v>
      </c>
      <c r="L357" s="135">
        <v>0</v>
      </c>
      <c r="M357" s="69"/>
    </row>
    <row r="358" spans="1:13" s="70" customFormat="1" ht="14.85" customHeight="1" x14ac:dyDescent="0.25">
      <c r="A358" s="63" t="s">
        <v>86</v>
      </c>
      <c r="B358" s="41" t="s">
        <v>477</v>
      </c>
      <c r="C358" s="65" t="s">
        <v>476</v>
      </c>
      <c r="D358" s="32"/>
      <c r="E358" s="66"/>
      <c r="F358" s="67"/>
      <c r="G358" s="66"/>
      <c r="H358" s="96"/>
      <c r="I358" s="66" t="s">
        <v>1084</v>
      </c>
      <c r="J358" s="45" t="s">
        <v>1051</v>
      </c>
      <c r="K358" s="135">
        <v>0</v>
      </c>
      <c r="L358" s="135">
        <v>0</v>
      </c>
      <c r="M358" s="69"/>
    </row>
    <row r="359" spans="1:13" s="70" customFormat="1" ht="14.85" customHeight="1" x14ac:dyDescent="0.25">
      <c r="A359" s="63" t="s">
        <v>86</v>
      </c>
      <c r="B359" s="41" t="s">
        <v>479</v>
      </c>
      <c r="C359" s="65" t="s">
        <v>478</v>
      </c>
      <c r="D359" s="32"/>
      <c r="E359" s="66"/>
      <c r="F359" s="67"/>
      <c r="G359" s="66"/>
      <c r="H359" s="96"/>
      <c r="I359" s="66" t="s">
        <v>1089</v>
      </c>
      <c r="J359" s="45" t="s">
        <v>1052</v>
      </c>
      <c r="K359" s="135">
        <v>0</v>
      </c>
      <c r="L359" s="135">
        <v>0</v>
      </c>
      <c r="M359" s="69"/>
    </row>
    <row r="360" spans="1:13" s="70" customFormat="1" ht="14.85" customHeight="1" x14ac:dyDescent="0.25">
      <c r="A360" s="63" t="s">
        <v>86</v>
      </c>
      <c r="B360" s="41" t="s">
        <v>481</v>
      </c>
      <c r="C360" s="65" t="s">
        <v>480</v>
      </c>
      <c r="D360" s="32"/>
      <c r="E360" s="66"/>
      <c r="F360" s="67"/>
      <c r="G360" s="66"/>
      <c r="H360" s="96"/>
      <c r="I360" s="66" t="s">
        <v>1090</v>
      </c>
      <c r="J360" s="45" t="s">
        <v>1053</v>
      </c>
      <c r="K360" s="135">
        <v>0</v>
      </c>
      <c r="L360" s="135">
        <v>0</v>
      </c>
      <c r="M360" s="69"/>
    </row>
    <row r="361" spans="1:13" s="70" customFormat="1" ht="14.85" customHeight="1" x14ac:dyDescent="0.25">
      <c r="A361" s="63" t="s">
        <v>86</v>
      </c>
      <c r="B361" s="41" t="s">
        <v>1012</v>
      </c>
      <c r="C361" s="65" t="s">
        <v>1006</v>
      </c>
      <c r="D361" s="32"/>
      <c r="E361" s="66"/>
      <c r="F361" s="67"/>
      <c r="G361" s="66"/>
      <c r="H361" s="96"/>
      <c r="I361" s="66" t="s">
        <v>1091</v>
      </c>
      <c r="J361" s="45" t="s">
        <v>1054</v>
      </c>
      <c r="K361" s="135">
        <v>0</v>
      </c>
      <c r="L361" s="135">
        <v>0</v>
      </c>
      <c r="M361" s="69"/>
    </row>
    <row r="362" spans="1:13" s="70" customFormat="1" ht="14.85" customHeight="1" x14ac:dyDescent="0.25">
      <c r="A362" s="63" t="s">
        <v>86</v>
      </c>
      <c r="B362" s="41" t="s">
        <v>483</v>
      </c>
      <c r="C362" s="65" t="s">
        <v>482</v>
      </c>
      <c r="D362" s="32"/>
      <c r="E362" s="66"/>
      <c r="F362" s="67"/>
      <c r="G362" s="66"/>
      <c r="H362" s="96"/>
      <c r="I362" s="66" t="s">
        <v>1092</v>
      </c>
      <c r="J362" s="45" t="s">
        <v>1055</v>
      </c>
      <c r="K362" s="135">
        <v>0</v>
      </c>
      <c r="L362" s="135">
        <v>0</v>
      </c>
      <c r="M362" s="69"/>
    </row>
    <row r="363" spans="1:13" s="70" customFormat="1" ht="14.85" customHeight="1" x14ac:dyDescent="0.25">
      <c r="A363" s="63" t="s">
        <v>86</v>
      </c>
      <c r="B363" s="41" t="s">
        <v>516</v>
      </c>
      <c r="C363" s="65" t="s">
        <v>515</v>
      </c>
      <c r="D363" s="32"/>
      <c r="E363" s="66"/>
      <c r="F363" s="67"/>
      <c r="G363" s="66"/>
      <c r="H363" s="96"/>
      <c r="I363" s="66" t="s">
        <v>1093</v>
      </c>
      <c r="J363" s="43" t="s">
        <v>1056</v>
      </c>
      <c r="K363" s="135">
        <v>0</v>
      </c>
      <c r="L363" s="135">
        <v>0</v>
      </c>
      <c r="M363" s="69"/>
    </row>
    <row r="364" spans="1:13" s="70" customFormat="1" ht="14.85" customHeight="1" x14ac:dyDescent="0.25">
      <c r="A364" s="63" t="s">
        <v>86</v>
      </c>
      <c r="B364" s="41" t="s">
        <v>499</v>
      </c>
      <c r="C364" s="65" t="s">
        <v>498</v>
      </c>
      <c r="D364" s="32"/>
      <c r="E364" s="66"/>
      <c r="F364" s="67"/>
      <c r="G364" s="66"/>
      <c r="H364" s="96"/>
      <c r="I364" s="66" t="s">
        <v>1094</v>
      </c>
      <c r="J364" s="43" t="s">
        <v>1057</v>
      </c>
      <c r="K364" s="135">
        <v>0</v>
      </c>
      <c r="L364" s="135">
        <v>0</v>
      </c>
      <c r="M364" s="69"/>
    </row>
    <row r="365" spans="1:13" s="70" customFormat="1" ht="14.85" customHeight="1" x14ac:dyDescent="0.25">
      <c r="A365" s="63" t="s">
        <v>86</v>
      </c>
      <c r="B365" s="41" t="s">
        <v>501</v>
      </c>
      <c r="C365" s="65" t="s">
        <v>500</v>
      </c>
      <c r="D365" s="32"/>
      <c r="E365" s="66"/>
      <c r="F365" s="67"/>
      <c r="G365" s="66"/>
      <c r="H365" s="96"/>
      <c r="I365" s="66" t="s">
        <v>1095</v>
      </c>
      <c r="J365" s="43" t="s">
        <v>1058</v>
      </c>
      <c r="K365" s="135">
        <v>0</v>
      </c>
      <c r="L365" s="135">
        <v>0</v>
      </c>
      <c r="M365" s="69"/>
    </row>
    <row r="366" spans="1:13" s="70" customFormat="1" ht="14.85" customHeight="1" x14ac:dyDescent="0.25">
      <c r="A366" s="63" t="s">
        <v>86</v>
      </c>
      <c r="B366" s="41" t="s">
        <v>503</v>
      </c>
      <c r="C366" s="65" t="s">
        <v>502</v>
      </c>
      <c r="D366" s="32"/>
      <c r="E366" s="66"/>
      <c r="F366" s="67"/>
      <c r="G366" s="66"/>
      <c r="H366" s="96"/>
      <c r="I366" s="66" t="s">
        <v>1096</v>
      </c>
      <c r="J366" s="43" t="s">
        <v>1059</v>
      </c>
      <c r="K366" s="135">
        <v>0</v>
      </c>
      <c r="L366" s="135">
        <v>0</v>
      </c>
      <c r="M366" s="69"/>
    </row>
    <row r="367" spans="1:13" s="70" customFormat="1" ht="14.85" customHeight="1" x14ac:dyDescent="0.25">
      <c r="A367" s="63" t="s">
        <v>86</v>
      </c>
      <c r="B367" s="41" t="s">
        <v>523</v>
      </c>
      <c r="C367" s="65" t="s">
        <v>522</v>
      </c>
      <c r="D367" s="32"/>
      <c r="E367" s="66"/>
      <c r="F367" s="67"/>
      <c r="G367" s="66"/>
      <c r="H367" s="96"/>
      <c r="I367" s="66" t="s">
        <v>1097</v>
      </c>
      <c r="J367" s="43" t="s">
        <v>1060</v>
      </c>
      <c r="K367" s="135">
        <v>0</v>
      </c>
      <c r="L367" s="135">
        <v>0</v>
      </c>
      <c r="M367" s="69"/>
    </row>
    <row r="368" spans="1:13" s="70" customFormat="1" ht="14.85" customHeight="1" x14ac:dyDescent="0.25">
      <c r="B368" s="83"/>
      <c r="C368" s="65"/>
      <c r="D368" s="32"/>
      <c r="E368" s="66"/>
      <c r="F368" s="67"/>
      <c r="G368" s="66" t="s">
        <v>1063</v>
      </c>
      <c r="H368" s="96" t="s">
        <v>208</v>
      </c>
      <c r="I368" s="92"/>
      <c r="J368" s="84"/>
      <c r="K368" s="135"/>
      <c r="L368" s="135"/>
      <c r="M368" s="69"/>
    </row>
    <row r="369" spans="1:13" s="70" customFormat="1" ht="14.85" customHeight="1" x14ac:dyDescent="0.25">
      <c r="A369" s="63" t="s">
        <v>100</v>
      </c>
      <c r="B369" s="41" t="s">
        <v>525</v>
      </c>
      <c r="C369" s="46" t="s">
        <v>524</v>
      </c>
      <c r="D369" s="47"/>
      <c r="E369" s="66"/>
      <c r="F369" s="67"/>
      <c r="G369" s="66"/>
      <c r="H369" s="96"/>
      <c r="I369" s="66" t="s">
        <v>1064</v>
      </c>
      <c r="J369" s="43" t="s">
        <v>1065</v>
      </c>
      <c r="K369" s="135">
        <v>0</v>
      </c>
      <c r="L369" s="135">
        <v>0</v>
      </c>
      <c r="M369" s="69"/>
    </row>
    <row r="370" spans="1:13" s="70" customFormat="1" ht="14.85" customHeight="1" x14ac:dyDescent="0.25">
      <c r="A370" s="63" t="s">
        <v>100</v>
      </c>
      <c r="B370" s="41" t="s">
        <v>525</v>
      </c>
      <c r="C370" s="46" t="s">
        <v>524</v>
      </c>
      <c r="D370" s="47"/>
      <c r="E370" s="66"/>
      <c r="F370" s="67"/>
      <c r="G370" s="66"/>
      <c r="H370" s="96"/>
      <c r="I370" s="66" t="s">
        <v>1068</v>
      </c>
      <c r="J370" s="43" t="s">
        <v>1066</v>
      </c>
      <c r="K370" s="135">
        <v>0</v>
      </c>
      <c r="L370" s="135">
        <v>0</v>
      </c>
      <c r="M370" s="69"/>
    </row>
    <row r="371" spans="1:13" ht="14.85" customHeight="1" x14ac:dyDescent="0.25">
      <c r="B371" s="58"/>
      <c r="C371" s="59"/>
      <c r="E371" s="71" t="s">
        <v>558</v>
      </c>
      <c r="F371" s="58" t="s">
        <v>1075</v>
      </c>
      <c r="G371" s="72"/>
      <c r="H371" s="169"/>
      <c r="I371" s="169"/>
      <c r="J371" s="169"/>
      <c r="K371" s="138">
        <f>+SUM(K372:K396)</f>
        <v>683.63</v>
      </c>
      <c r="L371" s="138">
        <f>+SUM(L372:L396)</f>
        <v>0</v>
      </c>
    </row>
    <row r="372" spans="1:13" s="70" customFormat="1" ht="14.85" customHeight="1" x14ac:dyDescent="0.25">
      <c r="B372" s="83"/>
      <c r="C372" s="65"/>
      <c r="D372" s="32"/>
      <c r="E372" s="66"/>
      <c r="F372" s="67"/>
      <c r="G372" s="66" t="s">
        <v>560</v>
      </c>
      <c r="H372" s="96" t="s">
        <v>198</v>
      </c>
      <c r="I372" s="92"/>
      <c r="J372" s="84"/>
      <c r="K372" s="135"/>
      <c r="L372" s="135"/>
      <c r="M372" s="69"/>
    </row>
    <row r="373" spans="1:13" s="70" customFormat="1" ht="14.85" customHeight="1" x14ac:dyDescent="0.25">
      <c r="A373" s="63" t="s">
        <v>71</v>
      </c>
      <c r="B373" s="48" t="s">
        <v>413</v>
      </c>
      <c r="C373" s="46" t="s">
        <v>412</v>
      </c>
      <c r="D373" s="47"/>
      <c r="E373" s="66"/>
      <c r="F373" s="67"/>
      <c r="G373" s="66"/>
      <c r="H373" s="96"/>
      <c r="I373" s="66" t="s">
        <v>1081</v>
      </c>
      <c r="J373" s="43" t="s">
        <v>412</v>
      </c>
      <c r="K373" s="135">
        <v>500</v>
      </c>
      <c r="L373" s="135">
        <v>0</v>
      </c>
      <c r="M373" s="69"/>
    </row>
    <row r="374" spans="1:13" s="70" customFormat="1" ht="14.85" customHeight="1" x14ac:dyDescent="0.25">
      <c r="A374" s="63" t="s">
        <v>71</v>
      </c>
      <c r="B374" s="48" t="s">
        <v>417</v>
      </c>
      <c r="C374" s="46" t="s">
        <v>416</v>
      </c>
      <c r="D374" s="47"/>
      <c r="E374" s="66"/>
      <c r="F374" s="67"/>
      <c r="G374" s="66"/>
      <c r="H374" s="96"/>
      <c r="I374" s="66" t="s">
        <v>1099</v>
      </c>
      <c r="J374" s="43" t="s">
        <v>1085</v>
      </c>
      <c r="K374" s="135">
        <v>0</v>
      </c>
      <c r="L374" s="135">
        <v>0</v>
      </c>
      <c r="M374" s="69"/>
    </row>
    <row r="375" spans="1:13" s="70" customFormat="1" ht="14.85" customHeight="1" x14ac:dyDescent="0.25">
      <c r="A375" s="63" t="s">
        <v>71</v>
      </c>
      <c r="B375" s="48" t="s">
        <v>415</v>
      </c>
      <c r="C375" s="46" t="s">
        <v>414</v>
      </c>
      <c r="D375" s="47"/>
      <c r="E375" s="66"/>
      <c r="F375" s="67"/>
      <c r="G375" s="66"/>
      <c r="H375" s="96"/>
      <c r="I375" s="66" t="s">
        <v>1100</v>
      </c>
      <c r="J375" s="43" t="s">
        <v>414</v>
      </c>
      <c r="K375" s="135">
        <v>0</v>
      </c>
      <c r="L375" s="135">
        <v>0</v>
      </c>
      <c r="M375" s="69"/>
    </row>
    <row r="376" spans="1:13" s="70" customFormat="1" ht="14.85" customHeight="1" x14ac:dyDescent="0.25">
      <c r="A376" s="63" t="s">
        <v>71</v>
      </c>
      <c r="B376" s="48" t="s">
        <v>411</v>
      </c>
      <c r="C376" s="46" t="s">
        <v>410</v>
      </c>
      <c r="D376" s="47"/>
      <c r="E376" s="66"/>
      <c r="F376" s="67"/>
      <c r="G376" s="66"/>
      <c r="H376" s="96"/>
      <c r="I376" s="66" t="s">
        <v>1101</v>
      </c>
      <c r="J376" s="43" t="s">
        <v>1086</v>
      </c>
      <c r="K376" s="135">
        <v>0</v>
      </c>
      <c r="L376" s="135">
        <v>0</v>
      </c>
      <c r="M376" s="69"/>
    </row>
    <row r="377" spans="1:13" s="70" customFormat="1" ht="14.85" customHeight="1" x14ac:dyDescent="0.25">
      <c r="A377" s="63" t="s">
        <v>71</v>
      </c>
      <c r="B377" s="48" t="s">
        <v>425</v>
      </c>
      <c r="C377" s="46" t="s">
        <v>424</v>
      </c>
      <c r="D377" s="47"/>
      <c r="E377" s="66"/>
      <c r="F377" s="67"/>
      <c r="G377" s="66"/>
      <c r="H377" s="96"/>
      <c r="I377" s="66" t="s">
        <v>1102</v>
      </c>
      <c r="J377" s="43" t="s">
        <v>1087</v>
      </c>
      <c r="K377" s="135">
        <v>0</v>
      </c>
      <c r="L377" s="135">
        <v>0</v>
      </c>
      <c r="M377" s="69"/>
    </row>
    <row r="378" spans="1:13" s="70" customFormat="1" ht="14.85" customHeight="1" x14ac:dyDescent="0.25">
      <c r="A378" s="63" t="s">
        <v>71</v>
      </c>
      <c r="B378" s="48" t="s">
        <v>417</v>
      </c>
      <c r="C378" s="46" t="s">
        <v>416</v>
      </c>
      <c r="D378" s="47"/>
      <c r="E378" s="66"/>
      <c r="F378" s="67"/>
      <c r="G378" s="66"/>
      <c r="H378" s="96"/>
      <c r="I378" s="66" t="s">
        <v>1103</v>
      </c>
      <c r="J378" s="43" t="s">
        <v>1088</v>
      </c>
      <c r="K378" s="135">
        <v>0</v>
      </c>
      <c r="L378" s="135">
        <v>0</v>
      </c>
      <c r="M378" s="69"/>
    </row>
    <row r="379" spans="1:13" s="70" customFormat="1" ht="14.85" customHeight="1" x14ac:dyDescent="0.25">
      <c r="B379" s="83"/>
      <c r="C379" s="65"/>
      <c r="D379" s="32"/>
      <c r="E379" s="79"/>
      <c r="F379" s="80"/>
      <c r="G379" s="79" t="s">
        <v>561</v>
      </c>
      <c r="H379" s="97" t="s">
        <v>185</v>
      </c>
      <c r="I379" s="98"/>
      <c r="J379" s="94"/>
      <c r="K379" s="135"/>
      <c r="L379" s="135"/>
      <c r="M379" s="69"/>
    </row>
    <row r="380" spans="1:13" s="70" customFormat="1" ht="14.85" customHeight="1" x14ac:dyDescent="0.25">
      <c r="A380" s="63" t="s">
        <v>71</v>
      </c>
      <c r="B380" s="41" t="s">
        <v>336</v>
      </c>
      <c r="C380" s="65" t="s">
        <v>335</v>
      </c>
      <c r="D380" s="32"/>
      <c r="E380" s="66"/>
      <c r="F380" s="67"/>
      <c r="G380" s="66"/>
      <c r="H380" s="84"/>
      <c r="I380" s="66" t="s">
        <v>1098</v>
      </c>
      <c r="J380" s="45" t="s">
        <v>1104</v>
      </c>
      <c r="K380" s="135">
        <v>0</v>
      </c>
      <c r="L380" s="135">
        <v>0</v>
      </c>
      <c r="M380" s="69"/>
    </row>
    <row r="381" spans="1:13" s="70" customFormat="1" ht="14.85" customHeight="1" x14ac:dyDescent="0.25">
      <c r="A381" s="63" t="s">
        <v>71</v>
      </c>
      <c r="B381" s="41" t="s">
        <v>339</v>
      </c>
      <c r="C381" s="65" t="s">
        <v>338</v>
      </c>
      <c r="D381" s="32"/>
      <c r="E381" s="66"/>
      <c r="F381" s="67"/>
      <c r="G381" s="66"/>
      <c r="H381" s="84"/>
      <c r="I381" s="66" t="s">
        <v>1108</v>
      </c>
      <c r="J381" s="45" t="s">
        <v>1105</v>
      </c>
      <c r="K381" s="135">
        <v>0</v>
      </c>
      <c r="L381" s="135">
        <v>0</v>
      </c>
      <c r="M381" s="69"/>
    </row>
    <row r="382" spans="1:13" s="70" customFormat="1" ht="14.85" customHeight="1" x14ac:dyDescent="0.25">
      <c r="A382" s="63" t="s">
        <v>71</v>
      </c>
      <c r="B382" s="41" t="s">
        <v>337</v>
      </c>
      <c r="C382" s="65" t="s">
        <v>1115</v>
      </c>
      <c r="D382" s="32"/>
      <c r="E382" s="66"/>
      <c r="F382" s="67"/>
      <c r="G382" s="66"/>
      <c r="H382" s="84"/>
      <c r="I382" s="66" t="s">
        <v>1109</v>
      </c>
      <c r="J382" s="43" t="s">
        <v>1106</v>
      </c>
      <c r="K382" s="135">
        <v>100</v>
      </c>
      <c r="L382" s="135">
        <v>0</v>
      </c>
      <c r="M382" s="69"/>
    </row>
    <row r="383" spans="1:13" s="70" customFormat="1" ht="14.85" customHeight="1" x14ac:dyDescent="0.25">
      <c r="A383" s="63" t="s">
        <v>69</v>
      </c>
      <c r="B383" s="41" t="s">
        <v>301</v>
      </c>
      <c r="C383" s="65" t="s">
        <v>300</v>
      </c>
      <c r="D383" s="32"/>
      <c r="E383" s="66"/>
      <c r="F383" s="67"/>
      <c r="G383" s="66"/>
      <c r="H383" s="84"/>
      <c r="I383" s="66" t="s">
        <v>1110</v>
      </c>
      <c r="J383" s="84" t="s">
        <v>300</v>
      </c>
      <c r="K383" s="135">
        <v>0</v>
      </c>
      <c r="L383" s="135">
        <v>0</v>
      </c>
      <c r="M383" s="69"/>
    </row>
    <row r="384" spans="1:13" s="70" customFormat="1" ht="14.85" customHeight="1" x14ac:dyDescent="0.25">
      <c r="A384" s="63" t="s">
        <v>69</v>
      </c>
      <c r="B384" s="41" t="s">
        <v>313</v>
      </c>
      <c r="C384" s="65" t="s">
        <v>312</v>
      </c>
      <c r="D384" s="32"/>
      <c r="E384" s="66"/>
      <c r="F384" s="67"/>
      <c r="G384" s="66"/>
      <c r="H384" s="84"/>
      <c r="I384" s="66" t="s">
        <v>1111</v>
      </c>
      <c r="J384" s="84" t="s">
        <v>1107</v>
      </c>
      <c r="K384" s="135">
        <v>0</v>
      </c>
      <c r="L384" s="135">
        <v>0</v>
      </c>
      <c r="M384" s="69"/>
    </row>
    <row r="385" spans="1:13" s="70" customFormat="1" ht="14.85" customHeight="1" x14ac:dyDescent="0.25">
      <c r="A385" s="63" t="s">
        <v>71</v>
      </c>
      <c r="B385" s="41" t="s">
        <v>339</v>
      </c>
      <c r="C385" s="65" t="s">
        <v>338</v>
      </c>
      <c r="D385" s="32"/>
      <c r="E385" s="66"/>
      <c r="F385" s="67"/>
      <c r="G385" s="66"/>
      <c r="H385" s="84"/>
      <c r="I385" s="66" t="s">
        <v>1112</v>
      </c>
      <c r="J385" s="84" t="s">
        <v>820</v>
      </c>
      <c r="K385" s="135">
        <v>0</v>
      </c>
      <c r="L385" s="135">
        <v>0</v>
      </c>
      <c r="M385" s="69"/>
    </row>
    <row r="386" spans="1:13" s="70" customFormat="1" ht="14.85" customHeight="1" x14ac:dyDescent="0.25">
      <c r="A386" s="63" t="s">
        <v>71</v>
      </c>
      <c r="B386" s="41" t="s">
        <v>339</v>
      </c>
      <c r="C386" s="65" t="s">
        <v>338</v>
      </c>
      <c r="D386" s="32"/>
      <c r="E386" s="66"/>
      <c r="F386" s="67"/>
      <c r="G386" s="66"/>
      <c r="H386" s="84"/>
      <c r="I386" s="66" t="s">
        <v>1113</v>
      </c>
      <c r="J386" s="84" t="s">
        <v>821</v>
      </c>
      <c r="K386" s="135">
        <v>0</v>
      </c>
      <c r="L386" s="135">
        <v>0</v>
      </c>
      <c r="M386" s="69"/>
    </row>
    <row r="387" spans="1:13" s="70" customFormat="1" ht="14.85" customHeight="1" x14ac:dyDescent="0.25">
      <c r="A387" s="63" t="s">
        <v>71</v>
      </c>
      <c r="B387" s="41" t="s">
        <v>339</v>
      </c>
      <c r="C387" s="65" t="s">
        <v>338</v>
      </c>
      <c r="D387" s="32"/>
      <c r="E387" s="79"/>
      <c r="F387" s="80"/>
      <c r="G387" s="79"/>
      <c r="H387" s="94"/>
      <c r="I387" s="79" t="s">
        <v>1114</v>
      </c>
      <c r="J387" s="94" t="s">
        <v>1217</v>
      </c>
      <c r="K387" s="135">
        <v>0</v>
      </c>
      <c r="L387" s="135">
        <v>0</v>
      </c>
      <c r="M387" s="69"/>
    </row>
    <row r="388" spans="1:13" s="70" customFormat="1" ht="14.85" customHeight="1" x14ac:dyDescent="0.25">
      <c r="B388" s="83"/>
      <c r="C388" s="65"/>
      <c r="D388" s="32"/>
      <c r="E388" s="66"/>
      <c r="F388" s="67"/>
      <c r="G388" s="66" t="s">
        <v>562</v>
      </c>
      <c r="H388" s="84" t="s">
        <v>199</v>
      </c>
      <c r="I388" s="92"/>
      <c r="J388" s="84"/>
      <c r="K388" s="135"/>
      <c r="L388" s="135"/>
      <c r="M388" s="69"/>
    </row>
    <row r="389" spans="1:13" s="70" customFormat="1" ht="14.85" customHeight="1" x14ac:dyDescent="0.25">
      <c r="A389" s="63" t="s">
        <v>71</v>
      </c>
      <c r="B389" s="48" t="s">
        <v>347</v>
      </c>
      <c r="C389" s="46" t="s">
        <v>866</v>
      </c>
      <c r="D389" s="47"/>
      <c r="E389" s="66"/>
      <c r="F389" s="67"/>
      <c r="G389" s="66"/>
      <c r="H389" s="84"/>
      <c r="I389" s="66" t="s">
        <v>1116</v>
      </c>
      <c r="J389" s="43" t="s">
        <v>1117</v>
      </c>
      <c r="K389" s="135">
        <v>0</v>
      </c>
      <c r="L389" s="135">
        <v>0</v>
      </c>
      <c r="M389" s="69"/>
    </row>
    <row r="390" spans="1:13" s="70" customFormat="1" ht="14.85" customHeight="1" x14ac:dyDescent="0.25">
      <c r="A390" s="63" t="s">
        <v>71</v>
      </c>
      <c r="B390" s="48" t="s">
        <v>347</v>
      </c>
      <c r="C390" s="46" t="s">
        <v>866</v>
      </c>
      <c r="D390" s="47"/>
      <c r="E390" s="66"/>
      <c r="F390" s="67"/>
      <c r="G390" s="66"/>
      <c r="H390" s="84"/>
      <c r="I390" s="66" t="s">
        <v>1157</v>
      </c>
      <c r="J390" s="43" t="s">
        <v>1118</v>
      </c>
      <c r="K390" s="135">
        <v>0</v>
      </c>
      <c r="L390" s="135">
        <v>0</v>
      </c>
      <c r="M390" s="69"/>
    </row>
    <row r="391" spans="1:13" s="70" customFormat="1" ht="14.85" customHeight="1" x14ac:dyDescent="0.25">
      <c r="A391" s="63" t="s">
        <v>71</v>
      </c>
      <c r="B391" s="48" t="s">
        <v>347</v>
      </c>
      <c r="C391" s="46" t="s">
        <v>866</v>
      </c>
      <c r="D391" s="47"/>
      <c r="E391" s="66"/>
      <c r="F391" s="67"/>
      <c r="G391" s="66"/>
      <c r="H391" s="84"/>
      <c r="I391" s="66" t="s">
        <v>1158</v>
      </c>
      <c r="J391" s="43" t="s">
        <v>1119</v>
      </c>
      <c r="K391" s="135">
        <v>0</v>
      </c>
      <c r="L391" s="135">
        <v>0</v>
      </c>
      <c r="M391" s="69"/>
    </row>
    <row r="392" spans="1:13" s="70" customFormat="1" ht="14.85" customHeight="1" x14ac:dyDescent="0.25">
      <c r="A392" s="63" t="s">
        <v>71</v>
      </c>
      <c r="B392" s="48" t="s">
        <v>347</v>
      </c>
      <c r="C392" s="46" t="s">
        <v>866</v>
      </c>
      <c r="D392" s="47"/>
      <c r="E392" s="66"/>
      <c r="F392" s="67"/>
      <c r="G392" s="66"/>
      <c r="H392" s="84"/>
      <c r="I392" s="66" t="s">
        <v>1159</v>
      </c>
      <c r="J392" s="43" t="s">
        <v>1120</v>
      </c>
      <c r="K392" s="135">
        <v>0</v>
      </c>
      <c r="L392" s="135">
        <v>0</v>
      </c>
      <c r="M392" s="69"/>
    </row>
    <row r="393" spans="1:13" s="70" customFormat="1" ht="14.85" customHeight="1" x14ac:dyDescent="0.25">
      <c r="A393" s="63" t="s">
        <v>71</v>
      </c>
      <c r="B393" s="48" t="s">
        <v>347</v>
      </c>
      <c r="C393" s="46" t="s">
        <v>866</v>
      </c>
      <c r="D393" s="47"/>
      <c r="E393" s="66"/>
      <c r="F393" s="67"/>
      <c r="G393" s="66"/>
      <c r="H393" s="84"/>
      <c r="I393" s="66" t="s">
        <v>1221</v>
      </c>
      <c r="J393" s="43" t="s">
        <v>1121</v>
      </c>
      <c r="K393" s="135">
        <v>83.63</v>
      </c>
      <c r="L393" s="135">
        <v>0</v>
      </c>
      <c r="M393" s="69"/>
    </row>
    <row r="394" spans="1:13" s="70" customFormat="1" ht="14.85" customHeight="1" x14ac:dyDescent="0.25">
      <c r="B394" s="83"/>
      <c r="C394" s="65"/>
      <c r="D394" s="32"/>
      <c r="E394" s="66"/>
      <c r="F394" s="67"/>
      <c r="G394" s="66" t="s">
        <v>563</v>
      </c>
      <c r="H394" s="84" t="s">
        <v>200</v>
      </c>
      <c r="I394" s="66"/>
      <c r="J394" s="84"/>
      <c r="K394" s="135"/>
      <c r="L394" s="135"/>
      <c r="M394" s="69"/>
    </row>
    <row r="395" spans="1:13" s="70" customFormat="1" ht="14.85" customHeight="1" x14ac:dyDescent="0.25">
      <c r="A395" s="63" t="s">
        <v>73</v>
      </c>
      <c r="B395" s="48" t="s">
        <v>429</v>
      </c>
      <c r="C395" s="46" t="s">
        <v>200</v>
      </c>
      <c r="D395" s="47"/>
      <c r="E395" s="66"/>
      <c r="F395" s="67"/>
      <c r="G395" s="66"/>
      <c r="H395" s="84"/>
      <c r="I395" s="66" t="s">
        <v>1122</v>
      </c>
      <c r="J395" s="43" t="s">
        <v>1124</v>
      </c>
      <c r="K395" s="135">
        <v>0</v>
      </c>
      <c r="L395" s="135">
        <v>0</v>
      </c>
      <c r="M395" s="69"/>
    </row>
    <row r="396" spans="1:13" s="70" customFormat="1" ht="14.85" customHeight="1" x14ac:dyDescent="0.25">
      <c r="A396" s="63" t="s">
        <v>73</v>
      </c>
      <c r="B396" s="48" t="s">
        <v>431</v>
      </c>
      <c r="C396" s="46" t="s">
        <v>430</v>
      </c>
      <c r="D396" s="47"/>
      <c r="E396" s="66"/>
      <c r="F396" s="67"/>
      <c r="G396" s="66"/>
      <c r="H396" s="84"/>
      <c r="I396" s="66" t="s">
        <v>1123</v>
      </c>
      <c r="J396" s="43" t="s">
        <v>1125</v>
      </c>
      <c r="K396" s="135">
        <v>0</v>
      </c>
      <c r="L396" s="135">
        <v>0</v>
      </c>
      <c r="M396" s="69"/>
    </row>
    <row r="397" spans="1:13" ht="14.85" customHeight="1" x14ac:dyDescent="0.25">
      <c r="B397" s="58"/>
      <c r="C397" s="59"/>
      <c r="E397" s="71" t="s">
        <v>1126</v>
      </c>
      <c r="F397" s="58" t="s">
        <v>1127</v>
      </c>
      <c r="G397" s="72"/>
      <c r="H397" s="169"/>
      <c r="I397" s="169"/>
      <c r="J397" s="169"/>
      <c r="K397" s="138">
        <f>+SUM(K398:K408)</f>
        <v>19617.82</v>
      </c>
      <c r="L397" s="138">
        <f>+SUM(L398:L408)</f>
        <v>3932.5</v>
      </c>
    </row>
    <row r="398" spans="1:13" s="70" customFormat="1" ht="14.85" customHeight="1" x14ac:dyDescent="0.25">
      <c r="B398" s="83"/>
      <c r="C398" s="65"/>
      <c r="D398" s="32"/>
      <c r="E398" s="66"/>
      <c r="F398" s="67"/>
      <c r="G398" s="66" t="s">
        <v>574</v>
      </c>
      <c r="H398" s="84" t="s">
        <v>186</v>
      </c>
      <c r="I398" s="66"/>
      <c r="J398" s="84"/>
      <c r="K398" s="135"/>
      <c r="L398" s="135"/>
      <c r="M398" s="69"/>
    </row>
    <row r="399" spans="1:13" s="69" customFormat="1" ht="21" customHeight="1" x14ac:dyDescent="0.25">
      <c r="A399" s="63" t="s">
        <v>69</v>
      </c>
      <c r="B399" s="41" t="s">
        <v>309</v>
      </c>
      <c r="C399" s="65" t="s">
        <v>210</v>
      </c>
      <c r="D399" s="32"/>
      <c r="E399" s="66"/>
      <c r="F399" s="67"/>
      <c r="G399" s="66"/>
      <c r="H399" s="84"/>
      <c r="I399" s="66" t="s">
        <v>1128</v>
      </c>
      <c r="J399" s="43" t="s">
        <v>1129</v>
      </c>
      <c r="K399" s="135">
        <v>0</v>
      </c>
      <c r="L399" s="135">
        <v>0</v>
      </c>
    </row>
    <row r="400" spans="1:13" s="70" customFormat="1" ht="14.85" customHeight="1" x14ac:dyDescent="0.25">
      <c r="A400" s="63" t="s">
        <v>69</v>
      </c>
      <c r="B400" s="41" t="s">
        <v>311</v>
      </c>
      <c r="C400" s="65" t="s">
        <v>310</v>
      </c>
      <c r="D400" s="32"/>
      <c r="E400" s="66"/>
      <c r="F400" s="67"/>
      <c r="G400" s="66"/>
      <c r="H400" s="84"/>
      <c r="I400" s="66" t="s">
        <v>1162</v>
      </c>
      <c r="J400" s="43" t="s">
        <v>1130</v>
      </c>
      <c r="K400" s="135">
        <v>0</v>
      </c>
      <c r="L400" s="135">
        <v>0</v>
      </c>
      <c r="M400" s="69"/>
    </row>
    <row r="401" spans="1:13" s="70" customFormat="1" ht="14.85" customHeight="1" x14ac:dyDescent="0.25">
      <c r="A401" s="63" t="s">
        <v>69</v>
      </c>
      <c r="B401" s="41" t="s">
        <v>303</v>
      </c>
      <c r="C401" s="65" t="s">
        <v>302</v>
      </c>
      <c r="D401" s="32"/>
      <c r="E401" s="66"/>
      <c r="F401" s="67"/>
      <c r="G401" s="66"/>
      <c r="H401" s="84"/>
      <c r="I401" s="66" t="s">
        <v>1163</v>
      </c>
      <c r="J401" s="43" t="s">
        <v>1131</v>
      </c>
      <c r="K401" s="135">
        <v>0</v>
      </c>
      <c r="L401" s="135">
        <v>0</v>
      </c>
      <c r="M401" s="69"/>
    </row>
    <row r="402" spans="1:13" s="70" customFormat="1" ht="14.85" customHeight="1" x14ac:dyDescent="0.25">
      <c r="A402" s="63" t="s">
        <v>80</v>
      </c>
      <c r="B402" s="41" t="s">
        <v>445</v>
      </c>
      <c r="C402" s="65" t="s">
        <v>444</v>
      </c>
      <c r="D402" s="32"/>
      <c r="E402" s="66"/>
      <c r="F402" s="67"/>
      <c r="G402" s="66"/>
      <c r="H402" s="84"/>
      <c r="I402" s="66" t="s">
        <v>1164</v>
      </c>
      <c r="J402" s="43" t="s">
        <v>1132</v>
      </c>
      <c r="K402" s="135">
        <v>19617.82</v>
      </c>
      <c r="L402" s="135">
        <v>3932.5</v>
      </c>
      <c r="M402" s="69"/>
    </row>
    <row r="403" spans="1:13" s="70" customFormat="1" ht="14.85" customHeight="1" x14ac:dyDescent="0.25">
      <c r="A403" s="63" t="s">
        <v>69</v>
      </c>
      <c r="B403" s="41" t="s">
        <v>313</v>
      </c>
      <c r="C403" s="65" t="s">
        <v>312</v>
      </c>
      <c r="D403" s="32"/>
      <c r="E403" s="66"/>
      <c r="F403" s="67"/>
      <c r="G403" s="66"/>
      <c r="H403" s="84"/>
      <c r="I403" s="66" t="s">
        <v>1165</v>
      </c>
      <c r="J403" s="43" t="s">
        <v>1133</v>
      </c>
      <c r="K403" s="135">
        <v>0</v>
      </c>
      <c r="L403" s="135">
        <v>0</v>
      </c>
      <c r="M403" s="69"/>
    </row>
    <row r="404" spans="1:13" s="70" customFormat="1" ht="14.85" customHeight="1" x14ac:dyDescent="0.25">
      <c r="B404" s="83"/>
      <c r="C404" s="65"/>
      <c r="D404" s="32"/>
      <c r="E404" s="66"/>
      <c r="F404" s="67"/>
      <c r="G404" s="66" t="s">
        <v>575</v>
      </c>
      <c r="H404" s="84" t="s">
        <v>187</v>
      </c>
      <c r="I404" s="66"/>
      <c r="J404" s="84"/>
      <c r="K404" s="135"/>
      <c r="L404" s="135"/>
      <c r="M404" s="69"/>
    </row>
    <row r="405" spans="1:13" s="70" customFormat="1" ht="14.85" customHeight="1" x14ac:dyDescent="0.25">
      <c r="A405" s="63" t="s">
        <v>69</v>
      </c>
      <c r="B405" s="41" t="s">
        <v>305</v>
      </c>
      <c r="C405" s="46" t="s">
        <v>304</v>
      </c>
      <c r="D405" s="47"/>
      <c r="E405" s="66"/>
      <c r="F405" s="67"/>
      <c r="G405" s="66"/>
      <c r="H405" s="84"/>
      <c r="I405" s="66" t="s">
        <v>1134</v>
      </c>
      <c r="J405" s="43" t="s">
        <v>1138</v>
      </c>
      <c r="K405" s="135">
        <v>0</v>
      </c>
      <c r="L405" s="135">
        <v>0</v>
      </c>
      <c r="M405" s="69"/>
    </row>
    <row r="406" spans="1:13" s="70" customFormat="1" ht="14.85" customHeight="1" x14ac:dyDescent="0.25">
      <c r="A406" s="63" t="s">
        <v>69</v>
      </c>
      <c r="B406" s="41" t="s">
        <v>307</v>
      </c>
      <c r="C406" s="46" t="s">
        <v>306</v>
      </c>
      <c r="D406" s="47"/>
      <c r="E406" s="66"/>
      <c r="F406" s="67"/>
      <c r="G406" s="66"/>
      <c r="H406" s="84"/>
      <c r="I406" s="66" t="s">
        <v>1135</v>
      </c>
      <c r="J406" s="43" t="s">
        <v>1139</v>
      </c>
      <c r="K406" s="135">
        <v>0</v>
      </c>
      <c r="L406" s="135">
        <v>0</v>
      </c>
      <c r="M406" s="69"/>
    </row>
    <row r="407" spans="1:13" s="70" customFormat="1" ht="14.85" customHeight="1" x14ac:dyDescent="0.25">
      <c r="A407" s="63" t="s">
        <v>69</v>
      </c>
      <c r="B407" s="41" t="s">
        <v>308</v>
      </c>
      <c r="C407" s="46" t="s">
        <v>211</v>
      </c>
      <c r="D407" s="47"/>
      <c r="E407" s="66"/>
      <c r="F407" s="67"/>
      <c r="G407" s="66"/>
      <c r="H407" s="84"/>
      <c r="I407" s="66" t="s">
        <v>1136</v>
      </c>
      <c r="J407" s="43" t="s">
        <v>1140</v>
      </c>
      <c r="K407" s="135">
        <v>0</v>
      </c>
      <c r="L407" s="135">
        <v>0</v>
      </c>
      <c r="M407" s="69"/>
    </row>
    <row r="408" spans="1:13" s="70" customFormat="1" ht="14.85" customHeight="1" x14ac:dyDescent="0.25">
      <c r="A408" s="63" t="s">
        <v>69</v>
      </c>
      <c r="B408" s="41" t="s">
        <v>313</v>
      </c>
      <c r="C408" s="46" t="s">
        <v>312</v>
      </c>
      <c r="D408" s="47"/>
      <c r="E408" s="66"/>
      <c r="F408" s="67"/>
      <c r="G408" s="66"/>
      <c r="H408" s="84"/>
      <c r="I408" s="66" t="s">
        <v>1137</v>
      </c>
      <c r="J408" s="43" t="s">
        <v>1141</v>
      </c>
      <c r="K408" s="135">
        <v>0</v>
      </c>
      <c r="L408" s="135">
        <v>0</v>
      </c>
      <c r="M408" s="69"/>
    </row>
    <row r="409" spans="1:13" ht="14.85" customHeight="1" x14ac:dyDescent="0.25">
      <c r="B409" s="58"/>
      <c r="C409" s="59"/>
      <c r="E409" s="71" t="s">
        <v>587</v>
      </c>
      <c r="F409" s="58" t="s">
        <v>1142</v>
      </c>
      <c r="G409" s="72"/>
      <c r="H409" s="169"/>
      <c r="I409" s="169"/>
      <c r="J409" s="169"/>
      <c r="K409" s="138">
        <f>+SUM(K410:K417)</f>
        <v>130</v>
      </c>
      <c r="L409" s="138">
        <f>+SUM(L410:L417)</f>
        <v>0</v>
      </c>
    </row>
    <row r="410" spans="1:13" s="70" customFormat="1" ht="14.85" customHeight="1" x14ac:dyDescent="0.25">
      <c r="B410" s="83"/>
      <c r="C410" s="65"/>
      <c r="D410" s="32"/>
      <c r="E410" s="66"/>
      <c r="F410" s="67"/>
      <c r="G410" s="66" t="s">
        <v>589</v>
      </c>
      <c r="H410" s="84" t="s">
        <v>201</v>
      </c>
      <c r="I410" s="66"/>
      <c r="J410" s="84"/>
      <c r="K410" s="135"/>
      <c r="L410" s="135"/>
      <c r="M410" s="69"/>
    </row>
    <row r="411" spans="1:13" s="70" customFormat="1" ht="14.85" customHeight="1" x14ac:dyDescent="0.25">
      <c r="A411" s="63" t="s">
        <v>74</v>
      </c>
      <c r="B411" s="48" t="s">
        <v>433</v>
      </c>
      <c r="C411" s="46" t="s">
        <v>432</v>
      </c>
      <c r="D411" s="47"/>
      <c r="E411" s="66"/>
      <c r="F411" s="67"/>
      <c r="G411" s="66"/>
      <c r="H411" s="84"/>
      <c r="I411" s="66" t="s">
        <v>1143</v>
      </c>
      <c r="J411" s="43" t="s">
        <v>1144</v>
      </c>
      <c r="K411" s="135">
        <v>0</v>
      </c>
      <c r="L411" s="135">
        <v>0</v>
      </c>
      <c r="M411" s="69"/>
    </row>
    <row r="412" spans="1:13" s="70" customFormat="1" ht="14.85" customHeight="1" x14ac:dyDescent="0.25">
      <c r="A412" s="63" t="s">
        <v>80</v>
      </c>
      <c r="B412" s="48" t="s">
        <v>455</v>
      </c>
      <c r="C412" s="46" t="s">
        <v>454</v>
      </c>
      <c r="D412" s="47"/>
      <c r="E412" s="66"/>
      <c r="F412" s="67"/>
      <c r="G412" s="66"/>
      <c r="H412" s="84"/>
      <c r="I412" s="66" t="s">
        <v>1166</v>
      </c>
      <c r="J412" s="43" t="s">
        <v>1145</v>
      </c>
      <c r="K412" s="135">
        <v>130</v>
      </c>
      <c r="L412" s="135">
        <v>0</v>
      </c>
      <c r="M412" s="69"/>
    </row>
    <row r="413" spans="1:13" s="70" customFormat="1" ht="14.85" customHeight="1" x14ac:dyDescent="0.25">
      <c r="A413" s="63" t="s">
        <v>80</v>
      </c>
      <c r="B413" s="48" t="s">
        <v>458</v>
      </c>
      <c r="C413" s="46" t="s">
        <v>457</v>
      </c>
      <c r="D413" s="47"/>
      <c r="E413" s="66"/>
      <c r="F413" s="67"/>
      <c r="G413" s="66"/>
      <c r="H413" s="84"/>
      <c r="I413" s="66" t="s">
        <v>1167</v>
      </c>
      <c r="J413" s="43" t="s">
        <v>1146</v>
      </c>
      <c r="K413" s="135">
        <v>0</v>
      </c>
      <c r="L413" s="135">
        <v>0</v>
      </c>
      <c r="M413" s="69"/>
    </row>
    <row r="414" spans="1:13" s="70" customFormat="1" ht="14.85" customHeight="1" x14ac:dyDescent="0.25">
      <c r="B414" s="83"/>
      <c r="C414" s="65"/>
      <c r="D414" s="32"/>
      <c r="E414" s="66"/>
      <c r="F414" s="67"/>
      <c r="G414" s="66" t="s">
        <v>590</v>
      </c>
      <c r="H414" s="84" t="s">
        <v>205</v>
      </c>
      <c r="I414" s="92"/>
      <c r="J414" s="84"/>
      <c r="K414" s="135"/>
      <c r="L414" s="135"/>
      <c r="M414" s="69"/>
    </row>
    <row r="415" spans="1:13" s="70" customFormat="1" ht="14.85" customHeight="1" x14ac:dyDescent="0.25">
      <c r="A415" s="63" t="s">
        <v>80</v>
      </c>
      <c r="B415" s="48" t="s">
        <v>456</v>
      </c>
      <c r="C415" s="46" t="s">
        <v>205</v>
      </c>
      <c r="D415" s="47"/>
      <c r="E415" s="66"/>
      <c r="F415" s="67"/>
      <c r="G415" s="66"/>
      <c r="H415" s="84"/>
      <c r="I415" s="66" t="s">
        <v>1147</v>
      </c>
      <c r="J415" s="43" t="s">
        <v>1148</v>
      </c>
      <c r="K415" s="135">
        <v>0</v>
      </c>
      <c r="L415" s="135">
        <v>0</v>
      </c>
      <c r="M415" s="69"/>
    </row>
    <row r="416" spans="1:13" s="70" customFormat="1" ht="14.85" customHeight="1" x14ac:dyDescent="0.25">
      <c r="A416" s="63" t="s">
        <v>80</v>
      </c>
      <c r="B416" s="48" t="s">
        <v>456</v>
      </c>
      <c r="C416" s="46" t="s">
        <v>205</v>
      </c>
      <c r="D416" s="47"/>
      <c r="E416" s="66"/>
      <c r="F416" s="67"/>
      <c r="G416" s="66"/>
      <c r="H416" s="84"/>
      <c r="I416" s="66" t="s">
        <v>1168</v>
      </c>
      <c r="J416" s="43" t="s">
        <v>1149</v>
      </c>
      <c r="K416" s="135">
        <v>0</v>
      </c>
      <c r="L416" s="135">
        <v>0</v>
      </c>
      <c r="M416" s="69"/>
    </row>
    <row r="417" spans="1:13" s="70" customFormat="1" ht="14.85" customHeight="1" x14ac:dyDescent="0.25">
      <c r="A417" s="63" t="s">
        <v>80</v>
      </c>
      <c r="B417" s="48" t="s">
        <v>456</v>
      </c>
      <c r="C417" s="46" t="s">
        <v>205</v>
      </c>
      <c r="D417" s="47"/>
      <c r="E417" s="79"/>
      <c r="F417" s="80"/>
      <c r="G417" s="79"/>
      <c r="H417" s="94"/>
      <c r="I417" s="79" t="s">
        <v>1169</v>
      </c>
      <c r="J417" s="49" t="s">
        <v>1150</v>
      </c>
      <c r="K417" s="135">
        <v>0</v>
      </c>
      <c r="L417" s="135">
        <v>0</v>
      </c>
      <c r="M417" s="69"/>
    </row>
    <row r="418" spans="1:13" ht="14.85" customHeight="1" x14ac:dyDescent="0.25">
      <c r="B418" s="58"/>
      <c r="C418" s="59"/>
      <c r="E418" s="71" t="s">
        <v>1151</v>
      </c>
      <c r="F418" s="58" t="s">
        <v>1152</v>
      </c>
      <c r="G418" s="72"/>
      <c r="H418" s="169"/>
      <c r="I418" s="169"/>
      <c r="J418" s="169"/>
      <c r="K418" s="138">
        <f>+SUM(K419:K422)</f>
        <v>0</v>
      </c>
      <c r="L418" s="138">
        <f>+SUM(L419:L422)</f>
        <v>0</v>
      </c>
    </row>
    <row r="419" spans="1:13" s="70" customFormat="1" ht="14.85" customHeight="1" x14ac:dyDescent="0.25">
      <c r="B419" s="83"/>
      <c r="C419" s="65"/>
      <c r="D419" s="32"/>
      <c r="E419" s="66"/>
      <c r="F419" s="67"/>
      <c r="G419" s="66" t="s">
        <v>599</v>
      </c>
      <c r="H419" s="84" t="s">
        <v>202</v>
      </c>
      <c r="I419" s="66"/>
      <c r="J419" s="84"/>
      <c r="K419" s="135"/>
      <c r="L419" s="135"/>
      <c r="M419" s="69"/>
    </row>
    <row r="420" spans="1:13" s="70" customFormat="1" ht="14.85" customHeight="1" x14ac:dyDescent="0.25">
      <c r="A420" s="76" t="s">
        <v>102</v>
      </c>
      <c r="B420" s="48" t="s">
        <v>527</v>
      </c>
      <c r="C420" s="50" t="s">
        <v>526</v>
      </c>
      <c r="D420" s="51"/>
      <c r="E420" s="66"/>
      <c r="F420" s="67"/>
      <c r="G420" s="66"/>
      <c r="H420" s="84"/>
      <c r="I420" s="66" t="s">
        <v>1153</v>
      </c>
      <c r="J420" s="43" t="s">
        <v>1154</v>
      </c>
      <c r="K420" s="135">
        <v>0</v>
      </c>
      <c r="L420" s="135">
        <v>0</v>
      </c>
      <c r="M420" s="69"/>
    </row>
    <row r="421" spans="1:13" s="70" customFormat="1" ht="14.85" customHeight="1" x14ac:dyDescent="0.25">
      <c r="A421" s="76" t="s">
        <v>104</v>
      </c>
      <c r="B421" s="48" t="s">
        <v>528</v>
      </c>
      <c r="C421" s="46" t="s">
        <v>105</v>
      </c>
      <c r="D421" s="47"/>
      <c r="E421" s="66"/>
      <c r="F421" s="67"/>
      <c r="G421" s="66"/>
      <c r="H421" s="84"/>
      <c r="I421" s="66" t="s">
        <v>1174</v>
      </c>
      <c r="J421" s="43" t="s">
        <v>1155</v>
      </c>
      <c r="K421" s="135">
        <v>0</v>
      </c>
      <c r="L421" s="135">
        <v>0</v>
      </c>
      <c r="M421" s="69"/>
    </row>
    <row r="422" spans="1:13" s="70" customFormat="1" ht="14.85" customHeight="1" x14ac:dyDescent="0.25">
      <c r="A422" s="63" t="s">
        <v>74</v>
      </c>
      <c r="B422" s="48" t="s">
        <v>435</v>
      </c>
      <c r="C422" s="46" t="s">
        <v>434</v>
      </c>
      <c r="D422" s="47"/>
      <c r="E422" s="66"/>
      <c r="F422" s="67"/>
      <c r="G422" s="66"/>
      <c r="H422" s="84"/>
      <c r="I422" s="66" t="s">
        <v>1175</v>
      </c>
      <c r="J422" s="45" t="s">
        <v>1156</v>
      </c>
      <c r="K422" s="135">
        <v>0</v>
      </c>
      <c r="L422" s="135">
        <v>0</v>
      </c>
      <c r="M422" s="69"/>
    </row>
    <row r="423" spans="1:13" ht="14.85" customHeight="1" x14ac:dyDescent="0.25">
      <c r="B423" s="58"/>
      <c r="C423" s="59"/>
      <c r="E423" s="71" t="s">
        <v>1160</v>
      </c>
      <c r="F423" s="58" t="s">
        <v>1161</v>
      </c>
      <c r="G423" s="72"/>
      <c r="H423" s="169"/>
      <c r="I423" s="169"/>
      <c r="J423" s="169"/>
      <c r="K423" s="138">
        <f>+SUM(K424:K433)</f>
        <v>62.06</v>
      </c>
      <c r="L423" s="138">
        <f>+SUM(L424:L433)</f>
        <v>0</v>
      </c>
    </row>
    <row r="424" spans="1:13" s="70" customFormat="1" ht="14.85" customHeight="1" x14ac:dyDescent="0.25">
      <c r="B424" s="83"/>
      <c r="C424" s="65"/>
      <c r="D424" s="32"/>
      <c r="E424" s="66"/>
      <c r="F424" s="67"/>
      <c r="G424" s="66" t="s">
        <v>607</v>
      </c>
      <c r="H424" s="84" t="s">
        <v>203</v>
      </c>
      <c r="I424" s="66"/>
      <c r="J424" s="84"/>
      <c r="K424" s="135"/>
      <c r="L424" s="135"/>
      <c r="M424" s="69"/>
    </row>
    <row r="425" spans="1:13" s="70" customFormat="1" ht="14.85" customHeight="1" x14ac:dyDescent="0.25">
      <c r="A425" s="63" t="s">
        <v>78</v>
      </c>
      <c r="B425" s="48" t="s">
        <v>437</v>
      </c>
      <c r="C425" s="46" t="s">
        <v>436</v>
      </c>
      <c r="D425" s="47"/>
      <c r="E425" s="66"/>
      <c r="F425" s="67"/>
      <c r="G425" s="66"/>
      <c r="H425" s="84"/>
      <c r="I425" s="66" t="s">
        <v>1177</v>
      </c>
      <c r="J425" s="45" t="s">
        <v>1170</v>
      </c>
      <c r="K425" s="135">
        <v>0</v>
      </c>
      <c r="L425" s="135">
        <v>0</v>
      </c>
      <c r="M425" s="69"/>
    </row>
    <row r="426" spans="1:13" s="70" customFormat="1" ht="14.85" customHeight="1" x14ac:dyDescent="0.25">
      <c r="A426" s="63" t="s">
        <v>78</v>
      </c>
      <c r="B426" s="48" t="s">
        <v>439</v>
      </c>
      <c r="C426" s="46" t="s">
        <v>438</v>
      </c>
      <c r="D426" s="47"/>
      <c r="E426" s="66"/>
      <c r="F426" s="67"/>
      <c r="G426" s="66"/>
      <c r="H426" s="84"/>
      <c r="I426" s="66" t="s">
        <v>1178</v>
      </c>
      <c r="J426" s="45" t="s">
        <v>1171</v>
      </c>
      <c r="K426" s="135">
        <v>0</v>
      </c>
      <c r="L426" s="135">
        <v>0</v>
      </c>
      <c r="M426" s="69"/>
    </row>
    <row r="427" spans="1:13" s="70" customFormat="1" ht="14.85" customHeight="1" x14ac:dyDescent="0.25">
      <c r="A427" s="63" t="s">
        <v>78</v>
      </c>
      <c r="B427" s="48" t="s">
        <v>441</v>
      </c>
      <c r="C427" s="46" t="s">
        <v>440</v>
      </c>
      <c r="D427" s="47"/>
      <c r="E427" s="66"/>
      <c r="F427" s="67"/>
      <c r="G427" s="66"/>
      <c r="H427" s="84"/>
      <c r="I427" s="66" t="s">
        <v>1179</v>
      </c>
      <c r="J427" s="45" t="s">
        <v>1172</v>
      </c>
      <c r="K427" s="135">
        <v>0</v>
      </c>
      <c r="L427" s="135">
        <v>0</v>
      </c>
      <c r="M427" s="69"/>
    </row>
    <row r="428" spans="1:13" s="70" customFormat="1" ht="14.85" customHeight="1" x14ac:dyDescent="0.25">
      <c r="A428" s="63" t="s">
        <v>78</v>
      </c>
      <c r="B428" s="48" t="s">
        <v>443</v>
      </c>
      <c r="C428" s="46" t="s">
        <v>442</v>
      </c>
      <c r="D428" s="47"/>
      <c r="E428" s="66"/>
      <c r="F428" s="67"/>
      <c r="G428" s="66"/>
      <c r="H428" s="84"/>
      <c r="I428" s="66" t="s">
        <v>1184</v>
      </c>
      <c r="J428" s="45" t="s">
        <v>1173</v>
      </c>
      <c r="K428" s="135">
        <v>0</v>
      </c>
      <c r="L428" s="135">
        <v>0</v>
      </c>
      <c r="M428" s="69"/>
    </row>
    <row r="429" spans="1:13" s="70" customFormat="1" ht="14.85" customHeight="1" x14ac:dyDescent="0.25">
      <c r="B429" s="83"/>
      <c r="C429" s="65"/>
      <c r="D429" s="32"/>
      <c r="E429" s="66"/>
      <c r="F429" s="67"/>
      <c r="G429" s="66" t="s">
        <v>608</v>
      </c>
      <c r="H429" s="84" t="s">
        <v>204</v>
      </c>
      <c r="I429" s="92"/>
      <c r="J429" s="84"/>
      <c r="K429" s="135"/>
      <c r="L429" s="135"/>
      <c r="M429" s="69"/>
    </row>
    <row r="430" spans="1:13" s="70" customFormat="1" ht="14.85" customHeight="1" x14ac:dyDescent="0.25">
      <c r="A430" s="63" t="s">
        <v>78</v>
      </c>
      <c r="B430" s="48" t="s">
        <v>437</v>
      </c>
      <c r="C430" s="46" t="s">
        <v>436</v>
      </c>
      <c r="D430" s="47"/>
      <c r="E430" s="66"/>
      <c r="F430" s="67"/>
      <c r="G430" s="66"/>
      <c r="H430" s="84"/>
      <c r="I430" s="66" t="s">
        <v>1176</v>
      </c>
      <c r="J430" s="45" t="s">
        <v>1180</v>
      </c>
      <c r="K430" s="135">
        <v>62.06</v>
      </c>
      <c r="L430" s="135">
        <v>0</v>
      </c>
      <c r="M430" s="69"/>
    </row>
    <row r="431" spans="1:13" s="70" customFormat="1" ht="14.85" customHeight="1" x14ac:dyDescent="0.25">
      <c r="A431" s="63" t="s">
        <v>78</v>
      </c>
      <c r="B431" s="48" t="s">
        <v>439</v>
      </c>
      <c r="C431" s="46" t="s">
        <v>438</v>
      </c>
      <c r="D431" s="47"/>
      <c r="E431" s="66"/>
      <c r="F431" s="67"/>
      <c r="G431" s="66"/>
      <c r="H431" s="84"/>
      <c r="I431" s="66" t="s">
        <v>1185</v>
      </c>
      <c r="J431" s="45" t="s">
        <v>1181</v>
      </c>
      <c r="K431" s="135">
        <v>0</v>
      </c>
      <c r="L431" s="135">
        <v>0</v>
      </c>
      <c r="M431" s="69"/>
    </row>
    <row r="432" spans="1:13" s="70" customFormat="1" ht="14.85" customHeight="1" x14ac:dyDescent="0.25">
      <c r="A432" s="63" t="s">
        <v>78</v>
      </c>
      <c r="B432" s="48" t="s">
        <v>441</v>
      </c>
      <c r="C432" s="46" t="s">
        <v>440</v>
      </c>
      <c r="D432" s="47"/>
      <c r="E432" s="66"/>
      <c r="F432" s="67"/>
      <c r="G432" s="66"/>
      <c r="H432" s="84"/>
      <c r="I432" s="66" t="s">
        <v>1186</v>
      </c>
      <c r="J432" s="45" t="s">
        <v>1182</v>
      </c>
      <c r="K432" s="135">
        <v>0</v>
      </c>
      <c r="L432" s="135">
        <v>0</v>
      </c>
      <c r="M432" s="69"/>
    </row>
    <row r="433" spans="1:13" s="70" customFormat="1" ht="14.45" customHeight="1" x14ac:dyDescent="0.25">
      <c r="A433" s="63" t="s">
        <v>78</v>
      </c>
      <c r="B433" s="48" t="s">
        <v>443</v>
      </c>
      <c r="C433" s="46" t="s">
        <v>442</v>
      </c>
      <c r="D433" s="47"/>
      <c r="E433" s="66"/>
      <c r="F433" s="67"/>
      <c r="G433" s="66"/>
      <c r="H433" s="84"/>
      <c r="I433" s="66" t="s">
        <v>1187</v>
      </c>
      <c r="J433" s="45" t="s">
        <v>1183</v>
      </c>
      <c r="K433" s="135">
        <v>0</v>
      </c>
      <c r="L433" s="135">
        <v>0</v>
      </c>
      <c r="M433" s="69"/>
    </row>
    <row r="434" spans="1:13" ht="14.85" customHeight="1" x14ac:dyDescent="0.25">
      <c r="B434" s="58"/>
      <c r="C434" s="59"/>
      <c r="E434" s="71" t="s">
        <v>667</v>
      </c>
      <c r="F434" s="58" t="s">
        <v>668</v>
      </c>
      <c r="G434" s="72"/>
      <c r="H434" s="169"/>
      <c r="I434" s="169"/>
      <c r="J434" s="169"/>
      <c r="K434" s="138">
        <f>+SUM(K435:K437)</f>
        <v>500</v>
      </c>
      <c r="L434" s="138">
        <f>+SUM(L435:L437)</f>
        <v>500</v>
      </c>
    </row>
    <row r="435" spans="1:13" s="70" customFormat="1" ht="14.85" customHeight="1" x14ac:dyDescent="0.25">
      <c r="B435" s="99"/>
      <c r="C435" s="65"/>
      <c r="D435" s="32"/>
      <c r="E435" s="66"/>
      <c r="F435" s="67"/>
      <c r="G435" s="66" t="s">
        <v>669</v>
      </c>
      <c r="H435" s="84" t="s">
        <v>668</v>
      </c>
      <c r="I435" s="92"/>
      <c r="J435" s="84"/>
      <c r="K435" s="135"/>
      <c r="L435" s="135"/>
      <c r="M435" s="69"/>
    </row>
    <row r="436" spans="1:13" s="70" customFormat="1" ht="14.85" customHeight="1" x14ac:dyDescent="0.25">
      <c r="A436" s="63" t="s">
        <v>108</v>
      </c>
      <c r="B436" s="52" t="s">
        <v>530</v>
      </c>
      <c r="C436" s="46" t="s">
        <v>529</v>
      </c>
      <c r="D436" s="47"/>
      <c r="E436" s="66"/>
      <c r="F436" s="67"/>
      <c r="G436" s="66"/>
      <c r="H436" s="84"/>
      <c r="I436" s="66" t="s">
        <v>1188</v>
      </c>
      <c r="J436" s="43" t="s">
        <v>1189</v>
      </c>
      <c r="K436" s="135">
        <v>500</v>
      </c>
      <c r="L436" s="135">
        <v>500</v>
      </c>
      <c r="M436" s="69"/>
    </row>
    <row r="437" spans="1:13" s="70" customFormat="1" ht="14.85" customHeight="1" thickBot="1" x14ac:dyDescent="0.3">
      <c r="A437" s="63" t="s">
        <v>108</v>
      </c>
      <c r="B437" s="52" t="s">
        <v>532</v>
      </c>
      <c r="C437" s="46" t="s">
        <v>531</v>
      </c>
      <c r="D437" s="47"/>
      <c r="E437" s="79"/>
      <c r="F437" s="80"/>
      <c r="G437" s="79"/>
      <c r="H437" s="94"/>
      <c r="I437" s="79" t="s">
        <v>1190</v>
      </c>
      <c r="J437" s="128" t="s">
        <v>180</v>
      </c>
      <c r="K437" s="139">
        <v>0</v>
      </c>
      <c r="L437" s="139">
        <v>0</v>
      </c>
      <c r="M437" s="69"/>
    </row>
    <row r="438" spans="1:13" s="69" customFormat="1" ht="21.75" thickBot="1" x14ac:dyDescent="0.3">
      <c r="A438" s="82"/>
      <c r="B438" s="37"/>
      <c r="C438" s="37" t="s">
        <v>1223</v>
      </c>
      <c r="D438" s="38"/>
      <c r="E438" s="193" t="s">
        <v>1204</v>
      </c>
      <c r="F438" s="193"/>
      <c r="G438" s="193"/>
      <c r="H438" s="193"/>
      <c r="I438" s="193"/>
      <c r="J438" s="193"/>
      <c r="K438" s="141">
        <v>0</v>
      </c>
      <c r="L438" s="141">
        <v>0</v>
      </c>
    </row>
    <row r="439" spans="1:13" ht="21.75" thickBot="1" x14ac:dyDescent="0.3">
      <c r="A439" s="157"/>
      <c r="B439" s="158"/>
      <c r="C439" s="158"/>
      <c r="D439" s="38"/>
      <c r="E439" s="159"/>
      <c r="F439" s="159"/>
      <c r="G439" s="159"/>
      <c r="H439" s="159"/>
      <c r="I439" s="159"/>
      <c r="J439" s="159"/>
      <c r="K439" s="160"/>
      <c r="L439" s="160"/>
      <c r="M439" s="10"/>
    </row>
    <row r="440" spans="1:13" ht="16.5" thickTop="1" thickBot="1" x14ac:dyDescent="0.3">
      <c r="H440" s="176" t="s">
        <v>112</v>
      </c>
      <c r="I440" s="176"/>
      <c r="J440" s="176"/>
      <c r="K440" s="142">
        <f>+SUM(K111+K176+K196+K301+K371+K397+K409+K418+K423+K434+K438)</f>
        <v>149819.21</v>
      </c>
      <c r="L440" s="142">
        <f>+SUM(L111+L176+L196+L301+L371+L397+L409+L418+L423+L434+L438)</f>
        <v>169515.55000000002</v>
      </c>
    </row>
    <row r="441" spans="1:13" ht="16.5" thickTop="1" thickBot="1" x14ac:dyDescent="0.3">
      <c r="H441" s="176" t="s">
        <v>113</v>
      </c>
      <c r="I441" s="176"/>
      <c r="J441" s="176"/>
      <c r="K441" s="143">
        <v>0</v>
      </c>
      <c r="L441" s="143">
        <v>0</v>
      </c>
    </row>
    <row r="442" spans="1:13" s="70" customFormat="1" ht="20.25" thickTop="1" thickBot="1" x14ac:dyDescent="0.3">
      <c r="C442" s="18"/>
      <c r="D442" s="18"/>
      <c r="E442" s="19"/>
      <c r="F442" s="102"/>
      <c r="G442" s="54"/>
      <c r="H442" s="54"/>
      <c r="I442" s="54"/>
      <c r="J442" s="54"/>
      <c r="K442" s="54"/>
      <c r="L442" s="54"/>
      <c r="M442" s="54"/>
    </row>
    <row r="443" spans="1:13" ht="16.5" thickTop="1" thickBot="1" x14ac:dyDescent="0.3">
      <c r="H443" s="177" t="s">
        <v>114</v>
      </c>
      <c r="I443" s="177"/>
      <c r="J443" s="177"/>
      <c r="K443" s="144">
        <f>+K6+K106-K440</f>
        <v>5775.0500000000175</v>
      </c>
      <c r="L443" s="144">
        <f>+K443+L106-L440</f>
        <v>28510.52999999997</v>
      </c>
    </row>
    <row r="444" spans="1:13" ht="16.5" thickTop="1" thickBot="1" x14ac:dyDescent="0.3">
      <c r="H444" s="178" t="s">
        <v>5</v>
      </c>
      <c r="I444" s="178"/>
      <c r="J444" s="178"/>
      <c r="K444" s="143"/>
      <c r="L444" s="143"/>
    </row>
    <row r="445" spans="1:13" ht="20.25" thickTop="1" thickBot="1" x14ac:dyDescent="0.3">
      <c r="B445" s="10"/>
      <c r="C445" s="18"/>
      <c r="D445" s="18"/>
      <c r="E445" s="19"/>
      <c r="F445" s="102"/>
      <c r="G445" s="102"/>
      <c r="H445" s="10"/>
      <c r="I445" s="10"/>
      <c r="J445" s="10"/>
      <c r="K445" s="161"/>
      <c r="L445" s="161"/>
    </row>
    <row r="446" spans="1:13" ht="16.5" thickTop="1" thickBot="1" x14ac:dyDescent="0.3">
      <c r="H446" s="178" t="s">
        <v>115</v>
      </c>
      <c r="I446" s="178"/>
      <c r="J446" s="178"/>
      <c r="K446" s="143">
        <f>IF($K$443&lt;0,-$K$443,0)</f>
        <v>0</v>
      </c>
      <c r="L446" s="143">
        <f>IF($L$443&lt;0,-$L$443,0)</f>
        <v>0</v>
      </c>
    </row>
    <row r="447" spans="1:13" ht="19.5" thickTop="1" x14ac:dyDescent="0.25">
      <c r="B447" s="10"/>
      <c r="C447" s="18"/>
      <c r="D447" s="18"/>
      <c r="E447" s="19"/>
      <c r="F447" s="102"/>
      <c r="G447" s="102"/>
      <c r="H447" s="10"/>
      <c r="I447" s="10"/>
      <c r="J447" s="10"/>
      <c r="K447" s="10"/>
      <c r="L447" s="10"/>
    </row>
    <row r="448" spans="1:13" s="162" customFormat="1" ht="44.1" customHeight="1" x14ac:dyDescent="0.25">
      <c r="B448" s="163"/>
      <c r="C448" s="164"/>
      <c r="D448" s="164"/>
      <c r="E448" s="165"/>
      <c r="F448" s="166"/>
      <c r="G448" s="165"/>
      <c r="H448" s="173" t="s">
        <v>1207</v>
      </c>
      <c r="I448" s="174"/>
      <c r="J448" s="174"/>
      <c r="K448" s="175"/>
      <c r="L448" s="166"/>
      <c r="M448" s="166"/>
    </row>
    <row r="449" spans="2:13" s="162" customFormat="1" ht="47.1" customHeight="1" x14ac:dyDescent="0.25">
      <c r="B449" s="163"/>
      <c r="C449" s="164"/>
      <c r="D449" s="164"/>
      <c r="E449" s="165"/>
      <c r="F449" s="166"/>
      <c r="G449" s="165"/>
      <c r="H449" s="173" t="s">
        <v>116</v>
      </c>
      <c r="I449" s="174"/>
      <c r="J449" s="174"/>
      <c r="K449" s="175"/>
      <c r="L449" s="166"/>
      <c r="M449" s="166"/>
    </row>
    <row r="450" spans="2:13" ht="30.6" customHeight="1" x14ac:dyDescent="0.25">
      <c r="H450" s="103"/>
      <c r="I450" s="103"/>
      <c r="J450" s="103"/>
      <c r="K450" s="103"/>
      <c r="L450" s="69"/>
    </row>
    <row r="451" spans="2:13" ht="18" customHeight="1" x14ac:dyDescent="0.25">
      <c r="B451" s="10"/>
      <c r="C451" s="10"/>
      <c r="D451" s="10"/>
      <c r="E451" s="152" t="s">
        <v>1210</v>
      </c>
      <c r="F451" s="155" t="s">
        <v>1227</v>
      </c>
      <c r="G451" s="167"/>
      <c r="H451" s="167"/>
      <c r="I451" s="167"/>
      <c r="J451" s="152" t="s">
        <v>1211</v>
      </c>
      <c r="K451" s="156" t="s">
        <v>1228</v>
      </c>
      <c r="L451" s="168"/>
      <c r="M451" s="10"/>
    </row>
    <row r="452" spans="2:13" ht="30.6" customHeight="1" x14ac:dyDescent="0.25">
      <c r="H452" s="103"/>
      <c r="I452" s="103"/>
      <c r="J452" s="103"/>
      <c r="K452" s="103"/>
      <c r="L452" s="69"/>
    </row>
    <row r="453" spans="2:13" ht="30.6" customHeight="1" x14ac:dyDescent="0.25">
      <c r="H453" s="103"/>
      <c r="I453" s="103"/>
      <c r="J453" s="103"/>
      <c r="K453" s="103"/>
      <c r="L453" s="69"/>
    </row>
    <row r="454" spans="2:13" x14ac:dyDescent="0.25">
      <c r="H454" s="69"/>
      <c r="I454" s="31"/>
      <c r="J454" s="104"/>
      <c r="K454" s="69"/>
      <c r="L454" s="69"/>
    </row>
  </sheetData>
  <sheetProtection selectLockedCells="1"/>
  <mergeCells count="134">
    <mergeCell ref="K4:L4"/>
    <mergeCell ref="H35:J35"/>
    <mergeCell ref="B9:C9"/>
    <mergeCell ref="B109:C109"/>
    <mergeCell ref="E109:F109"/>
    <mergeCell ref="G109:H109"/>
    <mergeCell ref="I109:J109"/>
    <mergeCell ref="K9:K10"/>
    <mergeCell ref="L9:L10"/>
    <mergeCell ref="K109:K110"/>
    <mergeCell ref="L109:L110"/>
    <mergeCell ref="H25:J25"/>
    <mergeCell ref="H26:J26"/>
    <mergeCell ref="H69:J69"/>
    <mergeCell ref="H70:J70"/>
    <mergeCell ref="H71:J71"/>
    <mergeCell ref="H72:J72"/>
    <mergeCell ref="H73:J73"/>
    <mergeCell ref="H74:J74"/>
    <mergeCell ref="H46:J46"/>
    <mergeCell ref="H47:J47"/>
    <mergeCell ref="H48:J48"/>
    <mergeCell ref="H49:J49"/>
    <mergeCell ref="H50:J50"/>
    <mergeCell ref="H33:J33"/>
    <mergeCell ref="H34:J34"/>
    <mergeCell ref="E438:J438"/>
    <mergeCell ref="H100:J100"/>
    <mergeCell ref="H91:J91"/>
    <mergeCell ref="E1:L1"/>
    <mergeCell ref="E3:L3"/>
    <mergeCell ref="E6:J6"/>
    <mergeCell ref="E7:J7"/>
    <mergeCell ref="H423:J423"/>
    <mergeCell ref="H434:J434"/>
    <mergeCell ref="H176:J176"/>
    <mergeCell ref="H196:J196"/>
    <mergeCell ref="H301:J301"/>
    <mergeCell ref="H371:J371"/>
    <mergeCell ref="H397:J397"/>
    <mergeCell ref="H409:J409"/>
    <mergeCell ref="E104:J104"/>
    <mergeCell ref="H85:J85"/>
    <mergeCell ref="H86:J86"/>
    <mergeCell ref="H75:J75"/>
    <mergeCell ref="H76:J76"/>
    <mergeCell ref="H77:J77"/>
    <mergeCell ref="H78:J78"/>
    <mergeCell ref="B3:C7"/>
    <mergeCell ref="H21:J21"/>
    <mergeCell ref="H22:J22"/>
    <mergeCell ref="H23:J23"/>
    <mergeCell ref="H24:J24"/>
    <mergeCell ref="H15:J15"/>
    <mergeCell ref="H16:J16"/>
    <mergeCell ref="H17:J17"/>
    <mergeCell ref="H18:J18"/>
    <mergeCell ref="H19:J19"/>
    <mergeCell ref="H20:J20"/>
    <mergeCell ref="H11:J11"/>
    <mergeCell ref="H12:J12"/>
    <mergeCell ref="H13:J13"/>
    <mergeCell ref="H14:J14"/>
    <mergeCell ref="E9:F9"/>
    <mergeCell ref="G9:J9"/>
    <mergeCell ref="H10:J10"/>
    <mergeCell ref="H4:J4"/>
    <mergeCell ref="H8:J8"/>
    <mergeCell ref="H418:J418"/>
    <mergeCell ref="H63:J63"/>
    <mergeCell ref="H64:J64"/>
    <mergeCell ref="H65:J65"/>
    <mergeCell ref="H66:J66"/>
    <mergeCell ref="H67:J67"/>
    <mergeCell ref="H449:K449"/>
    <mergeCell ref="H440:J440"/>
    <mergeCell ref="H441:J441"/>
    <mergeCell ref="H443:J443"/>
    <mergeCell ref="H444:J444"/>
    <mergeCell ref="H446:J446"/>
    <mergeCell ref="H106:J106"/>
    <mergeCell ref="H107:J107"/>
    <mergeCell ref="H90:J90"/>
    <mergeCell ref="H448:K448"/>
    <mergeCell ref="H111:J111"/>
    <mergeCell ref="H58:J58"/>
    <mergeCell ref="H59:J59"/>
    <mergeCell ref="H60:J60"/>
    <mergeCell ref="H61:J61"/>
    <mergeCell ref="H62:J62"/>
    <mergeCell ref="H51:J51"/>
    <mergeCell ref="H88:J88"/>
    <mergeCell ref="H89:J89"/>
    <mergeCell ref="H83:J83"/>
    <mergeCell ref="H84:J84"/>
    <mergeCell ref="H68:J68"/>
    <mergeCell ref="H54:J54"/>
    <mergeCell ref="H55:J55"/>
    <mergeCell ref="H56:J56"/>
    <mergeCell ref="H79:J79"/>
    <mergeCell ref="H80:J80"/>
    <mergeCell ref="H38:J38"/>
    <mergeCell ref="H41:J41"/>
    <mergeCell ref="H42:J42"/>
    <mergeCell ref="H43:J43"/>
    <mergeCell ref="H44:J44"/>
    <mergeCell ref="H52:J52"/>
    <mergeCell ref="H53:J53"/>
    <mergeCell ref="H45:J45"/>
    <mergeCell ref="H57:J57"/>
    <mergeCell ref="H27:J27"/>
    <mergeCell ref="H28:J28"/>
    <mergeCell ref="H29:J29"/>
    <mergeCell ref="H30:J30"/>
    <mergeCell ref="H31:J31"/>
    <mergeCell ref="H32:J32"/>
    <mergeCell ref="H101:J101"/>
    <mergeCell ref="H102:J102"/>
    <mergeCell ref="H103:J103"/>
    <mergeCell ref="H93:J93"/>
    <mergeCell ref="H94:J94"/>
    <mergeCell ref="H95:J95"/>
    <mergeCell ref="H96:J96"/>
    <mergeCell ref="H97:J97"/>
    <mergeCell ref="H98:J98"/>
    <mergeCell ref="H87:J87"/>
    <mergeCell ref="H92:J92"/>
    <mergeCell ref="H81:J81"/>
    <mergeCell ref="H82:J82"/>
    <mergeCell ref="H99:J99"/>
    <mergeCell ref="H39:J39"/>
    <mergeCell ref="H40:J40"/>
    <mergeCell ref="H36:J36"/>
    <mergeCell ref="H37:J37"/>
  </mergeCells>
  <phoneticPr fontId="8" type="noConversion"/>
  <conditionalFormatting sqref="A1:A1048576">
    <cfRule type="containsText" dxfId="0" priority="1" operator="containsText" text="E.1.03.00.00.000">
      <formula>NOT(ISERROR(SEARCH("E.1.03.00.00.000",A1)))</formula>
    </cfRule>
  </conditionalFormatting>
  <pageMargins left="0.7" right="0.7" top="0.75" bottom="0.75" header="0.3" footer="0.3"/>
  <pageSetup paperSize="9" scale="25" orientation="portrait" horizontalDpi="1200" verticalDpi="1200" r:id="rId1"/>
  <rowBreaks count="3" manualBreakCount="3">
    <brk id="108" max="16153" man="1"/>
    <brk id="266" max="16153" man="1"/>
    <brk id="452" max="1615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6"/>
  <sheetViews>
    <sheetView showGridLines="0" tabSelected="1" zoomScale="82" zoomScaleNormal="82" workbookViewId="0">
      <selection activeCell="E9" sqref="E9"/>
    </sheetView>
  </sheetViews>
  <sheetFormatPr defaultColWidth="8.85546875" defaultRowHeight="18" customHeight="1" x14ac:dyDescent="0.25"/>
  <cols>
    <col min="1" max="1" width="8.85546875" style="54"/>
    <col min="2" max="2" width="25.140625" style="126" bestFit="1" customWidth="1"/>
    <col min="3" max="3" width="88.85546875" style="56" customWidth="1"/>
    <col min="4" max="5" width="43.85546875" style="54" customWidth="1"/>
    <col min="6" max="16384" width="8.85546875" style="69"/>
  </cols>
  <sheetData>
    <row r="1" spans="2:5" ht="18" customHeight="1" x14ac:dyDescent="0.25">
      <c r="B1" s="210" t="s">
        <v>0</v>
      </c>
      <c r="C1" s="210"/>
      <c r="D1" s="210"/>
      <c r="E1" s="210"/>
    </row>
    <row r="2" spans="2:5" ht="83.45" customHeight="1" x14ac:dyDescent="0.25">
      <c r="B2" s="211" t="s">
        <v>1218</v>
      </c>
      <c r="C2" s="211"/>
      <c r="D2" s="211"/>
      <c r="E2" s="211"/>
    </row>
    <row r="3" spans="2:5" ht="17.100000000000001" customHeight="1" x14ac:dyDescent="0.25">
      <c r="B3" s="7"/>
      <c r="C3" s="8"/>
      <c r="D3" s="9"/>
      <c r="E3" s="10"/>
    </row>
    <row r="4" spans="2:5" ht="32.450000000000003" customHeight="1" x14ac:dyDescent="0.25">
      <c r="B4" s="218" t="s">
        <v>1208</v>
      </c>
      <c r="C4" s="219"/>
      <c r="D4" s="150" t="str">
        <f>+'PDC Integrato'!K4</f>
        <v>2026</v>
      </c>
      <c r="E4" s="151"/>
    </row>
    <row r="5" spans="2:5" ht="18" customHeight="1" thickBot="1" x14ac:dyDescent="0.3">
      <c r="B5" s="7"/>
      <c r="C5" s="8"/>
      <c r="D5" s="9"/>
      <c r="E5" s="10"/>
    </row>
    <row r="6" spans="2:5" ht="18" customHeight="1" thickTop="1" thickBot="1" x14ac:dyDescent="0.3">
      <c r="B6" s="212" t="s">
        <v>1</v>
      </c>
      <c r="C6" s="215" t="s">
        <v>2</v>
      </c>
      <c r="D6" s="216" t="s">
        <v>3</v>
      </c>
      <c r="E6" s="217"/>
    </row>
    <row r="7" spans="2:5" ht="47.1" customHeight="1" thickTop="1" thickBot="1" x14ac:dyDescent="0.3">
      <c r="B7" s="213"/>
      <c r="C7" s="215"/>
      <c r="D7" s="11" t="s">
        <v>4</v>
      </c>
      <c r="E7" s="11" t="s">
        <v>1224</v>
      </c>
    </row>
    <row r="8" spans="2:5" ht="22.5" thickTop="1" thickBot="1" x14ac:dyDescent="0.3">
      <c r="B8" s="213"/>
      <c r="C8" s="215"/>
      <c r="D8" s="11" t="s">
        <v>1202</v>
      </c>
      <c r="E8" s="12" t="s">
        <v>1202</v>
      </c>
    </row>
    <row r="9" spans="2:5" ht="18" customHeight="1" thickTop="1" thickBot="1" x14ac:dyDescent="0.3">
      <c r="B9" s="213"/>
      <c r="C9" s="13" t="s">
        <v>1214</v>
      </c>
      <c r="D9" s="14">
        <f>VLOOKUP(C9,'PDC Integrato'!$E$6:$L$7,7,0)</f>
        <v>87207.3</v>
      </c>
      <c r="E9" s="69"/>
    </row>
    <row r="10" spans="2:5" ht="18" customHeight="1" thickTop="1" thickBot="1" x14ac:dyDescent="0.3">
      <c r="B10" s="214"/>
      <c r="C10" s="15" t="s">
        <v>5</v>
      </c>
      <c r="D10" s="16">
        <f>+VLOOKUP(C10,'PDC Integrato'!$E$6:$L$7,7,0)</f>
        <v>0</v>
      </c>
      <c r="E10" s="69"/>
    </row>
    <row r="11" spans="2:5" ht="18" customHeight="1" thickTop="1" x14ac:dyDescent="0.25">
      <c r="B11" s="7"/>
      <c r="C11" s="8"/>
      <c r="D11" s="9"/>
      <c r="E11" s="10"/>
    </row>
    <row r="12" spans="2:5" ht="18" customHeight="1" x14ac:dyDescent="0.25">
      <c r="B12" s="105" t="s">
        <v>6</v>
      </c>
      <c r="C12" s="106" t="s">
        <v>7</v>
      </c>
      <c r="D12" s="6">
        <f>+SUM(D13:D14)</f>
        <v>0</v>
      </c>
      <c r="E12" s="6">
        <f>+SUM(E13:E14)</f>
        <v>0</v>
      </c>
    </row>
    <row r="13" spans="2:5" ht="18" customHeight="1" x14ac:dyDescent="0.25">
      <c r="B13" s="107" t="s">
        <v>8</v>
      </c>
      <c r="C13" s="108" t="s">
        <v>9</v>
      </c>
      <c r="D13" s="109">
        <f>SUMIFS('PDC Integrato'!K:K,'PDC Integrato'!A:A,'Piano Flussi-Conti'!B13)</f>
        <v>0</v>
      </c>
      <c r="E13" s="109">
        <f>+SUMIFS('PDC Integrato'!L:L,'PDC Integrato'!$A:$A,'Piano Flussi-Conti'!$B13)+D13</f>
        <v>0</v>
      </c>
    </row>
    <row r="14" spans="2:5" ht="18" customHeight="1" x14ac:dyDescent="0.25">
      <c r="B14" s="107" t="s">
        <v>10</v>
      </c>
      <c r="C14" s="108" t="s">
        <v>11</v>
      </c>
      <c r="D14" s="109">
        <f>SUMIFS('PDC Integrato'!K:K,'PDC Integrato'!A:A,'Piano Flussi-Conti'!B14)</f>
        <v>0</v>
      </c>
      <c r="E14" s="109">
        <f>+SUMIFS('PDC Integrato'!L:L,'PDC Integrato'!$A:$A,'Piano Flussi-Conti'!$B14)+D14</f>
        <v>0</v>
      </c>
    </row>
    <row r="15" spans="2:5" ht="18" customHeight="1" x14ac:dyDescent="0.25">
      <c r="B15" s="105" t="s">
        <v>12</v>
      </c>
      <c r="C15" s="17" t="s">
        <v>13</v>
      </c>
      <c r="D15" s="6">
        <f>+SUM(D16:D20)</f>
        <v>67886.950000000012</v>
      </c>
      <c r="E15" s="6">
        <f>+SUM(E16:E20)</f>
        <v>259637.97999999998</v>
      </c>
    </row>
    <row r="16" spans="2:5" ht="18" customHeight="1" x14ac:dyDescent="0.25">
      <c r="B16" s="107" t="s">
        <v>14</v>
      </c>
      <c r="C16" s="108" t="s">
        <v>15</v>
      </c>
      <c r="D16" s="109">
        <f>SUMIFS('PDC Integrato'!K:K,'PDC Integrato'!A:A,'Piano Flussi-Conti'!B16)</f>
        <v>43492.66</v>
      </c>
      <c r="E16" s="109">
        <f>+SUMIFS('PDC Integrato'!L:L,'PDC Integrato'!$A:$A,'Piano Flussi-Conti'!$B16)+D16</f>
        <v>82104.83</v>
      </c>
    </row>
    <row r="17" spans="1:5" ht="18" customHeight="1" x14ac:dyDescent="0.25">
      <c r="B17" s="107" t="s">
        <v>16</v>
      </c>
      <c r="C17" s="108" t="s">
        <v>17</v>
      </c>
      <c r="D17" s="109">
        <f>SUMIFS('PDC Integrato'!K:K,'PDC Integrato'!A:A,'Piano Flussi-Conti'!B17)</f>
        <v>24394.29</v>
      </c>
      <c r="E17" s="109">
        <f>+SUMIFS('PDC Integrato'!L:L,'PDC Integrato'!$A:$A,'Piano Flussi-Conti'!$B17)+D17</f>
        <v>31878.04</v>
      </c>
    </row>
    <row r="18" spans="1:5" ht="18" customHeight="1" x14ac:dyDescent="0.25">
      <c r="B18" s="107" t="s">
        <v>18</v>
      </c>
      <c r="C18" s="108" t="s">
        <v>19</v>
      </c>
      <c r="D18" s="109">
        <f>SUMIFS('PDC Integrato'!K:K,'PDC Integrato'!A:A,'Piano Flussi-Conti'!B18)</f>
        <v>0</v>
      </c>
      <c r="E18" s="109">
        <f>+SUMIFS('PDC Integrato'!L:L,'PDC Integrato'!$A:$A,'Piano Flussi-Conti'!$B18)+D18</f>
        <v>0</v>
      </c>
    </row>
    <row r="19" spans="1:5" s="70" customFormat="1" ht="18" customHeight="1" x14ac:dyDescent="0.25">
      <c r="A19" s="10"/>
      <c r="B19" s="107" t="s">
        <v>20</v>
      </c>
      <c r="C19" s="108" t="s">
        <v>21</v>
      </c>
      <c r="D19" s="109">
        <f>SUMIFS('PDC Integrato'!K:K,'PDC Integrato'!A:A,'Piano Flussi-Conti'!B19)</f>
        <v>0</v>
      </c>
      <c r="E19" s="109">
        <f>+SUMIFS('PDC Integrato'!L:L,'PDC Integrato'!$A:$A,'Piano Flussi-Conti'!$B19)+D19</f>
        <v>0</v>
      </c>
    </row>
    <row r="20" spans="1:5" ht="18" customHeight="1" x14ac:dyDescent="0.25">
      <c r="B20" s="107" t="s">
        <v>22</v>
      </c>
      <c r="C20" s="108" t="s">
        <v>23</v>
      </c>
      <c r="D20" s="109">
        <f>SUMIFS('PDC Integrato'!K:K,'PDC Integrato'!A:A,'Piano Flussi-Conti'!B20)</f>
        <v>0</v>
      </c>
      <c r="E20" s="109">
        <f>+SUMIFS('PDC Integrato'!L:L,'PDC Integrato'!$A:$A,'Piano Flussi-Conti'!$B20)+D20</f>
        <v>145655.10999999999</v>
      </c>
    </row>
    <row r="21" spans="1:5" ht="18" customHeight="1" x14ac:dyDescent="0.25">
      <c r="B21" s="105" t="s">
        <v>24</v>
      </c>
      <c r="C21" s="17" t="s">
        <v>25</v>
      </c>
      <c r="D21" s="6">
        <f>+SUM(D22:D26)</f>
        <v>0.01</v>
      </c>
      <c r="E21" s="6">
        <f>+SUM(E22:E26)</f>
        <v>0.01</v>
      </c>
    </row>
    <row r="22" spans="1:5" ht="18" customHeight="1" x14ac:dyDescent="0.25">
      <c r="B22" s="107" t="s">
        <v>26</v>
      </c>
      <c r="C22" s="110" t="s">
        <v>27</v>
      </c>
      <c r="D22" s="109">
        <f>SUMIFS('PDC Integrato'!K:K,'PDC Integrato'!A:A,'Piano Flussi-Conti'!B22)</f>
        <v>0</v>
      </c>
      <c r="E22" s="109">
        <f>+SUMIFS('PDC Integrato'!L:L,'PDC Integrato'!$A:$A,'Piano Flussi-Conti'!$B22)+D22</f>
        <v>0</v>
      </c>
    </row>
    <row r="23" spans="1:5" ht="18" customHeight="1" x14ac:dyDescent="0.25">
      <c r="B23" s="107" t="s">
        <v>28</v>
      </c>
      <c r="C23" s="110" t="s">
        <v>29</v>
      </c>
      <c r="D23" s="109">
        <f>SUMIFS('PDC Integrato'!K:K,'PDC Integrato'!A:A,'Piano Flussi-Conti'!B23)</f>
        <v>0</v>
      </c>
      <c r="E23" s="109">
        <f>+SUMIFS('PDC Integrato'!L:L,'PDC Integrato'!$A:$A,'Piano Flussi-Conti'!$B23)+D23</f>
        <v>0</v>
      </c>
    </row>
    <row r="24" spans="1:5" ht="18" customHeight="1" x14ac:dyDescent="0.25">
      <c r="B24" s="107" t="s">
        <v>30</v>
      </c>
      <c r="C24" s="108" t="s">
        <v>31</v>
      </c>
      <c r="D24" s="109">
        <f>SUMIFS('PDC Integrato'!K:K,'PDC Integrato'!A:A,'Piano Flussi-Conti'!B24)</f>
        <v>0.01</v>
      </c>
      <c r="E24" s="109">
        <f>+SUMIFS('PDC Integrato'!L:L,'PDC Integrato'!$A:$A,'Piano Flussi-Conti'!$B24)+D24</f>
        <v>0.01</v>
      </c>
    </row>
    <row r="25" spans="1:5" ht="18" customHeight="1" x14ac:dyDescent="0.25">
      <c r="B25" s="107" t="s">
        <v>32</v>
      </c>
      <c r="C25" s="108" t="s">
        <v>33</v>
      </c>
      <c r="D25" s="109">
        <f>SUMIFS('PDC Integrato'!K:K,'PDC Integrato'!A:A,'Piano Flussi-Conti'!B25)</f>
        <v>0</v>
      </c>
      <c r="E25" s="109">
        <f>+SUMIFS('PDC Integrato'!L:L,'PDC Integrato'!$A:$A,'Piano Flussi-Conti'!$B25)+D25</f>
        <v>0</v>
      </c>
    </row>
    <row r="26" spans="1:5" ht="18" customHeight="1" x14ac:dyDescent="0.25">
      <c r="B26" s="107" t="s">
        <v>34</v>
      </c>
      <c r="C26" s="108" t="s">
        <v>35</v>
      </c>
      <c r="D26" s="109">
        <f>SUMIFS('PDC Integrato'!K:K,'PDC Integrato'!A:A,'Piano Flussi-Conti'!B26)</f>
        <v>0</v>
      </c>
      <c r="E26" s="109">
        <f>+SUMIFS('PDC Integrato'!L:L,'PDC Integrato'!$A:$A,'Piano Flussi-Conti'!$B26)+D26</f>
        <v>0</v>
      </c>
    </row>
    <row r="27" spans="1:5" ht="18" customHeight="1" x14ac:dyDescent="0.25">
      <c r="B27" s="105" t="s">
        <v>36</v>
      </c>
      <c r="C27" s="17" t="s">
        <v>37</v>
      </c>
      <c r="D27" s="6">
        <f>+SUM(D28:D31)</f>
        <v>0</v>
      </c>
      <c r="E27" s="6">
        <f>+SUM(E28:E31)</f>
        <v>0</v>
      </c>
    </row>
    <row r="28" spans="1:5" ht="18" customHeight="1" x14ac:dyDescent="0.25">
      <c r="B28" s="107" t="s">
        <v>38</v>
      </c>
      <c r="C28" s="108" t="s">
        <v>39</v>
      </c>
      <c r="D28" s="109">
        <f>SUMIFS('PDC Integrato'!K:K,'PDC Integrato'!A:A,'Piano Flussi-Conti'!B28)</f>
        <v>0</v>
      </c>
      <c r="E28" s="109">
        <f>+SUMIFS('PDC Integrato'!L:L,'PDC Integrato'!$A:$A,'Piano Flussi-Conti'!$B28)+D28</f>
        <v>0</v>
      </c>
    </row>
    <row r="29" spans="1:5" ht="18" customHeight="1" x14ac:dyDescent="0.25">
      <c r="B29" s="107" t="s">
        <v>40</v>
      </c>
      <c r="C29" s="108" t="s">
        <v>41</v>
      </c>
      <c r="D29" s="109">
        <f>SUMIFS('PDC Integrato'!K:K,'PDC Integrato'!A:A,'Piano Flussi-Conti'!B29)</f>
        <v>0</v>
      </c>
      <c r="E29" s="109">
        <f>+SUMIFS('PDC Integrato'!L:L,'PDC Integrato'!$A:$A,'Piano Flussi-Conti'!$B29)+D29</f>
        <v>0</v>
      </c>
    </row>
    <row r="30" spans="1:5" ht="18" customHeight="1" x14ac:dyDescent="0.25">
      <c r="B30" s="107" t="s">
        <v>42</v>
      </c>
      <c r="C30" s="108" t="s">
        <v>43</v>
      </c>
      <c r="D30" s="109">
        <f>SUMIFS('PDC Integrato'!K:K,'PDC Integrato'!A:A,'Piano Flussi-Conti'!B30)</f>
        <v>0</v>
      </c>
      <c r="E30" s="109">
        <f>+SUMIFS('PDC Integrato'!L:L,'PDC Integrato'!$A:$A,'Piano Flussi-Conti'!$B30)+D30</f>
        <v>0</v>
      </c>
    </row>
    <row r="31" spans="1:5" ht="18" customHeight="1" x14ac:dyDescent="0.25">
      <c r="B31" s="107" t="s">
        <v>44</v>
      </c>
      <c r="C31" s="108" t="s">
        <v>45</v>
      </c>
      <c r="D31" s="109">
        <f>SUMIFS('PDC Integrato'!K:K,'PDC Integrato'!A:A,'Piano Flussi-Conti'!B31)</f>
        <v>0</v>
      </c>
      <c r="E31" s="109">
        <f>+SUMIFS('PDC Integrato'!L:L,'PDC Integrato'!$A:$A,'Piano Flussi-Conti'!$B31)+D31</f>
        <v>0</v>
      </c>
    </row>
    <row r="32" spans="1:5" ht="18" customHeight="1" x14ac:dyDescent="0.25">
      <c r="B32" s="105" t="s">
        <v>46</v>
      </c>
      <c r="C32" s="17" t="s">
        <v>47</v>
      </c>
      <c r="D32" s="6">
        <f>+SUM(D33:D36)</f>
        <v>0</v>
      </c>
      <c r="E32" s="6">
        <f>+SUM(E33:E36)</f>
        <v>0</v>
      </c>
    </row>
    <row r="33" spans="1:6" ht="18" customHeight="1" x14ac:dyDescent="0.25">
      <c r="B33" s="107" t="s">
        <v>48</v>
      </c>
      <c r="C33" s="108" t="s">
        <v>49</v>
      </c>
      <c r="D33" s="109">
        <f>SUMIFS('PDC Integrato'!K:K,'PDC Integrato'!A:A,'Piano Flussi-Conti'!B33)</f>
        <v>0</v>
      </c>
      <c r="E33" s="109">
        <f>+SUMIFS('PDC Integrato'!L:L,'PDC Integrato'!$A:$A,'Piano Flussi-Conti'!$B33)+D33</f>
        <v>0</v>
      </c>
    </row>
    <row r="34" spans="1:6" ht="18" customHeight="1" x14ac:dyDescent="0.25">
      <c r="B34" s="107" t="s">
        <v>50</v>
      </c>
      <c r="C34" s="108" t="s">
        <v>51</v>
      </c>
      <c r="D34" s="109">
        <f>SUMIFS('PDC Integrato'!K:K,'PDC Integrato'!A:A,'Piano Flussi-Conti'!B34)</f>
        <v>0</v>
      </c>
      <c r="E34" s="109">
        <f>+SUMIFS('PDC Integrato'!L:L,'PDC Integrato'!$A:$A,'Piano Flussi-Conti'!$B34)+D34</f>
        <v>0</v>
      </c>
    </row>
    <row r="35" spans="1:6" ht="18" customHeight="1" x14ac:dyDescent="0.25">
      <c r="B35" s="107" t="s">
        <v>52</v>
      </c>
      <c r="C35" s="108" t="s">
        <v>53</v>
      </c>
      <c r="D35" s="109">
        <f>SUMIFS('PDC Integrato'!K:K,'PDC Integrato'!A:A,'Piano Flussi-Conti'!B35)</f>
        <v>0</v>
      </c>
      <c r="E35" s="109">
        <f>+SUMIFS('PDC Integrato'!L:L,'PDC Integrato'!$A:$A,'Piano Flussi-Conti'!$B35)+D35</f>
        <v>0</v>
      </c>
    </row>
    <row r="36" spans="1:6" ht="18" customHeight="1" x14ac:dyDescent="0.25">
      <c r="B36" s="107" t="s">
        <v>54</v>
      </c>
      <c r="C36" s="108" t="s">
        <v>55</v>
      </c>
      <c r="D36" s="109">
        <f>SUMIFS('PDC Integrato'!K:K,'PDC Integrato'!A:A,'Piano Flussi-Conti'!B36)</f>
        <v>0</v>
      </c>
      <c r="E36" s="109">
        <f>+SUMIFS('PDC Integrato'!L:L,'PDC Integrato'!$A:$A,'Piano Flussi-Conti'!$B36)+D36</f>
        <v>0</v>
      </c>
    </row>
    <row r="37" spans="1:6" ht="18" customHeight="1" x14ac:dyDescent="0.25">
      <c r="B37" s="105" t="s">
        <v>56</v>
      </c>
      <c r="C37" s="17" t="s">
        <v>57</v>
      </c>
      <c r="D37" s="111">
        <f>SUMIFS('PDC Integrato'!K:K,'PDC Integrato'!A:A,'Piano Flussi-Conti'!B37)</f>
        <v>0</v>
      </c>
      <c r="E37" s="111">
        <f>+SUMIFS('PDC Integrato'!L:L,'PDC Integrato'!$A:$A,'Piano Flussi-Conti'!$B37)+D37</f>
        <v>0</v>
      </c>
    </row>
    <row r="38" spans="1:6" ht="18" customHeight="1" x14ac:dyDescent="0.25">
      <c r="B38" s="105" t="s">
        <v>58</v>
      </c>
      <c r="C38" s="17" t="s">
        <v>59</v>
      </c>
      <c r="D38" s="6">
        <f>+SUM(D39:D40)</f>
        <v>500</v>
      </c>
      <c r="E38" s="6">
        <f>+SUM(E39:E40)</f>
        <v>1000</v>
      </c>
    </row>
    <row r="39" spans="1:6" ht="18" customHeight="1" x14ac:dyDescent="0.25">
      <c r="B39" s="107" t="s">
        <v>60</v>
      </c>
      <c r="C39" s="108" t="s">
        <v>61</v>
      </c>
      <c r="D39" s="109">
        <f>SUMIFS('PDC Integrato'!K:K,'PDC Integrato'!A:A,'Piano Flussi-Conti'!B39)</f>
        <v>500</v>
      </c>
      <c r="E39" s="109">
        <f>+SUMIFS('PDC Integrato'!L:L,'PDC Integrato'!$A:$A,'Piano Flussi-Conti'!$B39)+D39</f>
        <v>1000</v>
      </c>
    </row>
    <row r="40" spans="1:6" ht="18" customHeight="1" x14ac:dyDescent="0.25">
      <c r="B40" s="112" t="s">
        <v>62</v>
      </c>
      <c r="C40" s="113" t="s">
        <v>63</v>
      </c>
      <c r="D40" s="109">
        <f>SUMIFS('PDC Integrato'!K:K,'PDC Integrato'!A:A,'Piano Flussi-Conti'!B40)</f>
        <v>0</v>
      </c>
      <c r="E40" s="109">
        <f>+SUMIFS('PDC Integrato'!L:L,'PDC Integrato'!$A:$A,'Piano Flussi-Conti'!$B40)+D40</f>
        <v>0</v>
      </c>
    </row>
    <row r="41" spans="1:6" ht="18" customHeight="1" x14ac:dyDescent="0.3">
      <c r="B41" s="105"/>
      <c r="C41" s="127" t="s">
        <v>1203</v>
      </c>
      <c r="D41" s="111">
        <f>+'PDC Integrato'!K104</f>
        <v>0</v>
      </c>
      <c r="E41" s="111">
        <f>+'PDC Integrato'!K104+'PDC Integrato'!L104</f>
        <v>0</v>
      </c>
    </row>
    <row r="42" spans="1:6" s="70" customFormat="1" ht="18" customHeight="1" thickBot="1" x14ac:dyDescent="0.3">
      <c r="A42" s="10"/>
      <c r="B42" s="18"/>
      <c r="C42" s="19"/>
      <c r="D42" s="102"/>
      <c r="E42" s="102"/>
      <c r="F42" s="69"/>
    </row>
    <row r="43" spans="1:6" s="70" customFormat="1" ht="18" customHeight="1" thickTop="1" thickBot="1" x14ac:dyDescent="0.3">
      <c r="A43" s="10"/>
      <c r="B43" s="220" t="s">
        <v>1225</v>
      </c>
      <c r="C43" s="221"/>
      <c r="D43" s="20">
        <f>+D12+D15+D21+D27+D32+D37+D38+D41</f>
        <v>68386.960000000006</v>
      </c>
      <c r="E43" s="20">
        <f>+E12+E15+E21+E27+E32+E37+E38+E41</f>
        <v>260637.99</v>
      </c>
    </row>
    <row r="44" spans="1:6" s="70" customFormat="1" ht="18" customHeight="1" thickTop="1" thickBot="1" x14ac:dyDescent="0.3">
      <c r="A44" s="10"/>
      <c r="B44" s="220" t="s">
        <v>64</v>
      </c>
      <c r="C44" s="221"/>
      <c r="D44" s="21"/>
      <c r="E44" s="21"/>
    </row>
    <row r="45" spans="1:6" s="70" customFormat="1" ht="18" customHeight="1" thickTop="1" thickBot="1" x14ac:dyDescent="0.3">
      <c r="A45" s="10"/>
      <c r="B45" s="222" t="s">
        <v>1191</v>
      </c>
      <c r="C45" s="223"/>
      <c r="D45" s="20">
        <f>D43+$D$9</f>
        <v>155594.26</v>
      </c>
      <c r="E45" s="20">
        <f>E43+$D$9</f>
        <v>347845.29</v>
      </c>
    </row>
    <row r="46" spans="1:6" s="70" customFormat="1" ht="18" customHeight="1" thickTop="1" thickBot="1" x14ac:dyDescent="0.3">
      <c r="A46" s="10"/>
      <c r="B46" s="220" t="s">
        <v>5</v>
      </c>
      <c r="C46" s="221"/>
      <c r="D46" s="21"/>
      <c r="E46" s="21"/>
    </row>
    <row r="47" spans="1:6" ht="34.5" customHeight="1" thickTop="1" x14ac:dyDescent="0.25">
      <c r="B47" s="7"/>
      <c r="C47" s="8"/>
      <c r="D47" s="9"/>
      <c r="E47" s="10"/>
    </row>
    <row r="48" spans="1:6" ht="18" customHeight="1" x14ac:dyDescent="0.25">
      <c r="B48" s="105" t="s">
        <v>65</v>
      </c>
      <c r="C48" s="22" t="s">
        <v>66</v>
      </c>
      <c r="D48" s="24">
        <f>SUM(D49:D56)</f>
        <v>149319.21</v>
      </c>
      <c r="E48" s="25">
        <f>SUM(E49:E56)</f>
        <v>318334.76</v>
      </c>
    </row>
    <row r="49" spans="2:5" ht="18" customHeight="1" x14ac:dyDescent="0.25">
      <c r="B49" s="107" t="s">
        <v>67</v>
      </c>
      <c r="C49" s="114" t="s">
        <v>68</v>
      </c>
      <c r="D49" s="109">
        <f>SUMIFS('PDC Integrato'!K:K,'PDC Integrato'!A:A,'Piano Flussi-Conti'!B49)</f>
        <v>22261.140000000003</v>
      </c>
      <c r="E49" s="115">
        <f>+SUMIFS('PDC Integrato'!L:L,'PDC Integrato'!$A:$A,'Piano Flussi-Conti'!$B49)+D49</f>
        <v>159948.01000000004</v>
      </c>
    </row>
    <row r="50" spans="2:5" ht="18" customHeight="1" x14ac:dyDescent="0.25">
      <c r="B50" s="107" t="s">
        <v>69</v>
      </c>
      <c r="C50" s="114" t="s">
        <v>70</v>
      </c>
      <c r="D50" s="109">
        <f>SUMIFS('PDC Integrato'!K:K,'PDC Integrato'!A:A,'Piano Flussi-Conti'!B50)</f>
        <v>1646.14</v>
      </c>
      <c r="E50" s="115">
        <f>+SUMIFS('PDC Integrato'!L:L,'PDC Integrato'!$A:$A,'Piano Flussi-Conti'!$B50)+D50</f>
        <v>10788.029999999999</v>
      </c>
    </row>
    <row r="51" spans="2:5" ht="18" customHeight="1" x14ac:dyDescent="0.25">
      <c r="B51" s="107" t="s">
        <v>71</v>
      </c>
      <c r="C51" s="114" t="s">
        <v>72</v>
      </c>
      <c r="D51" s="109">
        <f>SUMIFS('PDC Integrato'!K:K,'PDC Integrato'!A:A,'Piano Flussi-Conti'!B51)</f>
        <v>105602.04999999999</v>
      </c>
      <c r="E51" s="115">
        <f>+SUMIFS('PDC Integrato'!L:L,'PDC Integrato'!$A:$A,'Piano Flussi-Conti'!$B51)+D51</f>
        <v>117933.54</v>
      </c>
    </row>
    <row r="52" spans="2:5" ht="18" customHeight="1" x14ac:dyDescent="0.25">
      <c r="B52" s="107" t="s">
        <v>73</v>
      </c>
      <c r="C52" s="114" t="s">
        <v>13</v>
      </c>
      <c r="D52" s="109">
        <f>SUMIFS('PDC Integrato'!K:K,'PDC Integrato'!A:A,'Piano Flussi-Conti'!B52)</f>
        <v>0</v>
      </c>
      <c r="E52" s="115">
        <f>+SUMIFS('PDC Integrato'!L:L,'PDC Integrato'!$A:$A,'Piano Flussi-Conti'!$B52)+D52</f>
        <v>0</v>
      </c>
    </row>
    <row r="53" spans="2:5" ht="18" customHeight="1" x14ac:dyDescent="0.25">
      <c r="B53" s="107" t="s">
        <v>74</v>
      </c>
      <c r="C53" s="114" t="s">
        <v>75</v>
      </c>
      <c r="D53" s="109">
        <f>SUMIFS('PDC Integrato'!K:K,'PDC Integrato'!A:A,'Piano Flussi-Conti'!B53)</f>
        <v>0</v>
      </c>
      <c r="E53" s="115">
        <f>+SUMIFS('PDC Integrato'!L:L,'PDC Integrato'!$A:$A,'Piano Flussi-Conti'!$B53)+D53</f>
        <v>0</v>
      </c>
    </row>
    <row r="54" spans="2:5" ht="18" customHeight="1" x14ac:dyDescent="0.25">
      <c r="B54" s="107" t="s">
        <v>76</v>
      </c>
      <c r="C54" s="114" t="s">
        <v>77</v>
      </c>
      <c r="D54" s="109">
        <f>SUMIFS('PDC Integrato'!K:K,'PDC Integrato'!A:A,'Piano Flussi-Conti'!B54)</f>
        <v>0</v>
      </c>
      <c r="E54" s="115">
        <f>+SUMIFS('PDC Integrato'!L:L,'PDC Integrato'!$A:$A,'Piano Flussi-Conti'!$B54)+D54</f>
        <v>0</v>
      </c>
    </row>
    <row r="55" spans="2:5" ht="18" customHeight="1" x14ac:dyDescent="0.25">
      <c r="B55" s="107" t="s">
        <v>78</v>
      </c>
      <c r="C55" s="114" t="s">
        <v>79</v>
      </c>
      <c r="D55" s="109">
        <f>SUMIFS('PDC Integrato'!K:K,'PDC Integrato'!A:A,'Piano Flussi-Conti'!B55)</f>
        <v>62.06</v>
      </c>
      <c r="E55" s="115">
        <f>+SUMIFS('PDC Integrato'!L:L,'PDC Integrato'!$A:$A,'Piano Flussi-Conti'!$B55)+D55</f>
        <v>62.06</v>
      </c>
    </row>
    <row r="56" spans="2:5" ht="18" customHeight="1" x14ac:dyDescent="0.25">
      <c r="B56" s="107" t="s">
        <v>80</v>
      </c>
      <c r="C56" s="114" t="s">
        <v>81</v>
      </c>
      <c r="D56" s="109">
        <f>SUMIFS('PDC Integrato'!K:K,'PDC Integrato'!A:A,'Piano Flussi-Conti'!B56)</f>
        <v>19747.82</v>
      </c>
      <c r="E56" s="115">
        <f>+SUMIFS('PDC Integrato'!L:L,'PDC Integrato'!$A:$A,'Piano Flussi-Conti'!$B56)+D56</f>
        <v>29603.119999999999</v>
      </c>
    </row>
    <row r="57" spans="2:5" ht="18" customHeight="1" x14ac:dyDescent="0.25">
      <c r="B57" s="105" t="s">
        <v>82</v>
      </c>
      <c r="C57" s="22" t="s">
        <v>83</v>
      </c>
      <c r="D57" s="24">
        <f>SUM(D58:D62)</f>
        <v>0</v>
      </c>
      <c r="E57" s="25">
        <f>SUM(E58:E62)</f>
        <v>0</v>
      </c>
    </row>
    <row r="58" spans="2:5" ht="18" customHeight="1" x14ac:dyDescent="0.25">
      <c r="B58" s="107" t="s">
        <v>84</v>
      </c>
      <c r="C58" s="114" t="s">
        <v>85</v>
      </c>
      <c r="D58" s="109">
        <f>SUMIFS('PDC Integrato'!K:K,'PDC Integrato'!A:A,'Piano Flussi-Conti'!B58)</f>
        <v>0</v>
      </c>
      <c r="E58" s="115">
        <f>+SUMIFS('PDC Integrato'!L:L,'PDC Integrato'!$A:$A,'Piano Flussi-Conti'!$B58)+D58</f>
        <v>0</v>
      </c>
    </row>
    <row r="59" spans="2:5" ht="18" customHeight="1" x14ac:dyDescent="0.25">
      <c r="B59" s="107" t="s">
        <v>86</v>
      </c>
      <c r="C59" s="114" t="s">
        <v>87</v>
      </c>
      <c r="D59" s="109">
        <f>SUMIFS('PDC Integrato'!K:K,'PDC Integrato'!A:A,'Piano Flussi-Conti'!B59)</f>
        <v>0</v>
      </c>
      <c r="E59" s="115">
        <f>+SUMIFS('PDC Integrato'!L:L,'PDC Integrato'!$A:$A,'Piano Flussi-Conti'!$B59)+D59</f>
        <v>0</v>
      </c>
    </row>
    <row r="60" spans="2:5" ht="18" customHeight="1" x14ac:dyDescent="0.25">
      <c r="B60" s="107" t="s">
        <v>88</v>
      </c>
      <c r="C60" s="114" t="s">
        <v>41</v>
      </c>
      <c r="D60" s="109">
        <f>SUMIFS('PDC Integrato'!K:K,'PDC Integrato'!A:A,'Piano Flussi-Conti'!B60)</f>
        <v>0</v>
      </c>
      <c r="E60" s="115">
        <f>+SUMIFS('PDC Integrato'!L:L,'PDC Integrato'!$A:$A,'Piano Flussi-Conti'!$B60)+D60</f>
        <v>0</v>
      </c>
    </row>
    <row r="61" spans="2:5" ht="18" customHeight="1" x14ac:dyDescent="0.25">
      <c r="B61" s="107" t="s">
        <v>89</v>
      </c>
      <c r="C61" s="114" t="s">
        <v>43</v>
      </c>
      <c r="D61" s="109">
        <f>SUMIFS('PDC Integrato'!K:K,'PDC Integrato'!A:A,'Piano Flussi-Conti'!B61)</f>
        <v>0</v>
      </c>
      <c r="E61" s="115">
        <f>+SUMIFS('PDC Integrato'!L:L,'PDC Integrato'!$A:$A,'Piano Flussi-Conti'!$B61)+D61</f>
        <v>0</v>
      </c>
    </row>
    <row r="62" spans="2:5" ht="18" customHeight="1" x14ac:dyDescent="0.25">
      <c r="B62" s="107" t="s">
        <v>90</v>
      </c>
      <c r="C62" s="114" t="s">
        <v>91</v>
      </c>
      <c r="D62" s="116">
        <f>SUMIFS('PDC Integrato'!K:K,'PDC Integrato'!A:A,'Piano Flussi-Conti'!B62)</f>
        <v>0</v>
      </c>
      <c r="E62" s="115">
        <f>+SUMIFS('PDC Integrato'!L:L,'PDC Integrato'!$A:$A,'Piano Flussi-Conti'!$B62)+D62</f>
        <v>0</v>
      </c>
    </row>
    <row r="63" spans="2:5" ht="18" customHeight="1" x14ac:dyDescent="0.25">
      <c r="B63" s="105" t="s">
        <v>92</v>
      </c>
      <c r="C63" s="22" t="s">
        <v>93</v>
      </c>
      <c r="D63" s="24">
        <f>SUM(D64:D67)</f>
        <v>0</v>
      </c>
      <c r="E63" s="25">
        <f>SUM(E64:E67)</f>
        <v>0</v>
      </c>
    </row>
    <row r="64" spans="2:5" ht="18" customHeight="1" x14ac:dyDescent="0.25">
      <c r="B64" s="107" t="s">
        <v>94</v>
      </c>
      <c r="C64" s="114" t="s">
        <v>95</v>
      </c>
      <c r="D64" s="117">
        <f>SUMIFS('PDC Integrato'!K:K,'PDC Integrato'!A:A,'Piano Flussi-Conti'!B64)</f>
        <v>0</v>
      </c>
      <c r="E64" s="115">
        <f>+SUMIFS('PDC Integrato'!L:L,'PDC Integrato'!$A:$A,'Piano Flussi-Conti'!$B64)+D64</f>
        <v>0</v>
      </c>
    </row>
    <row r="65" spans="1:6" ht="18" customHeight="1" x14ac:dyDescent="0.25">
      <c r="B65" s="107" t="s">
        <v>96</v>
      </c>
      <c r="C65" s="118" t="s">
        <v>97</v>
      </c>
      <c r="D65" s="109">
        <f>SUMIFS('PDC Integrato'!K:K,'PDC Integrato'!A:A,'Piano Flussi-Conti'!B65)</f>
        <v>0</v>
      </c>
      <c r="E65" s="115">
        <f>+SUMIFS('PDC Integrato'!L:L,'PDC Integrato'!$A:$A,'Piano Flussi-Conti'!$B65)+D65</f>
        <v>0</v>
      </c>
    </row>
    <row r="66" spans="1:6" ht="18" customHeight="1" x14ac:dyDescent="0.25">
      <c r="B66" s="107" t="s">
        <v>98</v>
      </c>
      <c r="C66" s="114" t="s">
        <v>99</v>
      </c>
      <c r="D66" s="109">
        <f>SUMIFS('PDC Integrato'!K:K,'PDC Integrato'!A:A,'Piano Flussi-Conti'!B66)</f>
        <v>0</v>
      </c>
      <c r="E66" s="115">
        <f>+SUMIFS('PDC Integrato'!L:L,'PDC Integrato'!$A:$A,'Piano Flussi-Conti'!$B66)+D66</f>
        <v>0</v>
      </c>
    </row>
    <row r="67" spans="1:6" ht="18" customHeight="1" x14ac:dyDescent="0.25">
      <c r="B67" s="107" t="s">
        <v>100</v>
      </c>
      <c r="C67" s="114" t="s">
        <v>101</v>
      </c>
      <c r="D67" s="109">
        <f>SUMIFS('PDC Integrato'!K:K,'PDC Integrato'!A:A,'Piano Flussi-Conti'!B67)</f>
        <v>0</v>
      </c>
      <c r="E67" s="115">
        <f>+SUMIFS('PDC Integrato'!L:L,'PDC Integrato'!$A:$A,'Piano Flussi-Conti'!$B67)+D67</f>
        <v>0</v>
      </c>
    </row>
    <row r="68" spans="1:6" ht="18" customHeight="1" x14ac:dyDescent="0.25">
      <c r="B68" s="105" t="s">
        <v>102</v>
      </c>
      <c r="C68" s="22" t="s">
        <v>103</v>
      </c>
      <c r="D68" s="111">
        <f>SUMIFS('PDC Integrato'!K:K,'PDC Integrato'!A:A,'Piano Flussi-Conti'!B68)</f>
        <v>0</v>
      </c>
      <c r="E68" s="119">
        <f>+SUMIFS('PDC Integrato'!L:L,'PDC Integrato'!$A:$A,'Piano Flussi-Conti'!$B68)+D68</f>
        <v>0</v>
      </c>
    </row>
    <row r="69" spans="1:6" ht="18" customHeight="1" x14ac:dyDescent="0.25">
      <c r="B69" s="105" t="s">
        <v>104</v>
      </c>
      <c r="C69" s="22" t="s">
        <v>105</v>
      </c>
      <c r="D69" s="120">
        <f>SUMIFS('PDC Integrato'!K:K,'PDC Integrato'!A:A,'Piano Flussi-Conti'!B69)</f>
        <v>0</v>
      </c>
      <c r="E69" s="119">
        <f>+SUMIFS('PDC Integrato'!L:L,'PDC Integrato'!$A:$A,'Piano Flussi-Conti'!$B69)+D69</f>
        <v>0</v>
      </c>
    </row>
    <row r="70" spans="1:6" ht="18" customHeight="1" x14ac:dyDescent="0.25">
      <c r="B70" s="105" t="s">
        <v>106</v>
      </c>
      <c r="C70" s="22" t="s">
        <v>107</v>
      </c>
      <c r="D70" s="24">
        <f>SUM(D71:D72)</f>
        <v>500</v>
      </c>
      <c r="E70" s="25">
        <f>SUM(E71:E72)</f>
        <v>1000</v>
      </c>
    </row>
    <row r="71" spans="1:6" ht="18" customHeight="1" x14ac:dyDescent="0.25">
      <c r="B71" s="107" t="s">
        <v>108</v>
      </c>
      <c r="C71" s="114" t="s">
        <v>109</v>
      </c>
      <c r="D71" s="117">
        <f>SUMIFS('PDC Integrato'!K:K,'PDC Integrato'!A:A,'Piano Flussi-Conti'!B71)</f>
        <v>500</v>
      </c>
      <c r="E71" s="115">
        <f>+SUMIFS('PDC Integrato'!L:L,'PDC Integrato'!$A:$A,'Piano Flussi-Conti'!$B71)+D71</f>
        <v>1000</v>
      </c>
    </row>
    <row r="72" spans="1:6" ht="18" customHeight="1" x14ac:dyDescent="0.25">
      <c r="B72" s="112" t="s">
        <v>110</v>
      </c>
      <c r="C72" s="121" t="s">
        <v>111</v>
      </c>
      <c r="D72" s="116">
        <f>SUMIFS('PDC Integrato'!K:K,'PDC Integrato'!A:A,'Piano Flussi-Conti'!B72)</f>
        <v>0</v>
      </c>
      <c r="E72" s="115">
        <f>+SUMIFS('PDC Integrato'!L:L,'PDC Integrato'!$A:$A,'Piano Flussi-Conti'!$B72)+D72</f>
        <v>0</v>
      </c>
    </row>
    <row r="73" spans="1:6" ht="18" customHeight="1" x14ac:dyDescent="0.3">
      <c r="B73" s="105"/>
      <c r="C73" s="23" t="s">
        <v>1204</v>
      </c>
      <c r="D73" s="24">
        <f>+'PDC Integrato'!K438</f>
        <v>0</v>
      </c>
      <c r="E73" s="25">
        <f>+'PDC Integrato'!K438+'PDC Integrato'!L438</f>
        <v>0</v>
      </c>
    </row>
    <row r="74" spans="1:6" s="70" customFormat="1" ht="18" customHeight="1" thickBot="1" x14ac:dyDescent="0.3">
      <c r="A74" s="10"/>
      <c r="B74" s="18"/>
      <c r="C74" s="19"/>
      <c r="D74" s="102"/>
      <c r="E74" s="102"/>
      <c r="F74" s="69"/>
    </row>
    <row r="75" spans="1:6" ht="18" customHeight="1" thickTop="1" thickBot="1" x14ac:dyDescent="0.3">
      <c r="B75" s="220" t="s">
        <v>112</v>
      </c>
      <c r="C75" s="221"/>
      <c r="D75" s="122">
        <f>+$D$48+$D$57+$D$63+$D$68+$D$69+$D$70+$D$73</f>
        <v>149819.21</v>
      </c>
      <c r="E75" s="123">
        <f>+$E$48+$E$57+$E$63+$E$68+$E$69+$E$70+$E$73</f>
        <v>319334.76</v>
      </c>
    </row>
    <row r="76" spans="1:6" ht="18" customHeight="1" thickTop="1" thickBot="1" x14ac:dyDescent="0.3">
      <c r="B76" s="220" t="s">
        <v>113</v>
      </c>
      <c r="C76" s="221"/>
      <c r="D76" s="21"/>
      <c r="E76" s="21"/>
    </row>
    <row r="77" spans="1:6" ht="18" customHeight="1" thickTop="1" thickBot="1" x14ac:dyDescent="0.3">
      <c r="B77" s="26"/>
      <c r="C77" s="27"/>
      <c r="D77" s="124"/>
      <c r="E77" s="124"/>
    </row>
    <row r="78" spans="1:6" ht="18" customHeight="1" thickTop="1" thickBot="1" x14ac:dyDescent="0.3">
      <c r="B78" s="224" t="s">
        <v>114</v>
      </c>
      <c r="C78" s="225"/>
      <c r="D78" s="148">
        <f>+$D$45-$D$75</f>
        <v>5775.0500000000175</v>
      </c>
      <c r="E78" s="148">
        <f>+$E$45-$E$75</f>
        <v>28510.52999999997</v>
      </c>
    </row>
    <row r="79" spans="1:6" ht="18" customHeight="1" thickTop="1" thickBot="1" x14ac:dyDescent="0.3">
      <c r="B79" s="226" t="s">
        <v>5</v>
      </c>
      <c r="C79" s="227"/>
      <c r="D79" s="20"/>
      <c r="E79" s="20"/>
    </row>
    <row r="80" spans="1:6" ht="18" customHeight="1" thickTop="1" thickBot="1" x14ac:dyDescent="0.3">
      <c r="B80" s="228" t="s">
        <v>115</v>
      </c>
      <c r="C80" s="229"/>
      <c r="D80" s="20">
        <f>IF($D$78&lt;0,-$D$78,0)</f>
        <v>0</v>
      </c>
      <c r="E80" s="20">
        <f>IF($E$78&lt;0,-$E$78,0)</f>
        <v>0</v>
      </c>
    </row>
    <row r="81" spans="1:5" ht="18" customHeight="1" thickTop="1" x14ac:dyDescent="0.25">
      <c r="B81" s="28"/>
      <c r="C81" s="29"/>
      <c r="D81" s="30"/>
      <c r="E81" s="30"/>
    </row>
    <row r="82" spans="1:5" s="70" customFormat="1" ht="36.6" customHeight="1" x14ac:dyDescent="0.25">
      <c r="A82" s="10"/>
      <c r="B82" s="173" t="s">
        <v>1206</v>
      </c>
      <c r="C82" s="174"/>
      <c r="D82" s="174"/>
      <c r="E82" s="175"/>
    </row>
    <row r="83" spans="1:5" s="70" customFormat="1" ht="38.450000000000003" customHeight="1" x14ac:dyDescent="0.25">
      <c r="A83" s="10"/>
      <c r="B83" s="173" t="s">
        <v>116</v>
      </c>
      <c r="C83" s="174"/>
      <c r="D83" s="174"/>
      <c r="E83" s="175"/>
    </row>
    <row r="84" spans="1:5" s="70" customFormat="1" ht="18" customHeight="1" x14ac:dyDescent="0.25">
      <c r="A84" s="10"/>
      <c r="B84" s="125"/>
      <c r="C84" s="74"/>
      <c r="D84" s="10"/>
      <c r="E84" s="10"/>
    </row>
    <row r="85" spans="1:5" s="70" customFormat="1" ht="18" customHeight="1" x14ac:dyDescent="0.25">
      <c r="A85" s="10"/>
      <c r="B85" s="152" t="s">
        <v>1210</v>
      </c>
      <c r="C85" s="154" t="str">
        <f>+'PDC Integrato'!F451</f>
        <v>28/03/2026</v>
      </c>
      <c r="D85" s="152" t="s">
        <v>1211</v>
      </c>
      <c r="E85" s="153" t="str">
        <f>+'PDC Integrato'!K451</f>
        <v>Dott.ssa Angelica Tropi</v>
      </c>
    </row>
    <row r="86" spans="1:5" s="70" customFormat="1" ht="18" customHeight="1" x14ac:dyDescent="0.25">
      <c r="A86" s="10"/>
      <c r="B86" s="125"/>
      <c r="C86" s="74"/>
      <c r="D86" s="10"/>
      <c r="E86" s="10"/>
    </row>
  </sheetData>
  <sheetProtection selectLockedCells="1"/>
  <mergeCells count="17">
    <mergeCell ref="B76:C76"/>
    <mergeCell ref="B82:E82"/>
    <mergeCell ref="B83:E83"/>
    <mergeCell ref="B78:C78"/>
    <mergeCell ref="B79:C79"/>
    <mergeCell ref="B80:C80"/>
    <mergeCell ref="B43:C43"/>
    <mergeCell ref="B44:C44"/>
    <mergeCell ref="B45:C45"/>
    <mergeCell ref="B46:C46"/>
    <mergeCell ref="B75:C75"/>
    <mergeCell ref="B1:E1"/>
    <mergeCell ref="B2:E2"/>
    <mergeCell ref="B6:B10"/>
    <mergeCell ref="C6:C8"/>
    <mergeCell ref="D6:E6"/>
    <mergeCell ref="B4:C4"/>
  </mergeCells>
  <pageMargins left="0.7" right="0.7" top="0.75" bottom="0.75" header="0.3" footer="0.3"/>
  <pageSetup paperSize="9" scale="40" orientation="portrait" horizontalDpi="1200" verticalDpi="1200" r:id="rId1"/>
  <ignoredErrors>
    <ignoredError sqref="D4" unlockedFormula="1"/>
  </ignoredErrors>
</worksheet>
</file>

<file path=docMetadata/LabelInfo.xml><?xml version="1.0" encoding="utf-8"?>
<clbl:labelList xmlns:clbl="http://schemas.microsoft.com/office/2020/mipLabelMetadata">
  <clbl:label id="{deff24bb-2089-4400-8c8e-f71e680378b2}" enabled="0" method="" siteId="{deff24bb-2089-4400-8c8e-f71e680378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PDC Integrato</vt:lpstr>
      <vt:lpstr>Piano Flussi-Conti</vt:lpstr>
      <vt:lpstr>'PDC Integrato'!Area_stampa</vt:lpstr>
      <vt:lpstr>'Piano Flussi-Conti'!Area_stampa</vt:lpstr>
      <vt:lpstr>'Piano Flussi-Conti'!x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2026-02-25T13:46:00Z</dcterms:created>
  <dcterms:modified xsi:type="dcterms:W3CDTF">2026-03-28T07:21:56Z</dcterms:modified>
</cp:coreProperties>
</file>