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8910" tabRatio="489" activeTab="0"/>
  </bookViews>
  <sheets>
    <sheet name="20192020" sheetId="1" r:id="rId1"/>
  </sheets>
  <definedNames>
    <definedName name="_xlnm.Print_Area" localSheetId="0">'20192020'!$A$1:$AB$69</definedName>
    <definedName name="_xlnm.Print_Titles" localSheetId="0">'20192020'!$1:$5</definedName>
  </definedNames>
  <calcPr fullCalcOnLoad="1"/>
</workbook>
</file>

<file path=xl/comments1.xml><?xml version="1.0" encoding="utf-8"?>
<comments xmlns="http://schemas.openxmlformats.org/spreadsheetml/2006/main">
  <authors>
    <author>sabina</author>
  </authors>
  <commentList>
    <comment ref="I52" authorId="0">
      <text>
        <r>
          <rPr>
            <b/>
            <sz val="8"/>
            <rFont val="Tahoma"/>
            <family val="2"/>
          </rPr>
          <t>sabina:5 ANNI POSTO NORMALE</t>
        </r>
        <r>
          <rPr>
            <sz val="8"/>
            <rFont val="Tahoma"/>
            <family val="2"/>
          </rPr>
          <t xml:space="preserve">
</t>
        </r>
      </text>
    </comment>
    <comment ref="I54" authorId="0">
      <text>
        <r>
          <rPr>
            <b/>
            <sz val="8"/>
            <rFont val="Tahoma"/>
            <family val="2"/>
          </rPr>
          <t>sabina:</t>
        </r>
        <r>
          <rPr>
            <sz val="8"/>
            <rFont val="Tahoma"/>
            <family val="2"/>
          </rPr>
          <t xml:space="preserve">
6 ANNI SU SOSTEGNO
</t>
        </r>
      </text>
    </comment>
  </commentList>
</comments>
</file>

<file path=xl/sharedStrings.xml><?xml version="1.0" encoding="utf-8"?>
<sst xmlns="http://schemas.openxmlformats.org/spreadsheetml/2006/main" count="139" uniqueCount="128">
  <si>
    <t xml:space="preserve">A </t>
  </si>
  <si>
    <t xml:space="preserve">     A1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</si>
  <si>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</si>
  <si>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</si>
  <si>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</si>
  <si>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>B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</si>
  <si>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</si>
  <si>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</si>
  <si>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</si>
  <si>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</si>
  <si>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</si>
  <si>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</si>
  <si>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</si>
  <si>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</si>
  <si>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Specialista nel plesso</t>
  </si>
  <si>
    <t>Specialista nel Circolo</t>
  </si>
  <si>
    <t>Entro il quinquennio</t>
  </si>
  <si>
    <t>Oltre il quinquennio</t>
  </si>
  <si>
    <t>TOTALE PUNTI ANZ.SERV.</t>
  </si>
  <si>
    <t>TOTALE PUNTI ESIG. FAM.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</si>
  <si>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</si>
  <si>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</si>
  <si>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</si>
  <si>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</si>
  <si>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</si>
  <si>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</si>
  <si>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</si>
  <si>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</si>
  <si>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</si>
  <si>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</si>
  <si>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</si>
  <si>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</si>
  <si>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</si>
  <si>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t xml:space="preserve">                                       I -  A  N  Z  I  A  N  I  T  A'    D I     S   E   R   V  I  Z  I  O</t>
  </si>
  <si>
    <t>B2</t>
  </si>
  <si>
    <r>
      <t xml:space="preserve">Ruolo ant. ruolo app.+ ruolo Sc.Inf.+ idem su picc. isole </t>
    </r>
    <r>
      <rPr>
        <sz val="9"/>
        <color indexed="10"/>
        <rFont val="Arial"/>
        <family val="2"/>
      </rPr>
      <t>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</si>
  <si>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</si>
  <si>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r>
      <t>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</si>
  <si>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>VALERIA</t>
  </si>
  <si>
    <t>STEFANIA</t>
  </si>
  <si>
    <t>ANTONELLA</t>
  </si>
  <si>
    <t>ANGELA</t>
  </si>
  <si>
    <t>ANNAMARIA</t>
  </si>
  <si>
    <t xml:space="preserve">   ISTITUTO COMPRENSIVO </t>
  </si>
  <si>
    <t xml:space="preserve">    N. 14 BOLOGNA</t>
  </si>
  <si>
    <t>MARACH</t>
  </si>
  <si>
    <t>TULLIA</t>
  </si>
  <si>
    <t>ROSSELLA</t>
  </si>
  <si>
    <t>SANGUANINI</t>
  </si>
  <si>
    <t>BELENGHI</t>
  </si>
  <si>
    <t>RITA</t>
  </si>
  <si>
    <t>GIUSEPPINA</t>
  </si>
  <si>
    <t>SPEZIALI</t>
  </si>
  <si>
    <t>PORCELLI</t>
  </si>
  <si>
    <t>GAMBERINI</t>
  </si>
  <si>
    <t>CHIARA</t>
  </si>
  <si>
    <t>VENTURI LEONI</t>
  </si>
  <si>
    <t>LILIANA</t>
  </si>
  <si>
    <t>ANTINONE</t>
  </si>
  <si>
    <t>MARIA TERESA</t>
  </si>
  <si>
    <t>TORRICELLI</t>
  </si>
  <si>
    <t>ELEONORA</t>
  </si>
  <si>
    <t>BENCIVENGA</t>
  </si>
  <si>
    <t>LOREDANA</t>
  </si>
  <si>
    <t xml:space="preserve">      SOSTEGNO</t>
  </si>
  <si>
    <t>FRANZAROLI</t>
  </si>
  <si>
    <t>AMORUSI</t>
  </si>
  <si>
    <t>PATRIZIA</t>
  </si>
  <si>
    <t>D'ARIA</t>
  </si>
  <si>
    <t>PALMISANO</t>
  </si>
  <si>
    <t>MARIA ANTONELLA</t>
  </si>
  <si>
    <t>MASTROVALERIO</t>
  </si>
  <si>
    <t>MICHELE</t>
  </si>
  <si>
    <t>FRANCESCA</t>
  </si>
  <si>
    <t>VALENTINA</t>
  </si>
  <si>
    <t xml:space="preserve">POZZI </t>
  </si>
  <si>
    <t>BRUZZESE</t>
  </si>
  <si>
    <t>EZIO</t>
  </si>
  <si>
    <t>BOREA</t>
  </si>
  <si>
    <t>NICOLA</t>
  </si>
  <si>
    <t>SABRINA</t>
  </si>
  <si>
    <t xml:space="preserve">LA PALOMBARA </t>
  </si>
  <si>
    <t xml:space="preserve">PISONI </t>
  </si>
  <si>
    <t xml:space="preserve"> /  </t>
  </si>
  <si>
    <t xml:space="preserve"> /</t>
  </si>
  <si>
    <t>CULMONE</t>
  </si>
  <si>
    <t>VANZOLINI</t>
  </si>
  <si>
    <t>GERACE</t>
  </si>
  <si>
    <t>PAOLA</t>
  </si>
  <si>
    <t>MANTI</t>
  </si>
  <si>
    <t>DAVIDE</t>
  </si>
  <si>
    <r>
      <t>GRADUATORIA DI ISTITUTO</t>
    </r>
    <r>
      <rPr>
        <sz val="10"/>
        <rFont val="Arial"/>
        <family val="0"/>
      </rPr>
      <t xml:space="preserve"> per l'individuazione di DOCENTI eventuali soprannumerari - A.S. 2016/2017 (</t>
    </r>
    <r>
      <rPr>
        <b/>
        <i/>
        <sz val="10"/>
        <rFont val="Arial"/>
        <family val="2"/>
      </rPr>
      <t>posti di scuola SECONDARIA</t>
    </r>
    <r>
      <rPr>
        <b/>
        <sz val="10"/>
        <rFont val="Arial"/>
        <family val="2"/>
      </rPr>
      <t>)</t>
    </r>
  </si>
  <si>
    <t>ZANNI</t>
  </si>
  <si>
    <t>ARTE E IMMAGINE A001</t>
  </si>
  <si>
    <t>MATERIE LETTERARIE A022</t>
  </si>
  <si>
    <t>INGLESE  AB25</t>
  </si>
  <si>
    <t>FRANCESE AA25</t>
  </si>
  <si>
    <t>SPAGNOLO AC25</t>
  </si>
  <si>
    <t>SCIENZE MATEMATICHE A028</t>
  </si>
  <si>
    <t>EDUCAZIONE TECNICA A060</t>
  </si>
  <si>
    <t>EDUCAZIONE MUSICALE A030</t>
  </si>
  <si>
    <t>SCIENZE MOTORIE A049</t>
  </si>
  <si>
    <t>DI GIANGIROLAMO</t>
  </si>
  <si>
    <t>DANIELA</t>
  </si>
  <si>
    <t>LOLLINI</t>
  </si>
  <si>
    <t>LUIGI</t>
  </si>
  <si>
    <t>COLELLA</t>
  </si>
  <si>
    <t>DI CARLO</t>
  </si>
  <si>
    <t>FRANCESCO</t>
  </si>
  <si>
    <t>GIANCRISTOFARO</t>
  </si>
  <si>
    <t>ANGELA GIOVANNA</t>
  </si>
  <si>
    <t>NECCO</t>
  </si>
  <si>
    <t>ENRICA ANNA</t>
  </si>
  <si>
    <t>GNUDI</t>
  </si>
  <si>
    <t>MAURA</t>
  </si>
  <si>
    <t xml:space="preserve">DI PUMPO </t>
  </si>
  <si>
    <t xml:space="preserve">LARA </t>
  </si>
  <si>
    <t>CHERCHER</t>
  </si>
  <si>
    <t>DOCENI IN INGRESSO 01/09/2018</t>
  </si>
  <si>
    <t>DOCENTI IN INGRESSO 01/09/2018</t>
  </si>
  <si>
    <t>BERTOLAZZO</t>
  </si>
  <si>
    <t>STEFANO</t>
  </si>
  <si>
    <t xml:space="preserve">   Il Dirigente Scolastico  </t>
  </si>
  <si>
    <t xml:space="preserve">                                   GRADUATORIA DI ISTITUTO  A.S.  2019/20</t>
  </si>
  <si>
    <t xml:space="preserve">                        per l'individuazione di evenutuali docenti sovrannumerari</t>
  </si>
  <si>
    <t xml:space="preserve">                              Dott.ssa Maria Anna Volpa</t>
  </si>
  <si>
    <t xml:space="preserve">                                                                                                                             </t>
  </si>
  <si>
    <t>BOLOGNA, 20/06/2019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</si>
</sst>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hh\.mm\.ss"/>
    <numFmt numFmtId="182" formatCode="&quot;Attivo&quot;;&quot;Attivo&quot;;&quot;Inattivo&quot;"/>
    <numFmt numFmtId="183" formatCode="[$€-2]\ #.##000_);[Red]\([$€-2]\ #.##000\)"/>
  </numFmts>
  <fonts count="61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sz val="12"/>
      <color indexed="17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/>
    </xf>
    <xf numFmtId="0" fontId="13" fillId="34" borderId="1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 locked="0"/>
    </xf>
    <xf numFmtId="0" fontId="13" fillId="34" borderId="17" xfId="0" applyFont="1" applyFill="1" applyBorder="1" applyAlignment="1" applyProtection="1">
      <alignment horizontal="center"/>
      <protection locked="0"/>
    </xf>
    <xf numFmtId="0" fontId="13" fillId="34" borderId="15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 hidden="1"/>
    </xf>
    <xf numFmtId="0" fontId="13" fillId="35" borderId="21" xfId="0" applyFont="1" applyFill="1" applyBorder="1" applyAlignment="1" applyProtection="1">
      <alignment horizontal="center"/>
      <protection/>
    </xf>
    <xf numFmtId="0" fontId="13" fillId="35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3" fillId="35" borderId="22" xfId="0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/>
    </xf>
    <xf numFmtId="0" fontId="20" fillId="33" borderId="20" xfId="0" applyFont="1" applyFill="1" applyBorder="1" applyAlignment="1" applyProtection="1">
      <alignment/>
      <protection/>
    </xf>
    <xf numFmtId="0" fontId="13" fillId="0" borderId="24" xfId="0" applyFont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3" fillId="35" borderId="27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 horizontal="center"/>
      <protection/>
    </xf>
    <xf numFmtId="0" fontId="10" fillId="0" borderId="29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31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/>
    </xf>
    <xf numFmtId="0" fontId="13" fillId="34" borderId="32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/>
    </xf>
    <xf numFmtId="0" fontId="13" fillId="0" borderId="33" xfId="0" applyFont="1" applyFill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49" fontId="13" fillId="0" borderId="35" xfId="0" applyNumberFormat="1" applyFont="1" applyFill="1" applyBorder="1" applyAlignment="1" applyProtection="1">
      <alignment horizontal="center"/>
      <protection/>
    </xf>
    <xf numFmtId="49" fontId="13" fillId="34" borderId="36" xfId="0" applyNumberFormat="1" applyFont="1" applyFill="1" applyBorder="1" applyAlignment="1" applyProtection="1">
      <alignment/>
      <protection/>
    </xf>
    <xf numFmtId="49" fontId="13" fillId="0" borderId="37" xfId="0" applyNumberFormat="1" applyFont="1" applyFill="1" applyBorder="1" applyAlignment="1" applyProtection="1">
      <alignment horizontal="center"/>
      <protection/>
    </xf>
    <xf numFmtId="49" fontId="13" fillId="34" borderId="37" xfId="0" applyNumberFormat="1" applyFont="1" applyFill="1" applyBorder="1" applyAlignment="1" applyProtection="1">
      <alignment horizontal="center"/>
      <protection/>
    </xf>
    <xf numFmtId="49" fontId="21" fillId="0" borderId="34" xfId="0" applyNumberFormat="1" applyFont="1" applyFill="1" applyBorder="1" applyAlignment="1" applyProtection="1">
      <alignment horizontal="center"/>
      <protection/>
    </xf>
    <xf numFmtId="49" fontId="13" fillId="34" borderId="34" xfId="0" applyNumberFormat="1" applyFont="1" applyFill="1" applyBorder="1" applyAlignment="1" applyProtection="1">
      <alignment horizontal="center"/>
      <protection/>
    </xf>
    <xf numFmtId="49" fontId="13" fillId="0" borderId="34" xfId="0" applyNumberFormat="1" applyFont="1" applyFill="1" applyBorder="1" applyAlignment="1" applyProtection="1">
      <alignment horizontal="center"/>
      <protection/>
    </xf>
    <xf numFmtId="49" fontId="13" fillId="35" borderId="38" xfId="0" applyNumberFormat="1" applyFont="1" applyFill="1" applyBorder="1" applyAlignment="1" applyProtection="1">
      <alignment horizontal="center"/>
      <protection/>
    </xf>
    <xf numFmtId="49" fontId="13" fillId="0" borderId="39" xfId="0" applyNumberFormat="1" applyFont="1" applyFill="1" applyBorder="1" applyAlignment="1" applyProtection="1">
      <alignment horizontal="center"/>
      <protection/>
    </xf>
    <xf numFmtId="49" fontId="16" fillId="0" borderId="40" xfId="0" applyNumberFormat="1" applyFont="1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left" textRotation="90"/>
      <protection/>
    </xf>
    <xf numFmtId="0" fontId="0" fillId="0" borderId="30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right" vertical="justify" textRotation="90" wrapText="1"/>
      <protection/>
    </xf>
    <xf numFmtId="0" fontId="13" fillId="34" borderId="30" xfId="0" applyFont="1" applyFill="1" applyBorder="1" applyAlignment="1" applyProtection="1">
      <alignment textRotation="90" wrapText="1"/>
      <protection/>
    </xf>
    <xf numFmtId="0" fontId="14" fillId="0" borderId="30" xfId="0" applyFont="1" applyBorder="1" applyAlignment="1" applyProtection="1">
      <alignment textRotation="90" wrapText="1"/>
      <protection/>
    </xf>
    <xf numFmtId="0" fontId="13" fillId="34" borderId="30" xfId="0" applyFont="1" applyFill="1" applyBorder="1" applyAlignment="1" applyProtection="1">
      <alignment horizontal="right" vertical="justify" textRotation="90" wrapText="1"/>
      <protection/>
    </xf>
    <xf numFmtId="0" fontId="15" fillId="0" borderId="30" xfId="0" applyFont="1" applyBorder="1" applyAlignment="1" applyProtection="1">
      <alignment horizontal="left" vertical="center" textRotation="90" wrapText="1"/>
      <protection/>
    </xf>
    <xf numFmtId="0" fontId="14" fillId="35" borderId="30" xfId="0" applyFont="1" applyFill="1" applyBorder="1" applyAlignment="1" applyProtection="1">
      <alignment textRotation="90" wrapText="1"/>
      <protection/>
    </xf>
    <xf numFmtId="0" fontId="9" fillId="0" borderId="30" xfId="0" applyFont="1" applyFill="1" applyBorder="1" applyAlignment="1" applyProtection="1">
      <alignment textRotation="90"/>
      <protection/>
    </xf>
    <xf numFmtId="0" fontId="13" fillId="0" borderId="30" xfId="0" applyFont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104775</xdr:colOff>
      <xdr:row>1</xdr:row>
      <xdr:rowOff>142875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3295650" y="209550"/>
          <a:ext cx="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showGridLines="0" tabSelected="1" zoomScalePageLayoutView="0" workbookViewId="0" topLeftCell="A1">
      <pane xSplit="4" ySplit="5" topLeftCell="X6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68" sqref="B68"/>
    </sheetView>
  </sheetViews>
  <sheetFormatPr defaultColWidth="9.140625" defaultRowHeight="12.75"/>
  <cols>
    <col min="1" max="1" width="6.421875" style="0" customWidth="1"/>
    <col min="2" max="2" width="27.00390625" style="0" customWidth="1"/>
    <col min="3" max="3" width="16.00390625" style="0" customWidth="1"/>
    <col min="4" max="5" width="3.421875" style="0" hidden="1" customWidth="1"/>
    <col min="6" max="6" width="4.7109375" style="0" hidden="1" customWidth="1"/>
    <col min="7" max="7" width="3.7109375" style="0" hidden="1" customWidth="1"/>
    <col min="8" max="10" width="3.8515625" style="0" hidden="1" customWidth="1"/>
    <col min="11" max="11" width="3.140625" style="0" hidden="1" customWidth="1"/>
    <col min="12" max="12" width="4.7109375" style="0" hidden="1" customWidth="1"/>
    <col min="13" max="13" width="4.28125" style="0" hidden="1" customWidth="1"/>
    <col min="14" max="14" width="4.7109375" style="0" hidden="1" customWidth="1"/>
    <col min="15" max="15" width="3.57421875" style="0" hidden="1" customWidth="1"/>
    <col min="16" max="16" width="4.00390625" style="0" hidden="1" customWidth="1"/>
    <col min="17" max="17" width="3.28125" style="0" hidden="1" customWidth="1"/>
    <col min="18" max="18" width="4.140625" style="0" hidden="1" customWidth="1"/>
    <col min="19" max="19" width="3.140625" style="0" hidden="1" customWidth="1"/>
    <col min="20" max="20" width="4.00390625" style="0" hidden="1" customWidth="1"/>
    <col min="21" max="21" width="3.421875" style="0" hidden="1" customWidth="1"/>
    <col min="22" max="22" width="4.140625" style="0" hidden="1" customWidth="1"/>
    <col min="23" max="23" width="8.421875" style="0" bestFit="1" customWidth="1"/>
    <col min="24" max="24" width="15.8515625" style="0" customWidth="1"/>
    <col min="25" max="25" width="15.140625" style="0" customWidth="1"/>
    <col min="26" max="26" width="14.28125" style="0" customWidth="1"/>
    <col min="27" max="27" width="13.28125" style="0" customWidth="1"/>
    <col min="28" max="28" width="11.140625" style="0" customWidth="1"/>
  </cols>
  <sheetData>
    <row r="1" spans="2:28" ht="17.25" thickBot="1">
      <c r="B1" s="1" t="s">
        <v>43</v>
      </c>
      <c r="C1" s="1"/>
      <c r="D1" s="2"/>
      <c r="E1" s="3"/>
      <c r="F1" s="4" t="s">
        <v>91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6"/>
      <c r="Z1" s="6"/>
      <c r="AA1" s="6"/>
      <c r="AB1" s="7"/>
    </row>
    <row r="2" spans="1:28" ht="17.25" thickBot="1">
      <c r="A2" s="8"/>
      <c r="B2" s="9" t="s">
        <v>44</v>
      </c>
      <c r="C2" s="1"/>
      <c r="D2" s="2"/>
      <c r="E2" s="30"/>
      <c r="F2" s="24" t="s">
        <v>33</v>
      </c>
      <c r="G2" s="31"/>
      <c r="H2" s="10"/>
      <c r="I2" s="10"/>
      <c r="J2" s="10"/>
      <c r="K2" s="32"/>
      <c r="L2" s="10"/>
      <c r="M2" s="10"/>
      <c r="N2" s="10"/>
      <c r="O2" s="32"/>
      <c r="P2" s="10"/>
      <c r="Q2" s="32"/>
      <c r="R2" s="10"/>
      <c r="S2" s="32"/>
      <c r="T2" s="10"/>
      <c r="U2" s="32"/>
      <c r="V2" s="10"/>
      <c r="W2" s="10"/>
      <c r="X2" s="67" t="s">
        <v>123</v>
      </c>
      <c r="Y2" s="90"/>
      <c r="Z2" s="90"/>
      <c r="AA2" s="16"/>
      <c r="AB2" s="7"/>
    </row>
    <row r="3" spans="1:28" ht="13.5" thickBot="1">
      <c r="A3" s="11"/>
      <c r="C3" s="12"/>
      <c r="D3" s="7"/>
      <c r="E3" s="33"/>
      <c r="F3" s="15" t="s">
        <v>0</v>
      </c>
      <c r="G3" s="34" t="s">
        <v>1</v>
      </c>
      <c r="H3" s="14"/>
      <c r="I3" s="48"/>
      <c r="J3" s="47" t="s">
        <v>5</v>
      </c>
      <c r="K3" s="36"/>
      <c r="L3" s="15" t="s">
        <v>34</v>
      </c>
      <c r="M3" s="43" t="s">
        <v>2</v>
      </c>
      <c r="N3" s="15"/>
      <c r="O3" s="34" t="s">
        <v>3</v>
      </c>
      <c r="P3" s="13"/>
      <c r="Q3" s="34"/>
      <c r="R3" s="14"/>
      <c r="S3" s="35"/>
      <c r="T3" s="13" t="s">
        <v>4</v>
      </c>
      <c r="U3" s="34"/>
      <c r="V3" s="14"/>
      <c r="W3" s="35" t="s">
        <v>37</v>
      </c>
      <c r="X3" s="91" t="s">
        <v>124</v>
      </c>
      <c r="Y3" s="90"/>
      <c r="Z3" s="90"/>
      <c r="AA3" s="16"/>
      <c r="AB3" s="11"/>
    </row>
    <row r="4" spans="1:28" ht="111" customHeight="1" thickBot="1">
      <c r="A4" s="80" t="s">
        <v>6</v>
      </c>
      <c r="B4" s="81" t="s">
        <v>7</v>
      </c>
      <c r="C4" s="81" t="s">
        <v>8</v>
      </c>
      <c r="D4" s="82" t="s">
        <v>9</v>
      </c>
      <c r="E4" s="83" t="s">
        <v>10</v>
      </c>
      <c r="F4" s="84" t="s">
        <v>11</v>
      </c>
      <c r="G4" s="83" t="s">
        <v>10</v>
      </c>
      <c r="H4" s="82" t="s">
        <v>12</v>
      </c>
      <c r="I4" s="85" t="s">
        <v>29</v>
      </c>
      <c r="J4" s="86" t="s">
        <v>30</v>
      </c>
      <c r="K4" s="85" t="s">
        <v>31</v>
      </c>
      <c r="L4" s="86" t="s">
        <v>32</v>
      </c>
      <c r="M4" s="85" t="s">
        <v>13</v>
      </c>
      <c r="N4" s="86" t="s">
        <v>35</v>
      </c>
      <c r="O4" s="83" t="s">
        <v>10</v>
      </c>
      <c r="P4" s="84" t="s">
        <v>14</v>
      </c>
      <c r="Q4" s="83" t="s">
        <v>10</v>
      </c>
      <c r="R4" s="84" t="s">
        <v>15</v>
      </c>
      <c r="S4" s="83" t="s">
        <v>36</v>
      </c>
      <c r="T4" s="84" t="s">
        <v>16</v>
      </c>
      <c r="U4" s="83" t="s">
        <v>36</v>
      </c>
      <c r="V4" s="84" t="s">
        <v>17</v>
      </c>
      <c r="W4" s="83" t="s">
        <v>36</v>
      </c>
      <c r="X4" s="87" t="s">
        <v>18</v>
      </c>
      <c r="Y4" s="87" t="s">
        <v>19</v>
      </c>
      <c r="Z4" s="87" t="s">
        <v>20</v>
      </c>
      <c r="AA4" s="88" t="s">
        <v>21</v>
      </c>
      <c r="AB4" s="89" t="s">
        <v>22</v>
      </c>
    </row>
    <row r="5" spans="1:28" ht="18.75" thickBot="1">
      <c r="A5" s="68"/>
      <c r="B5" s="69"/>
      <c r="C5" s="69"/>
      <c r="D5" s="70"/>
      <c r="E5" s="71"/>
      <c r="F5" s="72" t="s">
        <v>23</v>
      </c>
      <c r="G5" s="73"/>
      <c r="H5" s="72" t="s">
        <v>23</v>
      </c>
      <c r="I5" s="72"/>
      <c r="J5" s="74" t="s">
        <v>24</v>
      </c>
      <c r="K5" s="75"/>
      <c r="L5" s="74" t="s">
        <v>24</v>
      </c>
      <c r="M5" s="75"/>
      <c r="N5" s="76" t="s">
        <v>25</v>
      </c>
      <c r="O5" s="75"/>
      <c r="P5" s="76" t="s">
        <v>26</v>
      </c>
      <c r="Q5" s="75"/>
      <c r="R5" s="76" t="s">
        <v>27</v>
      </c>
      <c r="S5" s="75"/>
      <c r="T5" s="76" t="s">
        <v>28</v>
      </c>
      <c r="U5" s="75"/>
      <c r="V5" s="76" t="s">
        <v>25</v>
      </c>
      <c r="W5" s="75"/>
      <c r="X5" s="77"/>
      <c r="Y5" s="77"/>
      <c r="Z5" s="77"/>
      <c r="AA5" s="78"/>
      <c r="AB5" s="79"/>
    </row>
    <row r="6" spans="1:28" ht="12.75">
      <c r="A6" s="17"/>
      <c r="B6" s="98" t="s">
        <v>94</v>
      </c>
      <c r="C6" s="99"/>
      <c r="D6" s="100"/>
      <c r="E6" s="25"/>
      <c r="F6" s="26"/>
      <c r="G6" s="27"/>
      <c r="H6" s="26"/>
      <c r="I6" s="27"/>
      <c r="J6" s="37"/>
      <c r="K6" s="27"/>
      <c r="L6" s="37"/>
      <c r="M6" s="27"/>
      <c r="N6" s="26"/>
      <c r="O6" s="27"/>
      <c r="P6" s="26"/>
      <c r="Q6" s="27"/>
      <c r="R6" s="26"/>
      <c r="S6" s="27"/>
      <c r="T6" s="26"/>
      <c r="U6" s="27"/>
      <c r="V6" s="26"/>
      <c r="W6" s="27"/>
      <c r="X6" s="38"/>
      <c r="Y6" s="39"/>
      <c r="Z6" s="41"/>
      <c r="AA6" s="40"/>
      <c r="AB6" s="45"/>
    </row>
    <row r="7" spans="1:28" ht="12.75">
      <c r="A7" s="18">
        <f>1+A6</f>
        <v>1</v>
      </c>
      <c r="B7" s="18" t="s">
        <v>45</v>
      </c>
      <c r="C7" s="18" t="s">
        <v>46</v>
      </c>
      <c r="D7" s="44"/>
      <c r="E7" s="28">
        <v>27</v>
      </c>
      <c r="F7" s="26">
        <f aca="true" t="shared" si="0" ref="F7:F13">E7*6</f>
        <v>162</v>
      </c>
      <c r="G7" s="29"/>
      <c r="H7" s="26">
        <f>G7*6</f>
        <v>0</v>
      </c>
      <c r="I7" s="27">
        <v>4</v>
      </c>
      <c r="J7" s="37">
        <f aca="true" t="shared" si="1" ref="J7:J13">IF(I7&lt;=4,I7*3,12+(I7-4)*3*2/3)</f>
        <v>12</v>
      </c>
      <c r="K7" s="29"/>
      <c r="L7" s="37">
        <f>IF(K7&lt;=4,K7*3,12+(K7-4)*3*2/3)</f>
        <v>0</v>
      </c>
      <c r="M7" s="29"/>
      <c r="N7" s="26">
        <f>M7*3</f>
        <v>0</v>
      </c>
      <c r="O7" s="29"/>
      <c r="P7" s="26">
        <f>O7*0.5</f>
        <v>0</v>
      </c>
      <c r="Q7" s="29"/>
      <c r="R7" s="26">
        <f>Q7</f>
        <v>0</v>
      </c>
      <c r="S7" s="29">
        <v>5</v>
      </c>
      <c r="T7" s="26">
        <f aca="true" t="shared" si="2" ref="T7:T13">IF(S7&gt;10,20,S7*2)</f>
        <v>10</v>
      </c>
      <c r="U7" s="29">
        <v>14</v>
      </c>
      <c r="V7" s="26">
        <f aca="true" t="shared" si="3" ref="V7:V13">U7*3</f>
        <v>42</v>
      </c>
      <c r="W7" s="29">
        <v>1</v>
      </c>
      <c r="X7" s="38">
        <v>237</v>
      </c>
      <c r="Y7" s="39">
        <v>0</v>
      </c>
      <c r="Z7" s="41">
        <v>0</v>
      </c>
      <c r="AA7" s="40">
        <f aca="true" t="shared" si="4" ref="AA7:AA13">X7+Y7+Z7</f>
        <v>237</v>
      </c>
      <c r="AB7" s="58"/>
    </row>
    <row r="8" spans="1:28" ht="12.75">
      <c r="A8" s="18">
        <f aca="true" t="shared" si="5" ref="A8:A13">1+A7</f>
        <v>2</v>
      </c>
      <c r="B8" s="18" t="s">
        <v>48</v>
      </c>
      <c r="C8" s="18" t="s">
        <v>39</v>
      </c>
      <c r="D8" s="44"/>
      <c r="E8" s="28">
        <v>19</v>
      </c>
      <c r="F8" s="26">
        <f t="shared" si="0"/>
        <v>114</v>
      </c>
      <c r="G8" s="29"/>
      <c r="H8" s="26"/>
      <c r="I8" s="27">
        <v>3</v>
      </c>
      <c r="J8" s="37">
        <f t="shared" si="1"/>
        <v>9</v>
      </c>
      <c r="K8" s="29"/>
      <c r="L8" s="37">
        <v>0</v>
      </c>
      <c r="M8" s="29"/>
      <c r="N8" s="26">
        <v>0</v>
      </c>
      <c r="O8" s="29"/>
      <c r="P8" s="26">
        <v>0</v>
      </c>
      <c r="Q8" s="29"/>
      <c r="R8" s="26">
        <v>0</v>
      </c>
      <c r="S8" s="29">
        <v>5</v>
      </c>
      <c r="T8" s="26">
        <f t="shared" si="2"/>
        <v>10</v>
      </c>
      <c r="U8" s="29">
        <v>12</v>
      </c>
      <c r="V8" s="26">
        <f t="shared" si="3"/>
        <v>36</v>
      </c>
      <c r="W8" s="29"/>
      <c r="X8" s="38">
        <v>179</v>
      </c>
      <c r="Y8" s="39">
        <v>6</v>
      </c>
      <c r="Z8" s="41">
        <v>12</v>
      </c>
      <c r="AA8" s="40">
        <f t="shared" si="4"/>
        <v>197</v>
      </c>
      <c r="AB8" s="46"/>
    </row>
    <row r="9" spans="1:28" ht="12.75">
      <c r="A9" s="18">
        <f t="shared" si="5"/>
        <v>3</v>
      </c>
      <c r="B9" s="18" t="s">
        <v>49</v>
      </c>
      <c r="C9" s="18" t="s">
        <v>50</v>
      </c>
      <c r="D9" s="44"/>
      <c r="E9" s="28">
        <v>16</v>
      </c>
      <c r="F9" s="26">
        <f t="shared" si="0"/>
        <v>96</v>
      </c>
      <c r="G9" s="29"/>
      <c r="H9" s="26">
        <v>0</v>
      </c>
      <c r="I9" s="27">
        <v>3</v>
      </c>
      <c r="J9" s="37">
        <f t="shared" si="1"/>
        <v>9</v>
      </c>
      <c r="K9" s="29"/>
      <c r="L9" s="37">
        <v>0</v>
      </c>
      <c r="M9" s="29"/>
      <c r="N9" s="26">
        <v>0</v>
      </c>
      <c r="O9" s="29"/>
      <c r="P9" s="26">
        <v>0</v>
      </c>
      <c r="Q9" s="29"/>
      <c r="R9" s="26">
        <v>0</v>
      </c>
      <c r="S9" s="29">
        <v>5</v>
      </c>
      <c r="T9" s="26">
        <f t="shared" si="2"/>
        <v>10</v>
      </c>
      <c r="U9" s="29">
        <v>8</v>
      </c>
      <c r="V9" s="26">
        <f t="shared" si="3"/>
        <v>24</v>
      </c>
      <c r="W9" s="29">
        <v>4</v>
      </c>
      <c r="X9" s="38">
        <v>143</v>
      </c>
      <c r="Y9" s="39">
        <v>6</v>
      </c>
      <c r="Z9" s="41">
        <v>22</v>
      </c>
      <c r="AA9" s="40">
        <f t="shared" si="4"/>
        <v>171</v>
      </c>
      <c r="AB9" s="46"/>
    </row>
    <row r="10" spans="1:28" ht="12.75">
      <c r="A10" s="18">
        <f t="shared" si="5"/>
        <v>4</v>
      </c>
      <c r="B10" s="18" t="s">
        <v>68</v>
      </c>
      <c r="C10" s="18" t="s">
        <v>51</v>
      </c>
      <c r="D10" s="44"/>
      <c r="E10" s="28">
        <v>11</v>
      </c>
      <c r="F10" s="26">
        <f>E10*6</f>
        <v>66</v>
      </c>
      <c r="G10" s="29"/>
      <c r="H10" s="26">
        <f>G10*6</f>
        <v>0</v>
      </c>
      <c r="I10" s="27">
        <v>8</v>
      </c>
      <c r="J10" s="37">
        <f>IF(I10&lt;=4,I10*3,12+(I10-4)*3*2/3)</f>
        <v>20</v>
      </c>
      <c r="K10" s="29"/>
      <c r="L10" s="37">
        <f>IF(K10&lt;=4,K10*3,12+(K10-4)*3*2/3)</f>
        <v>0</v>
      </c>
      <c r="M10" s="29"/>
      <c r="N10" s="26">
        <f>M10*3</f>
        <v>0</v>
      </c>
      <c r="O10" s="29"/>
      <c r="P10" s="26">
        <f>O10*0.5</f>
        <v>0</v>
      </c>
      <c r="Q10" s="29"/>
      <c r="R10" s="26">
        <f>Q10</f>
        <v>0</v>
      </c>
      <c r="S10" s="29">
        <v>5</v>
      </c>
      <c r="T10" s="26">
        <f>IF(S10&gt;10,20,S10*2)</f>
        <v>10</v>
      </c>
      <c r="U10" s="29">
        <v>0</v>
      </c>
      <c r="V10" s="26">
        <f>U10*3</f>
        <v>0</v>
      </c>
      <c r="W10" s="29"/>
      <c r="X10" s="38">
        <v>96</v>
      </c>
      <c r="Y10" s="39">
        <v>6</v>
      </c>
      <c r="Z10" s="41">
        <v>0</v>
      </c>
      <c r="AA10" s="40">
        <f t="shared" si="4"/>
        <v>102</v>
      </c>
      <c r="AB10" s="46"/>
    </row>
    <row r="11" spans="1:28" ht="12.75">
      <c r="A11" s="18">
        <f t="shared" si="5"/>
        <v>5</v>
      </c>
      <c r="B11" s="18" t="s">
        <v>113</v>
      </c>
      <c r="C11" s="18" t="s">
        <v>114</v>
      </c>
      <c r="D11" s="44"/>
      <c r="E11" s="66">
        <v>8</v>
      </c>
      <c r="F11" s="26">
        <f>E11*6</f>
        <v>48</v>
      </c>
      <c r="G11" s="29"/>
      <c r="H11" s="26">
        <f>G11*6</f>
        <v>0</v>
      </c>
      <c r="I11" s="27">
        <v>12</v>
      </c>
      <c r="J11" s="37">
        <f>IF(I11&lt;=4,I11*3,12+(I11-4)*3*2/3)</f>
        <v>28</v>
      </c>
      <c r="K11" s="29"/>
      <c r="L11" s="37">
        <f>IF(K11&lt;=4,K11*3,12+(K11-4)*3*2/3)</f>
        <v>0</v>
      </c>
      <c r="M11" s="29"/>
      <c r="N11" s="26">
        <f>M11*3</f>
        <v>0</v>
      </c>
      <c r="O11" s="29"/>
      <c r="P11" s="26">
        <f>O11*0.5</f>
        <v>0</v>
      </c>
      <c r="Q11" s="29"/>
      <c r="R11" s="26">
        <f>Q11</f>
        <v>0</v>
      </c>
      <c r="S11" s="29">
        <v>5</v>
      </c>
      <c r="T11" s="26">
        <f>IF(S11&gt;10,20,S11*2)</f>
        <v>10</v>
      </c>
      <c r="U11" s="29">
        <v>1</v>
      </c>
      <c r="V11" s="26">
        <f>U11*3</f>
        <v>3</v>
      </c>
      <c r="W11" s="29">
        <v>1</v>
      </c>
      <c r="X11" s="38">
        <v>90</v>
      </c>
      <c r="Y11" s="39">
        <v>6</v>
      </c>
      <c r="Z11" s="41">
        <v>2</v>
      </c>
      <c r="AA11" s="65">
        <f t="shared" si="4"/>
        <v>98</v>
      </c>
      <c r="AB11" s="46"/>
    </row>
    <row r="12" spans="1:28" ht="12.75">
      <c r="A12" s="18">
        <f t="shared" si="5"/>
        <v>6</v>
      </c>
      <c r="B12" s="18" t="s">
        <v>69</v>
      </c>
      <c r="C12" s="18" t="s">
        <v>70</v>
      </c>
      <c r="D12" s="44"/>
      <c r="E12" s="28">
        <v>11</v>
      </c>
      <c r="F12" s="26">
        <f t="shared" si="0"/>
        <v>66</v>
      </c>
      <c r="G12" s="29"/>
      <c r="H12" s="26">
        <f>G12*6</f>
        <v>0</v>
      </c>
      <c r="I12" s="27">
        <v>5</v>
      </c>
      <c r="J12" s="37">
        <f t="shared" si="1"/>
        <v>14</v>
      </c>
      <c r="K12" s="29"/>
      <c r="L12" s="37">
        <f>IF(K12&lt;=4,K12*3,12+(K12-4)*3*2/3)</f>
        <v>0</v>
      </c>
      <c r="M12" s="29"/>
      <c r="N12" s="26">
        <f>M12*3</f>
        <v>0</v>
      </c>
      <c r="O12" s="29"/>
      <c r="P12" s="26">
        <f>O12*0.5</f>
        <v>0</v>
      </c>
      <c r="Q12" s="29"/>
      <c r="R12" s="26">
        <f>Q12</f>
        <v>0</v>
      </c>
      <c r="S12" s="29">
        <v>4</v>
      </c>
      <c r="T12" s="26">
        <f t="shared" si="2"/>
        <v>8</v>
      </c>
      <c r="U12" s="29">
        <v>0</v>
      </c>
      <c r="V12" s="26">
        <f t="shared" si="3"/>
        <v>0</v>
      </c>
      <c r="W12" s="29"/>
      <c r="X12" s="38">
        <v>88</v>
      </c>
      <c r="Y12" s="39">
        <v>0</v>
      </c>
      <c r="Z12" s="41">
        <v>1</v>
      </c>
      <c r="AA12" s="40">
        <f t="shared" si="4"/>
        <v>89</v>
      </c>
      <c r="AB12" s="46"/>
    </row>
    <row r="13" spans="1:28" ht="12.75">
      <c r="A13" s="18">
        <f t="shared" si="5"/>
        <v>7</v>
      </c>
      <c r="B13" s="50" t="s">
        <v>115</v>
      </c>
      <c r="C13" s="55" t="s">
        <v>116</v>
      </c>
      <c r="D13" s="44"/>
      <c r="E13" s="28">
        <v>6</v>
      </c>
      <c r="F13" s="26">
        <f t="shared" si="0"/>
        <v>36</v>
      </c>
      <c r="G13" s="29"/>
      <c r="H13" s="26">
        <f>G13*6</f>
        <v>0</v>
      </c>
      <c r="I13" s="27">
        <v>6</v>
      </c>
      <c r="J13" s="37">
        <f t="shared" si="1"/>
        <v>16</v>
      </c>
      <c r="K13" s="29"/>
      <c r="L13" s="37">
        <f>IF(K13&lt;=4,K13*3,12+(K13-4)*3*2/3)</f>
        <v>0</v>
      </c>
      <c r="M13" s="29"/>
      <c r="N13" s="26"/>
      <c r="O13" s="29"/>
      <c r="P13" s="26">
        <f>O13*0.5</f>
        <v>0</v>
      </c>
      <c r="Q13" s="29"/>
      <c r="R13" s="26">
        <f>Q13</f>
        <v>0</v>
      </c>
      <c r="S13" s="29">
        <v>3</v>
      </c>
      <c r="T13" s="26">
        <f t="shared" si="2"/>
        <v>6</v>
      </c>
      <c r="U13" s="29">
        <v>0</v>
      </c>
      <c r="V13" s="26">
        <f t="shared" si="3"/>
        <v>0</v>
      </c>
      <c r="W13" s="29"/>
      <c r="X13" s="38">
        <v>58</v>
      </c>
      <c r="Y13" s="39">
        <v>12</v>
      </c>
      <c r="Z13" s="41">
        <v>0</v>
      </c>
      <c r="AA13" s="65">
        <f t="shared" si="4"/>
        <v>70</v>
      </c>
      <c r="AB13" s="46"/>
    </row>
    <row r="14" spans="1:28" ht="12.75">
      <c r="A14" s="18"/>
      <c r="B14" s="102" t="s">
        <v>118</v>
      </c>
      <c r="C14" s="103"/>
      <c r="D14" s="44"/>
      <c r="E14" s="28"/>
      <c r="F14" s="26"/>
      <c r="G14" s="29"/>
      <c r="H14" s="26"/>
      <c r="I14" s="27"/>
      <c r="J14" s="37"/>
      <c r="K14" s="29"/>
      <c r="L14" s="37"/>
      <c r="M14" s="29"/>
      <c r="N14" s="26"/>
      <c r="O14" s="29"/>
      <c r="P14" s="26"/>
      <c r="Q14" s="29"/>
      <c r="R14" s="26"/>
      <c r="S14" s="29"/>
      <c r="T14" s="26"/>
      <c r="U14" s="29"/>
      <c r="V14" s="26"/>
      <c r="W14" s="29"/>
      <c r="X14" s="38"/>
      <c r="Y14" s="39"/>
      <c r="Z14" s="41"/>
      <c r="AA14" s="40"/>
      <c r="AB14" s="46"/>
    </row>
    <row r="15" spans="1:28" ht="12.75">
      <c r="A15" s="18">
        <f>1+A14</f>
        <v>1</v>
      </c>
      <c r="B15" s="50" t="s">
        <v>104</v>
      </c>
      <c r="C15" s="55" t="s">
        <v>105</v>
      </c>
      <c r="D15" s="44"/>
      <c r="E15" s="28">
        <v>10</v>
      </c>
      <c r="F15" s="26">
        <f>E15*6</f>
        <v>60</v>
      </c>
      <c r="G15" s="29"/>
      <c r="H15" s="26">
        <f>G15*6</f>
        <v>0</v>
      </c>
      <c r="I15" s="27">
        <v>4</v>
      </c>
      <c r="J15" s="37">
        <f>IF(I15&lt;=4,I15*3,12+(I15-4)*3*2/3)</f>
        <v>12</v>
      </c>
      <c r="K15" s="29"/>
      <c r="L15" s="37">
        <f>IF(K15&lt;=4,K15*3,12+(K15-4)*3*2/3)</f>
        <v>0</v>
      </c>
      <c r="M15" s="29"/>
      <c r="N15" s="26"/>
      <c r="O15" s="29"/>
      <c r="P15" s="26">
        <f>O15*0.5</f>
        <v>0</v>
      </c>
      <c r="Q15" s="29"/>
      <c r="R15" s="26">
        <f>Q15</f>
        <v>0</v>
      </c>
      <c r="S15" s="29"/>
      <c r="T15" s="26">
        <f>IF(S15&gt;10,20,S15*2)</f>
        <v>0</v>
      </c>
      <c r="U15" s="29">
        <v>0</v>
      </c>
      <c r="V15" s="26">
        <f>U15*3</f>
        <v>0</v>
      </c>
      <c r="W15" s="29">
        <v>3</v>
      </c>
      <c r="X15" s="38">
        <v>75</v>
      </c>
      <c r="Y15" s="39">
        <v>0</v>
      </c>
      <c r="Z15" s="41">
        <v>0</v>
      </c>
      <c r="AA15" s="65">
        <f>X15+Y15+Z15</f>
        <v>75</v>
      </c>
      <c r="AB15" s="46"/>
    </row>
    <row r="16" spans="1:28" ht="12.75">
      <c r="A16" s="18"/>
      <c r="B16" s="50"/>
      <c r="C16" s="55"/>
      <c r="D16" s="44"/>
      <c r="E16" s="28"/>
      <c r="F16" s="26"/>
      <c r="G16" s="29"/>
      <c r="H16" s="26"/>
      <c r="I16" s="27"/>
      <c r="J16" s="37"/>
      <c r="K16" s="29"/>
      <c r="L16" s="37"/>
      <c r="M16" s="29"/>
      <c r="N16" s="26"/>
      <c r="O16" s="29"/>
      <c r="P16" s="26"/>
      <c r="Q16" s="29"/>
      <c r="R16" s="26"/>
      <c r="S16" s="29"/>
      <c r="T16" s="26"/>
      <c r="U16" s="29"/>
      <c r="V16" s="26"/>
      <c r="W16" s="29"/>
      <c r="X16" s="38"/>
      <c r="Y16" s="39"/>
      <c r="Z16" s="41"/>
      <c r="AA16" s="40"/>
      <c r="AB16" s="46"/>
    </row>
    <row r="17" spans="1:28" ht="12.75">
      <c r="A17" s="18"/>
      <c r="B17" s="92" t="s">
        <v>95</v>
      </c>
      <c r="C17" s="93"/>
      <c r="D17" s="44"/>
      <c r="E17" s="28"/>
      <c r="F17" s="26"/>
      <c r="G17" s="29"/>
      <c r="H17" s="26"/>
      <c r="I17" s="27"/>
      <c r="J17" s="37"/>
      <c r="K17" s="29"/>
      <c r="L17" s="37"/>
      <c r="M17" s="29"/>
      <c r="N17" s="26"/>
      <c r="O17" s="29"/>
      <c r="P17" s="26"/>
      <c r="Q17" s="29"/>
      <c r="R17" s="26"/>
      <c r="S17" s="29"/>
      <c r="T17" s="26"/>
      <c r="U17" s="29"/>
      <c r="V17" s="26"/>
      <c r="W17" s="29"/>
      <c r="X17" s="38"/>
      <c r="Y17" s="39"/>
      <c r="Z17" s="41"/>
      <c r="AA17" s="40"/>
      <c r="AB17" s="46"/>
    </row>
    <row r="18" spans="1:28" ht="12.75">
      <c r="A18" s="18">
        <f>1+A17</f>
        <v>1</v>
      </c>
      <c r="B18" s="18" t="s">
        <v>56</v>
      </c>
      <c r="C18" s="18" t="s">
        <v>57</v>
      </c>
      <c r="D18" s="44"/>
      <c r="E18" s="28">
        <v>24</v>
      </c>
      <c r="F18" s="26">
        <f>E18*6</f>
        <v>144</v>
      </c>
      <c r="G18" s="29"/>
      <c r="H18" s="26">
        <f>G18*6</f>
        <v>0</v>
      </c>
      <c r="I18" s="27">
        <v>12</v>
      </c>
      <c r="J18" s="37">
        <f>IF(I18&lt;=4,I18*3,12+(I18-4)*3*2/3)</f>
        <v>28</v>
      </c>
      <c r="K18" s="29"/>
      <c r="L18" s="37">
        <f>IF(K18&lt;=4,K18*3,12+(K18-4)*3*2/3)</f>
        <v>0</v>
      </c>
      <c r="M18" s="29"/>
      <c r="N18" s="26">
        <f>M18*3</f>
        <v>0</v>
      </c>
      <c r="O18" s="29"/>
      <c r="P18" s="26">
        <f>O18*0.5</f>
        <v>0</v>
      </c>
      <c r="Q18" s="29"/>
      <c r="R18" s="26">
        <f>Q18</f>
        <v>0</v>
      </c>
      <c r="S18" s="29">
        <v>5</v>
      </c>
      <c r="T18" s="26">
        <f>IF(S18&gt;10,20,S18*2)</f>
        <v>10</v>
      </c>
      <c r="U18" s="29">
        <v>16</v>
      </c>
      <c r="V18" s="26">
        <f>U18*3</f>
        <v>48</v>
      </c>
      <c r="W18" s="49">
        <v>0</v>
      </c>
      <c r="X18" s="38">
        <v>240</v>
      </c>
      <c r="Y18" s="39">
        <v>6</v>
      </c>
      <c r="Z18" s="41">
        <v>12</v>
      </c>
      <c r="AA18" s="40">
        <f>X18+Y18+Z18</f>
        <v>258</v>
      </c>
      <c r="AB18" s="46"/>
    </row>
    <row r="19" spans="1:28" ht="12.75">
      <c r="A19" s="18">
        <f>1+A18</f>
        <v>2</v>
      </c>
      <c r="B19" s="18" t="s">
        <v>117</v>
      </c>
      <c r="C19" s="18" t="s">
        <v>55</v>
      </c>
      <c r="D19" s="44"/>
      <c r="E19" s="28">
        <v>21</v>
      </c>
      <c r="F19" s="26">
        <f>E19*6</f>
        <v>126</v>
      </c>
      <c r="G19" s="29"/>
      <c r="H19" s="26">
        <f>G19*6</f>
        <v>0</v>
      </c>
      <c r="I19" s="27">
        <v>7</v>
      </c>
      <c r="J19" s="37">
        <f>IF(I19&lt;=4,I19*3,12+(I19-4)*3*2/3)</f>
        <v>18</v>
      </c>
      <c r="K19" s="29"/>
      <c r="L19" s="37">
        <f>IF(K19&lt;=4,K19*3,12+(K19-4)*3*2/3)</f>
        <v>0</v>
      </c>
      <c r="M19" s="29"/>
      <c r="N19" s="26">
        <f>M19*3</f>
        <v>0</v>
      </c>
      <c r="O19" s="29"/>
      <c r="P19" s="26">
        <f>O19*0.5</f>
        <v>0</v>
      </c>
      <c r="Q19" s="29"/>
      <c r="R19" s="26">
        <f>Q19</f>
        <v>0</v>
      </c>
      <c r="S19" s="29">
        <v>5</v>
      </c>
      <c r="T19" s="26">
        <f>IF(S19&gt;10,20,S19*2)</f>
        <v>10</v>
      </c>
      <c r="U19" s="29">
        <v>15</v>
      </c>
      <c r="V19" s="26">
        <f>U19*3</f>
        <v>45</v>
      </c>
      <c r="W19" s="29"/>
      <c r="X19" s="38">
        <v>209</v>
      </c>
      <c r="Y19" s="39">
        <v>6</v>
      </c>
      <c r="Z19" s="41">
        <v>17</v>
      </c>
      <c r="AA19" s="65">
        <f>X19+Y19+Z19</f>
        <v>232</v>
      </c>
      <c r="AB19" s="46"/>
    </row>
    <row r="20" spans="1:28" ht="12.75">
      <c r="A20" s="18">
        <v>3</v>
      </c>
      <c r="B20" s="18" t="s">
        <v>58</v>
      </c>
      <c r="C20" s="18" t="s">
        <v>59</v>
      </c>
      <c r="D20" s="44"/>
      <c r="E20" s="28">
        <v>12</v>
      </c>
      <c r="F20" s="26">
        <f>E20*6</f>
        <v>72</v>
      </c>
      <c r="G20" s="29"/>
      <c r="H20" s="26">
        <f>G20*6</f>
        <v>0</v>
      </c>
      <c r="I20" s="27">
        <v>11</v>
      </c>
      <c r="J20" s="37">
        <f>IF(I20&lt;=4,I20*3,12+(I20-4)*3*2/3)</f>
        <v>26</v>
      </c>
      <c r="K20" s="29"/>
      <c r="L20" s="37">
        <f>IF(K20&lt;=4,K20*3,12+(K20-4)*3*2/3)</f>
        <v>0</v>
      </c>
      <c r="M20" s="29"/>
      <c r="N20" s="26">
        <f>M20*3</f>
        <v>0</v>
      </c>
      <c r="O20" s="29"/>
      <c r="P20" s="26">
        <f>O20*0.5</f>
        <v>0</v>
      </c>
      <c r="Q20" s="29"/>
      <c r="R20" s="26"/>
      <c r="S20" s="29">
        <v>5</v>
      </c>
      <c r="T20" s="26">
        <f>IF(S20&gt;10,20,S20*2)</f>
        <v>10</v>
      </c>
      <c r="U20" s="29">
        <v>6</v>
      </c>
      <c r="V20" s="26">
        <f>U20*3</f>
        <v>18</v>
      </c>
      <c r="W20" s="29"/>
      <c r="X20" s="38">
        <v>126</v>
      </c>
      <c r="Y20" s="39">
        <v>6</v>
      </c>
      <c r="Z20" s="41">
        <v>12</v>
      </c>
      <c r="AA20" s="40">
        <f>X20+Y20+Z20</f>
        <v>144</v>
      </c>
      <c r="AB20" s="46"/>
    </row>
    <row r="21" spans="1:28" ht="13.5" thickBot="1">
      <c r="A21" s="18">
        <v>4</v>
      </c>
      <c r="B21" s="18" t="s">
        <v>87</v>
      </c>
      <c r="C21" s="18" t="s">
        <v>88</v>
      </c>
      <c r="D21" s="44"/>
      <c r="E21" s="28">
        <v>4</v>
      </c>
      <c r="F21" s="26">
        <f>E21*6</f>
        <v>24</v>
      </c>
      <c r="G21" s="29"/>
      <c r="H21" s="26">
        <v>0</v>
      </c>
      <c r="I21" s="27">
        <v>7</v>
      </c>
      <c r="J21" s="37">
        <f>IF(I21&lt;=4,I21*3,12+(I21-4)*3*2/3)</f>
        <v>18</v>
      </c>
      <c r="K21" s="29"/>
      <c r="L21" s="37">
        <f>IF(K21&lt;=4,K21*3,12+(K21-4)*3*2/3)</f>
        <v>0</v>
      </c>
      <c r="M21" s="29"/>
      <c r="N21" s="26">
        <f>M21*3</f>
        <v>0</v>
      </c>
      <c r="O21" s="29"/>
      <c r="P21" s="26">
        <f>O21*0.5</f>
        <v>0</v>
      </c>
      <c r="Q21" s="29"/>
      <c r="R21" s="26"/>
      <c r="S21" s="29">
        <v>2</v>
      </c>
      <c r="T21" s="26">
        <f>IF(S21&gt;10,20,S21*2)</f>
        <v>4</v>
      </c>
      <c r="U21" s="29"/>
      <c r="V21" s="26">
        <f>U21*3</f>
        <v>0</v>
      </c>
      <c r="W21" s="29"/>
      <c r="X21" s="38">
        <v>46</v>
      </c>
      <c r="Y21" s="39">
        <v>0</v>
      </c>
      <c r="Z21" s="41">
        <v>15</v>
      </c>
      <c r="AA21" s="57">
        <f>X21+Y21+Z21</f>
        <v>61</v>
      </c>
      <c r="AB21" s="58"/>
    </row>
    <row r="22" spans="1:28" ht="13.5" thickBot="1">
      <c r="A22" s="18"/>
      <c r="B22" s="50"/>
      <c r="C22" s="55"/>
      <c r="D22" s="44"/>
      <c r="E22" s="28"/>
      <c r="F22" s="26"/>
      <c r="G22" s="29"/>
      <c r="H22" s="26"/>
      <c r="I22" s="27"/>
      <c r="J22" s="37"/>
      <c r="K22" s="29"/>
      <c r="L22" s="37"/>
      <c r="M22" s="29"/>
      <c r="N22" s="26"/>
      <c r="O22" s="29"/>
      <c r="P22" s="26"/>
      <c r="Q22" s="29"/>
      <c r="R22" s="26"/>
      <c r="S22" s="29"/>
      <c r="T22" s="26"/>
      <c r="U22" s="29"/>
      <c r="V22" s="26"/>
      <c r="W22" s="29"/>
      <c r="X22" s="38"/>
      <c r="Y22" s="39"/>
      <c r="Z22" s="56"/>
      <c r="AA22" s="59"/>
      <c r="AB22" s="61"/>
    </row>
    <row r="23" spans="1:28" ht="12.75">
      <c r="A23" s="18"/>
      <c r="B23" s="92" t="s">
        <v>96</v>
      </c>
      <c r="C23" s="93"/>
      <c r="D23" s="44"/>
      <c r="E23" s="28"/>
      <c r="F23" s="26"/>
      <c r="G23" s="29"/>
      <c r="H23" s="26"/>
      <c r="I23" s="27"/>
      <c r="J23" s="37"/>
      <c r="K23" s="29"/>
      <c r="L23" s="37"/>
      <c r="M23" s="29"/>
      <c r="N23" s="26"/>
      <c r="O23" s="29"/>
      <c r="P23" s="26"/>
      <c r="Q23" s="29"/>
      <c r="R23" s="26"/>
      <c r="S23" s="29"/>
      <c r="T23" s="26"/>
      <c r="U23" s="29"/>
      <c r="V23" s="26"/>
      <c r="W23" s="29"/>
      <c r="X23" s="38"/>
      <c r="Y23" s="39"/>
      <c r="Z23" s="41"/>
      <c r="AA23" s="40"/>
      <c r="AB23" s="62"/>
    </row>
    <row r="24" spans="1:28" ht="12.75">
      <c r="A24" s="18"/>
      <c r="B24" s="51" t="s">
        <v>84</v>
      </c>
      <c r="C24" s="51" t="s">
        <v>83</v>
      </c>
      <c r="D24" s="44"/>
      <c r="E24" s="28"/>
      <c r="F24" s="26"/>
      <c r="G24" s="29"/>
      <c r="H24" s="26"/>
      <c r="I24" s="27"/>
      <c r="J24" s="37"/>
      <c r="K24" s="29"/>
      <c r="L24" s="37"/>
      <c r="M24" s="29"/>
      <c r="N24" s="26"/>
      <c r="O24" s="29"/>
      <c r="P24" s="26"/>
      <c r="Q24" s="29"/>
      <c r="R24" s="26"/>
      <c r="S24" s="29"/>
      <c r="T24" s="26"/>
      <c r="U24" s="29"/>
      <c r="V24" s="26"/>
      <c r="W24" s="29"/>
      <c r="X24" s="38"/>
      <c r="Y24" s="39"/>
      <c r="Z24" s="41"/>
      <c r="AA24" s="40"/>
      <c r="AB24" s="63"/>
    </row>
    <row r="25" spans="1:28" ht="12.75">
      <c r="A25" s="18"/>
      <c r="B25" s="92" t="s">
        <v>97</v>
      </c>
      <c r="C25" s="101"/>
      <c r="D25" s="44"/>
      <c r="E25" s="28"/>
      <c r="F25" s="26"/>
      <c r="G25" s="29"/>
      <c r="H25" s="26"/>
      <c r="I25" s="27"/>
      <c r="J25" s="37"/>
      <c r="K25" s="29"/>
      <c r="L25" s="37"/>
      <c r="M25" s="29"/>
      <c r="N25" s="26"/>
      <c r="O25" s="29"/>
      <c r="P25" s="26"/>
      <c r="Q25" s="29"/>
      <c r="R25" s="26"/>
      <c r="S25" s="29"/>
      <c r="T25" s="26"/>
      <c r="U25" s="29"/>
      <c r="V25" s="26"/>
      <c r="W25" s="29"/>
      <c r="X25" s="38"/>
      <c r="Y25" s="39"/>
      <c r="Z25" s="41"/>
      <c r="AA25" s="40"/>
      <c r="AB25" s="63"/>
    </row>
    <row r="26" spans="1:28" ht="13.5" thickBot="1">
      <c r="A26" s="18">
        <v>1</v>
      </c>
      <c r="B26" s="53" t="s">
        <v>86</v>
      </c>
      <c r="C26" s="53" t="s">
        <v>74</v>
      </c>
      <c r="D26" s="44"/>
      <c r="E26" s="28">
        <v>4</v>
      </c>
      <c r="F26" s="26">
        <f>E26*6</f>
        <v>24</v>
      </c>
      <c r="G26" s="29"/>
      <c r="H26" s="26">
        <v>0</v>
      </c>
      <c r="I26" s="27">
        <v>8</v>
      </c>
      <c r="J26" s="37">
        <f>IF(I26&lt;=4,I26*3,12+(I26-4)*3*2/3)</f>
        <v>20</v>
      </c>
      <c r="K26" s="29"/>
      <c r="L26" s="37">
        <f>IF(K26&lt;=4,K26*3,12+(K26-4)*3*2/3)</f>
        <v>0</v>
      </c>
      <c r="M26" s="29"/>
      <c r="N26" s="26">
        <f>M26*3</f>
        <v>0</v>
      </c>
      <c r="O26" s="29"/>
      <c r="P26" s="26">
        <f>O26*0.5</f>
        <v>0</v>
      </c>
      <c r="Q26" s="29"/>
      <c r="R26" s="26">
        <v>0</v>
      </c>
      <c r="S26" s="29">
        <v>3</v>
      </c>
      <c r="T26" s="26">
        <f>IF(S26&gt;10,20,S26*2)</f>
        <v>6</v>
      </c>
      <c r="U26" s="29">
        <v>0</v>
      </c>
      <c r="V26" s="26">
        <f>U26*3</f>
        <v>0</v>
      </c>
      <c r="W26" s="29"/>
      <c r="X26" s="38">
        <v>50</v>
      </c>
      <c r="Y26" s="39">
        <v>13</v>
      </c>
      <c r="Z26" s="41">
        <v>8</v>
      </c>
      <c r="AA26" s="40">
        <f>X26+Y26+Z26</f>
        <v>71</v>
      </c>
      <c r="AB26" s="64"/>
    </row>
    <row r="27" spans="1:28" ht="12.75">
      <c r="A27" s="18"/>
      <c r="B27" s="19"/>
      <c r="C27" s="19"/>
      <c r="D27" s="44"/>
      <c r="E27" s="28"/>
      <c r="F27" s="26"/>
      <c r="G27" s="29"/>
      <c r="H27" s="26"/>
      <c r="I27" s="27"/>
      <c r="J27" s="37"/>
      <c r="K27" s="29"/>
      <c r="L27" s="37"/>
      <c r="M27" s="29"/>
      <c r="N27" s="26"/>
      <c r="O27" s="29"/>
      <c r="P27" s="26"/>
      <c r="Q27" s="29"/>
      <c r="R27" s="26"/>
      <c r="S27" s="29"/>
      <c r="T27" s="26"/>
      <c r="U27" s="29"/>
      <c r="V27" s="26"/>
      <c r="W27" s="29"/>
      <c r="X27" s="38"/>
      <c r="Y27" s="39"/>
      <c r="Z27" s="41"/>
      <c r="AA27" s="40"/>
      <c r="AB27" s="60"/>
    </row>
    <row r="28" spans="1:28" ht="12.75">
      <c r="A28" s="18"/>
      <c r="B28" s="92" t="s">
        <v>98</v>
      </c>
      <c r="C28" s="93"/>
      <c r="D28" s="44"/>
      <c r="E28" s="28"/>
      <c r="F28" s="26"/>
      <c r="G28" s="29"/>
      <c r="H28" s="26"/>
      <c r="I28" s="27"/>
      <c r="J28" s="37"/>
      <c r="K28" s="29"/>
      <c r="L28" s="37"/>
      <c r="M28" s="29"/>
      <c r="N28" s="26"/>
      <c r="O28" s="29"/>
      <c r="P28" s="26"/>
      <c r="Q28" s="29"/>
      <c r="R28" s="26"/>
      <c r="S28" s="29"/>
      <c r="T28" s="26"/>
      <c r="U28" s="29"/>
      <c r="V28" s="26"/>
      <c r="W28" s="29"/>
      <c r="X28" s="38"/>
      <c r="Y28" s="39"/>
      <c r="Z28" s="41"/>
      <c r="AA28" s="40"/>
      <c r="AB28" s="46"/>
    </row>
    <row r="29" spans="1:28" ht="12.75">
      <c r="A29" s="18">
        <f>1+A28</f>
        <v>1</v>
      </c>
      <c r="B29" s="19" t="s">
        <v>52</v>
      </c>
      <c r="C29" s="19" t="s">
        <v>38</v>
      </c>
      <c r="D29" s="44"/>
      <c r="E29" s="28">
        <v>34</v>
      </c>
      <c r="F29" s="26">
        <f aca="true" t="shared" si="6" ref="F29:F38">E29*6</f>
        <v>204</v>
      </c>
      <c r="G29" s="29"/>
      <c r="H29" s="26">
        <f>G29*6</f>
        <v>0</v>
      </c>
      <c r="I29" s="27"/>
      <c r="J29" s="37">
        <f>IF(I29&lt;=4,I29*3,12+(I29-4)*3*2/3)</f>
        <v>0</v>
      </c>
      <c r="K29" s="29"/>
      <c r="L29" s="37">
        <f>IF(K29&lt;=4,K29*3,12+(K29-4)*3*2/3)</f>
        <v>0</v>
      </c>
      <c r="M29" s="29"/>
      <c r="N29" s="26">
        <f>M29*3</f>
        <v>0</v>
      </c>
      <c r="O29" s="29"/>
      <c r="P29" s="26">
        <f>O29*0.5</f>
        <v>0</v>
      </c>
      <c r="Q29" s="29"/>
      <c r="R29" s="26">
        <f>Q29</f>
        <v>0</v>
      </c>
      <c r="S29" s="29">
        <v>5</v>
      </c>
      <c r="T29" s="26">
        <f>IF(S29&gt;10,20,S29*2)</f>
        <v>10</v>
      </c>
      <c r="U29" s="29">
        <v>16</v>
      </c>
      <c r="V29" s="26">
        <f>U29*3</f>
        <v>48</v>
      </c>
      <c r="W29" s="29"/>
      <c r="X29" s="38">
        <v>272</v>
      </c>
      <c r="Y29" s="39">
        <v>6</v>
      </c>
      <c r="Z29" s="41">
        <v>12</v>
      </c>
      <c r="AA29" s="40">
        <f>X29+Y29+Z29</f>
        <v>290</v>
      </c>
      <c r="AB29" s="46"/>
    </row>
    <row r="30" spans="1:28" ht="12.75">
      <c r="A30" s="18">
        <f>1+A29</f>
        <v>2</v>
      </c>
      <c r="B30" s="19" t="s">
        <v>53</v>
      </c>
      <c r="C30" s="19" t="s">
        <v>42</v>
      </c>
      <c r="D30" s="44"/>
      <c r="E30" s="28">
        <v>27</v>
      </c>
      <c r="F30" s="26">
        <f t="shared" si="6"/>
        <v>162</v>
      </c>
      <c r="G30" s="29"/>
      <c r="H30" s="26">
        <f>G30*6</f>
        <v>0</v>
      </c>
      <c r="I30" s="27">
        <v>6</v>
      </c>
      <c r="J30" s="37">
        <f>IF(I30&lt;=4,I30*3,12+(I30-4)*3*2/3)</f>
        <v>16</v>
      </c>
      <c r="K30" s="29"/>
      <c r="L30" s="37">
        <f>IF(K30&lt;=4,K30*3,12+(K30-4)*3*2/3)</f>
        <v>0</v>
      </c>
      <c r="M30" s="29"/>
      <c r="N30" s="26">
        <f>M30*3</f>
        <v>0</v>
      </c>
      <c r="O30" s="29"/>
      <c r="P30" s="26">
        <f>O30*0.5</f>
        <v>0</v>
      </c>
      <c r="Q30" s="29"/>
      <c r="R30" s="26">
        <f>Q30</f>
        <v>0</v>
      </c>
      <c r="S30" s="29">
        <v>5</v>
      </c>
      <c r="T30" s="26">
        <f>IF(S30&gt;10,20,S30*2)</f>
        <v>10</v>
      </c>
      <c r="U30" s="29">
        <v>5</v>
      </c>
      <c r="V30" s="26">
        <f>U30*3</f>
        <v>15</v>
      </c>
      <c r="W30" s="29"/>
      <c r="X30" s="38">
        <v>203</v>
      </c>
      <c r="Y30" s="39">
        <v>6</v>
      </c>
      <c r="Z30" s="41">
        <v>0</v>
      </c>
      <c r="AA30" s="40">
        <f>X30+Y30+Z30</f>
        <v>209</v>
      </c>
      <c r="AB30" s="46"/>
    </row>
    <row r="31" spans="1:28" ht="12.75">
      <c r="A31" s="18">
        <f>1+A30</f>
        <v>3</v>
      </c>
      <c r="B31" s="19" t="s">
        <v>71</v>
      </c>
      <c r="C31" s="19" t="s">
        <v>72</v>
      </c>
      <c r="D31" s="44"/>
      <c r="E31" s="28">
        <v>4</v>
      </c>
      <c r="F31" s="26">
        <f t="shared" si="6"/>
        <v>24</v>
      </c>
      <c r="G31" s="29"/>
      <c r="H31" s="26">
        <f>G31*6</f>
        <v>0</v>
      </c>
      <c r="I31" s="27">
        <v>13</v>
      </c>
      <c r="J31" s="37">
        <v>39</v>
      </c>
      <c r="K31" s="29"/>
      <c r="L31" s="37">
        <f>IF(K31&lt;=4,K31*3,12+(K31-4)*3*2/3)</f>
        <v>0</v>
      </c>
      <c r="M31" s="29"/>
      <c r="N31" s="26">
        <f>M31*3</f>
        <v>0</v>
      </c>
      <c r="O31" s="29"/>
      <c r="P31" s="26">
        <f>O31*0.5</f>
        <v>0</v>
      </c>
      <c r="Q31" s="29"/>
      <c r="R31" s="26">
        <f>Q31</f>
        <v>0</v>
      </c>
      <c r="S31" s="29">
        <v>4</v>
      </c>
      <c r="T31" s="26">
        <f>IF(S31&gt;10,20,S31*2)</f>
        <v>8</v>
      </c>
      <c r="U31" s="29">
        <v>0</v>
      </c>
      <c r="V31" s="26">
        <f>U31*3</f>
        <v>0</v>
      </c>
      <c r="W31" s="29"/>
      <c r="X31" s="38">
        <v>71</v>
      </c>
      <c r="Y31" s="39">
        <v>12</v>
      </c>
      <c r="Z31" s="41">
        <v>2</v>
      </c>
      <c r="AA31" s="40">
        <f>X31+Y31+Z31</f>
        <v>85</v>
      </c>
      <c r="AB31" s="46"/>
    </row>
    <row r="32" spans="1:28" ht="12.75">
      <c r="A32" s="18">
        <f>1+A31</f>
        <v>4</v>
      </c>
      <c r="B32" s="19" t="s">
        <v>54</v>
      </c>
      <c r="C32" s="19" t="s">
        <v>55</v>
      </c>
      <c r="D32" s="44"/>
      <c r="E32" s="28">
        <v>7</v>
      </c>
      <c r="F32" s="26">
        <f t="shared" si="6"/>
        <v>42</v>
      </c>
      <c r="G32" s="29"/>
      <c r="H32" s="26">
        <f>G32*6</f>
        <v>0</v>
      </c>
      <c r="I32" s="27">
        <v>2</v>
      </c>
      <c r="J32" s="37">
        <f aca="true" t="shared" si="7" ref="J32:J38">IF(I32&lt;=4,I32*3,12+(I32-4)*3*2/3)</f>
        <v>6</v>
      </c>
      <c r="K32" s="29"/>
      <c r="L32" s="37">
        <f>IF(K32&lt;=4,K32*3,12+(K32-4)*3*2/3)</f>
        <v>0</v>
      </c>
      <c r="M32" s="29"/>
      <c r="N32" s="26">
        <f>M32*3</f>
        <v>0</v>
      </c>
      <c r="O32" s="29"/>
      <c r="P32" s="26">
        <f>O32*0.5</f>
        <v>0</v>
      </c>
      <c r="Q32" s="29"/>
      <c r="R32" s="26">
        <f>Q32</f>
        <v>0</v>
      </c>
      <c r="S32" s="29">
        <v>5</v>
      </c>
      <c r="T32" s="26">
        <f>IF(S32&gt;10,20,S32*2)</f>
        <v>10</v>
      </c>
      <c r="U32" s="29">
        <v>1</v>
      </c>
      <c r="V32" s="26">
        <f>U32*3</f>
        <v>3</v>
      </c>
      <c r="W32" s="29"/>
      <c r="X32" s="38">
        <v>61</v>
      </c>
      <c r="Y32" s="39">
        <v>6</v>
      </c>
      <c r="Z32" s="41">
        <v>7</v>
      </c>
      <c r="AA32" s="40">
        <f>X32+Y32+Z32</f>
        <v>74</v>
      </c>
      <c r="AB32" s="46"/>
    </row>
    <row r="33" spans="1:28" ht="12.75">
      <c r="A33" s="18">
        <f>1+A32</f>
        <v>5</v>
      </c>
      <c r="B33" s="19" t="s">
        <v>85</v>
      </c>
      <c r="C33" s="19" t="s">
        <v>41</v>
      </c>
      <c r="D33" s="44"/>
      <c r="E33" s="28">
        <v>3</v>
      </c>
      <c r="F33" s="26">
        <f>E33*6</f>
        <v>18</v>
      </c>
      <c r="G33" s="29"/>
      <c r="H33" s="26">
        <v>0</v>
      </c>
      <c r="I33" s="27">
        <v>6</v>
      </c>
      <c r="J33" s="37">
        <f>IF(I33&lt;=4,I33*3,12+(I33-4)*3*2/3)</f>
        <v>16</v>
      </c>
      <c r="K33" s="29"/>
      <c r="L33" s="37">
        <f>IF(K33&lt;=4,K33*3,12+(K33-4)*3*2/3)</f>
        <v>0</v>
      </c>
      <c r="M33" s="29"/>
      <c r="N33" s="26">
        <f>M33*3</f>
        <v>0</v>
      </c>
      <c r="O33" s="29"/>
      <c r="P33" s="26">
        <f>O33*0.5</f>
        <v>0</v>
      </c>
      <c r="Q33" s="29"/>
      <c r="R33" s="26">
        <f>Q33</f>
        <v>0</v>
      </c>
      <c r="S33" s="29">
        <v>1</v>
      </c>
      <c r="T33" s="26">
        <f>IF(S33&gt;10,20,S33*2)</f>
        <v>2</v>
      </c>
      <c r="U33" s="29"/>
      <c r="V33" s="26">
        <f>U33*3</f>
        <v>0</v>
      </c>
      <c r="W33" s="29"/>
      <c r="X33" s="38">
        <v>36</v>
      </c>
      <c r="Y33" s="39">
        <v>7</v>
      </c>
      <c r="Z33" s="41">
        <v>3</v>
      </c>
      <c r="AA33" s="40">
        <f>X33+Y33+Z33</f>
        <v>46</v>
      </c>
      <c r="AB33" s="46"/>
    </row>
    <row r="34" spans="1:28" ht="12.75">
      <c r="A34" s="18"/>
      <c r="B34" s="94" t="s">
        <v>119</v>
      </c>
      <c r="C34" s="101"/>
      <c r="D34" s="44"/>
      <c r="E34" s="28"/>
      <c r="F34" s="26"/>
      <c r="G34" s="29"/>
      <c r="H34" s="26"/>
      <c r="I34" s="27"/>
      <c r="J34" s="37"/>
      <c r="K34" s="29"/>
      <c r="L34" s="37"/>
      <c r="M34" s="29"/>
      <c r="N34" s="26"/>
      <c r="O34" s="29"/>
      <c r="P34" s="26"/>
      <c r="Q34" s="29"/>
      <c r="R34" s="26"/>
      <c r="S34" s="29"/>
      <c r="T34" s="26"/>
      <c r="U34" s="29"/>
      <c r="V34" s="26"/>
      <c r="W34" s="29"/>
      <c r="X34" s="38"/>
      <c r="Y34" s="39"/>
      <c r="Z34" s="41"/>
      <c r="AA34" s="40"/>
      <c r="AB34" s="46"/>
    </row>
    <row r="35" spans="1:28" ht="12.75">
      <c r="A35" s="18">
        <f>1+A34</f>
        <v>1</v>
      </c>
      <c r="B35" s="19" t="s">
        <v>102</v>
      </c>
      <c r="C35" s="19" t="s">
        <v>103</v>
      </c>
      <c r="D35" s="44"/>
      <c r="E35" s="28">
        <v>11</v>
      </c>
      <c r="F35" s="26">
        <f>E35*6</f>
        <v>66</v>
      </c>
      <c r="G35" s="29"/>
      <c r="H35" s="26">
        <v>0</v>
      </c>
      <c r="I35" s="27">
        <v>7</v>
      </c>
      <c r="J35" s="37">
        <f>IF(I35&lt;=4,I35*3,12+(I35-4)*3*2/3)</f>
        <v>18</v>
      </c>
      <c r="K35" s="29"/>
      <c r="L35" s="37">
        <f>IF(K35&lt;=4,K35*3,12+(K35-4)*3*2/3)</f>
        <v>0</v>
      </c>
      <c r="M35" s="29"/>
      <c r="N35" s="26">
        <f>M35*3</f>
        <v>0</v>
      </c>
      <c r="O35" s="29"/>
      <c r="P35" s="26">
        <f>O35*0.5</f>
        <v>0</v>
      </c>
      <c r="Q35" s="29"/>
      <c r="R35" s="26">
        <f>Q35</f>
        <v>0</v>
      </c>
      <c r="S35" s="29"/>
      <c r="T35" s="26">
        <f>IF(S35&gt;10,20,S35*2)</f>
        <v>0</v>
      </c>
      <c r="U35" s="29"/>
      <c r="V35" s="26">
        <f>U35*3</f>
        <v>0</v>
      </c>
      <c r="W35" s="29"/>
      <c r="X35" s="38">
        <v>84</v>
      </c>
      <c r="Y35" s="39">
        <v>6</v>
      </c>
      <c r="Z35" s="41">
        <v>0</v>
      </c>
      <c r="AA35" s="40">
        <f>X35+Y35+Z35</f>
        <v>90</v>
      </c>
      <c r="AB35" s="46"/>
    </row>
    <row r="36" spans="1:28" ht="12.75">
      <c r="A36" s="18"/>
      <c r="B36" s="92" t="s">
        <v>99</v>
      </c>
      <c r="C36" s="101"/>
      <c r="D36" s="44"/>
      <c r="E36" s="28"/>
      <c r="F36" s="26">
        <f t="shared" si="6"/>
        <v>0</v>
      </c>
      <c r="G36" s="29"/>
      <c r="H36" s="26"/>
      <c r="I36" s="27"/>
      <c r="J36" s="37">
        <f t="shared" si="7"/>
        <v>0</v>
      </c>
      <c r="K36" s="29"/>
      <c r="L36" s="37"/>
      <c r="M36" s="29"/>
      <c r="N36" s="26"/>
      <c r="O36" s="29"/>
      <c r="P36" s="26"/>
      <c r="Q36" s="29"/>
      <c r="R36" s="26"/>
      <c r="S36" s="29"/>
      <c r="T36" s="26">
        <f>IF(S36&gt;10,20,S36*2)</f>
        <v>0</v>
      </c>
      <c r="U36" s="29"/>
      <c r="V36" s="26"/>
      <c r="W36" s="29"/>
      <c r="X36" s="38">
        <v>0</v>
      </c>
      <c r="Y36" s="39">
        <v>0</v>
      </c>
      <c r="Z36" s="41">
        <v>0</v>
      </c>
      <c r="AA36" s="40">
        <f>X36+Y36+Z36</f>
        <v>0</v>
      </c>
      <c r="AB36" s="46"/>
    </row>
    <row r="37" spans="1:28" ht="12.75">
      <c r="A37" s="18">
        <v>1</v>
      </c>
      <c r="B37" s="52" t="s">
        <v>78</v>
      </c>
      <c r="C37" s="54" t="s">
        <v>79</v>
      </c>
      <c r="D37" s="44"/>
      <c r="E37" s="28">
        <v>3</v>
      </c>
      <c r="F37" s="26">
        <f t="shared" si="6"/>
        <v>18</v>
      </c>
      <c r="G37" s="29"/>
      <c r="H37" s="26">
        <v>0</v>
      </c>
      <c r="I37" s="27">
        <v>6</v>
      </c>
      <c r="J37" s="37">
        <f t="shared" si="7"/>
        <v>16</v>
      </c>
      <c r="K37" s="29"/>
      <c r="L37" s="37">
        <v>0</v>
      </c>
      <c r="M37" s="29"/>
      <c r="N37" s="26">
        <v>0</v>
      </c>
      <c r="O37" s="29"/>
      <c r="P37" s="26">
        <v>0</v>
      </c>
      <c r="Q37" s="29"/>
      <c r="R37" s="26">
        <v>0</v>
      </c>
      <c r="S37" s="29">
        <v>2</v>
      </c>
      <c r="T37" s="26">
        <f>IF(S37&gt;10,20,S37*2)</f>
        <v>4</v>
      </c>
      <c r="U37" s="29"/>
      <c r="V37" s="26">
        <v>0</v>
      </c>
      <c r="W37" s="29"/>
      <c r="X37" s="38">
        <v>38</v>
      </c>
      <c r="Y37" s="39">
        <v>10</v>
      </c>
      <c r="Z37" s="41">
        <v>3</v>
      </c>
      <c r="AA37" s="40">
        <f>X37+Y37+Z37</f>
        <v>51</v>
      </c>
      <c r="AB37" s="46"/>
    </row>
    <row r="38" spans="1:28" ht="12.75">
      <c r="A38" s="18">
        <v>2</v>
      </c>
      <c r="B38" s="52" t="s">
        <v>89</v>
      </c>
      <c r="C38" s="53" t="s">
        <v>90</v>
      </c>
      <c r="D38" s="44"/>
      <c r="E38" s="28">
        <v>4</v>
      </c>
      <c r="F38" s="26">
        <f t="shared" si="6"/>
        <v>24</v>
      </c>
      <c r="G38" s="29"/>
      <c r="H38" s="26">
        <f>G38*6</f>
        <v>0</v>
      </c>
      <c r="I38" s="27">
        <v>0</v>
      </c>
      <c r="J38" s="37">
        <f t="shared" si="7"/>
        <v>0</v>
      </c>
      <c r="K38" s="29"/>
      <c r="L38" s="37">
        <f>IF(K38&lt;=4,K38*3,12+(K38-4)*3*2/3)</f>
        <v>0</v>
      </c>
      <c r="M38" s="29"/>
      <c r="N38" s="26">
        <f>M38*3</f>
        <v>0</v>
      </c>
      <c r="O38" s="29"/>
      <c r="P38" s="26">
        <f>O38*0.5</f>
        <v>0</v>
      </c>
      <c r="Q38" s="29"/>
      <c r="R38" s="26">
        <f>Q38</f>
        <v>0</v>
      </c>
      <c r="S38" s="29">
        <v>3</v>
      </c>
      <c r="T38" s="26">
        <f>IF(S38&gt;10,20,S38*2)</f>
        <v>6</v>
      </c>
      <c r="U38" s="29"/>
      <c r="V38" s="26">
        <f>U38*3</f>
        <v>0</v>
      </c>
      <c r="W38" s="29"/>
      <c r="X38" s="38">
        <v>30</v>
      </c>
      <c r="Y38" s="39">
        <v>0</v>
      </c>
      <c r="Z38" s="41">
        <v>12</v>
      </c>
      <c r="AA38" s="40">
        <f>X38+Y38+Z38</f>
        <v>42</v>
      </c>
      <c r="AB38" s="46"/>
    </row>
    <row r="39" spans="1:28" ht="12.75">
      <c r="A39" s="18"/>
      <c r="B39" s="52"/>
      <c r="C39" s="53"/>
      <c r="D39" s="44"/>
      <c r="E39" s="28"/>
      <c r="F39" s="26"/>
      <c r="G39" s="29"/>
      <c r="H39" s="26"/>
      <c r="I39" s="27"/>
      <c r="J39" s="37"/>
      <c r="K39" s="29"/>
      <c r="L39" s="37"/>
      <c r="M39" s="29"/>
      <c r="N39" s="26"/>
      <c r="O39" s="29"/>
      <c r="P39" s="26"/>
      <c r="Q39" s="29"/>
      <c r="R39" s="26"/>
      <c r="S39" s="29"/>
      <c r="T39" s="26"/>
      <c r="U39" s="29"/>
      <c r="V39" s="26"/>
      <c r="W39" s="29"/>
      <c r="X39" s="38"/>
      <c r="Y39" s="39"/>
      <c r="Z39" s="41"/>
      <c r="AA39" s="40"/>
      <c r="AB39" s="46"/>
    </row>
    <row r="40" spans="1:28" ht="12.75">
      <c r="A40" s="18"/>
      <c r="B40" s="92" t="s">
        <v>100</v>
      </c>
      <c r="C40" s="93"/>
      <c r="D40" s="44"/>
      <c r="E40" s="28"/>
      <c r="F40" s="26"/>
      <c r="G40" s="29"/>
      <c r="H40" s="26"/>
      <c r="I40" s="27"/>
      <c r="J40" s="37"/>
      <c r="K40" s="29"/>
      <c r="L40" s="37"/>
      <c r="M40" s="29"/>
      <c r="N40" s="26"/>
      <c r="O40" s="29"/>
      <c r="P40" s="26"/>
      <c r="Q40" s="29"/>
      <c r="R40" s="26"/>
      <c r="S40" s="29"/>
      <c r="T40" s="26"/>
      <c r="U40" s="29"/>
      <c r="V40" s="26"/>
      <c r="W40" s="29"/>
      <c r="X40" s="38"/>
      <c r="Y40" s="39"/>
      <c r="Z40" s="41"/>
      <c r="AA40" s="40"/>
      <c r="AB40" s="46"/>
    </row>
    <row r="41" spans="1:28" ht="12.75">
      <c r="A41" s="18">
        <f>1+A40</f>
        <v>1</v>
      </c>
      <c r="B41" s="19" t="s">
        <v>60</v>
      </c>
      <c r="C41" s="19" t="s">
        <v>61</v>
      </c>
      <c r="D41" s="44"/>
      <c r="E41" s="28">
        <v>35</v>
      </c>
      <c r="F41" s="26">
        <f>E41*6</f>
        <v>210</v>
      </c>
      <c r="G41" s="29"/>
      <c r="H41" s="26">
        <f>G41*6</f>
        <v>0</v>
      </c>
      <c r="I41" s="27">
        <v>3</v>
      </c>
      <c r="J41" s="37">
        <f>IF(I41&lt;=4,I41*3,12+(I41-4)*3*2/3)</f>
        <v>9</v>
      </c>
      <c r="K41" s="29"/>
      <c r="L41" s="37">
        <f>IF(K41&lt;=4,K41*3,12+(K41-4)*3*2/3)</f>
        <v>0</v>
      </c>
      <c r="M41" s="29"/>
      <c r="N41" s="26">
        <f>M41*3</f>
        <v>0</v>
      </c>
      <c r="O41" s="29"/>
      <c r="P41" s="26">
        <f>O41*0.5</f>
        <v>0</v>
      </c>
      <c r="Q41" s="29"/>
      <c r="R41" s="26">
        <f>Q41</f>
        <v>0</v>
      </c>
      <c r="S41" s="29">
        <v>5</v>
      </c>
      <c r="T41" s="26">
        <f>IF(S41&gt;10,20,S41*2)</f>
        <v>10</v>
      </c>
      <c r="U41" s="29">
        <v>8</v>
      </c>
      <c r="V41" s="26">
        <f>U41*3</f>
        <v>24</v>
      </c>
      <c r="W41" s="29"/>
      <c r="X41" s="38">
        <v>263</v>
      </c>
      <c r="Y41" s="39">
        <v>0</v>
      </c>
      <c r="Z41" s="41">
        <v>12</v>
      </c>
      <c r="AA41" s="40">
        <f>X41+Y41+Z41</f>
        <v>275</v>
      </c>
      <c r="AB41" s="46"/>
    </row>
    <row r="42" spans="1:28" ht="12.75">
      <c r="A42" s="18">
        <v>2</v>
      </c>
      <c r="B42" s="19" t="s">
        <v>76</v>
      </c>
      <c r="C42" s="19" t="s">
        <v>77</v>
      </c>
      <c r="D42" s="44"/>
      <c r="E42" s="28">
        <v>34</v>
      </c>
      <c r="F42" s="26">
        <f>E42*6</f>
        <v>204</v>
      </c>
      <c r="G42" s="29"/>
      <c r="H42" s="26"/>
      <c r="I42" s="27">
        <v>2</v>
      </c>
      <c r="J42" s="37">
        <f>IF(I42&lt;=4,I42*3,12+(I42-4)*3*2/3)</f>
        <v>6</v>
      </c>
      <c r="K42" s="29"/>
      <c r="L42" s="37"/>
      <c r="M42" s="29"/>
      <c r="N42" s="26"/>
      <c r="O42" s="29"/>
      <c r="P42" s="26"/>
      <c r="Q42" s="29"/>
      <c r="R42" s="26"/>
      <c r="S42" s="29">
        <v>2</v>
      </c>
      <c r="T42" s="26">
        <f>IF(S42&gt;10,20,S42*2)</f>
        <v>4</v>
      </c>
      <c r="U42" s="29"/>
      <c r="V42" s="26"/>
      <c r="W42" s="29"/>
      <c r="X42" s="38">
        <v>214</v>
      </c>
      <c r="Y42" s="39">
        <v>6</v>
      </c>
      <c r="Z42" s="41">
        <v>12</v>
      </c>
      <c r="AA42" s="40">
        <f>X42+Y42+Z42</f>
        <v>232</v>
      </c>
      <c r="AB42" s="46"/>
    </row>
    <row r="43" spans="1:28" ht="12.75">
      <c r="A43" s="18">
        <v>3</v>
      </c>
      <c r="B43" s="19" t="s">
        <v>62</v>
      </c>
      <c r="C43" s="19" t="s">
        <v>63</v>
      </c>
      <c r="D43" s="44"/>
      <c r="E43" s="28">
        <v>11</v>
      </c>
      <c r="F43" s="26">
        <f>E43*6</f>
        <v>66</v>
      </c>
      <c r="G43" s="29"/>
      <c r="H43" s="26">
        <f>G43*6</f>
        <v>0</v>
      </c>
      <c r="I43" s="27">
        <v>9</v>
      </c>
      <c r="J43" s="37">
        <f>IF(I43&lt;=4,I43*3,12+(I43-4)*3*2/3)</f>
        <v>22</v>
      </c>
      <c r="K43" s="29"/>
      <c r="L43" s="37">
        <f>IF(K43&lt;=4,K43*3,12+(K43-4)*3*2/3)</f>
        <v>0</v>
      </c>
      <c r="M43" s="29"/>
      <c r="N43" s="26">
        <f>M43*3</f>
        <v>0</v>
      </c>
      <c r="O43" s="29"/>
      <c r="P43" s="26">
        <f>O43*0.5</f>
        <v>0</v>
      </c>
      <c r="Q43" s="29"/>
      <c r="R43" s="26">
        <f>Q43</f>
        <v>0</v>
      </c>
      <c r="S43" s="29">
        <v>5</v>
      </c>
      <c r="T43" s="26">
        <f>IF(S43&gt;10,20,S43*2)</f>
        <v>10</v>
      </c>
      <c r="U43" s="29">
        <v>6</v>
      </c>
      <c r="V43" s="26">
        <f>U43*3</f>
        <v>18</v>
      </c>
      <c r="W43" s="29"/>
      <c r="X43" s="38">
        <v>116</v>
      </c>
      <c r="Y43" s="39">
        <v>6</v>
      </c>
      <c r="Z43" s="41">
        <v>12</v>
      </c>
      <c r="AA43" s="40">
        <f>X43+Y43+Z43</f>
        <v>134</v>
      </c>
      <c r="AB43" s="46"/>
    </row>
    <row r="44" spans="1:28" ht="12.75">
      <c r="A44" s="94"/>
      <c r="B44" s="95"/>
      <c r="C44" s="95"/>
      <c r="D44" s="96"/>
      <c r="E44" s="28"/>
      <c r="F44" s="26"/>
      <c r="G44" s="29"/>
      <c r="H44" s="26"/>
      <c r="I44" s="27"/>
      <c r="J44" s="37"/>
      <c r="K44" s="29"/>
      <c r="L44" s="37"/>
      <c r="M44" s="29"/>
      <c r="N44" s="26"/>
      <c r="O44" s="29"/>
      <c r="P44" s="26"/>
      <c r="Q44" s="29"/>
      <c r="R44" s="26"/>
      <c r="S44" s="29"/>
      <c r="T44" s="26"/>
      <c r="U44" s="29"/>
      <c r="V44" s="26"/>
      <c r="W44" s="29"/>
      <c r="X44" s="38"/>
      <c r="Y44" s="39"/>
      <c r="Z44" s="41"/>
      <c r="AA44" s="40"/>
      <c r="AB44" s="46"/>
    </row>
    <row r="45" spans="1:28" ht="12.75">
      <c r="A45" s="18"/>
      <c r="B45" s="92" t="s">
        <v>101</v>
      </c>
      <c r="C45" s="93"/>
      <c r="D45" s="44"/>
      <c r="E45" s="28"/>
      <c r="F45" s="26"/>
      <c r="G45" s="29"/>
      <c r="H45" s="26"/>
      <c r="I45" s="27"/>
      <c r="J45" s="37"/>
      <c r="K45" s="29"/>
      <c r="L45" s="37"/>
      <c r="M45" s="29"/>
      <c r="N45" s="26"/>
      <c r="O45" s="29"/>
      <c r="P45" s="26"/>
      <c r="Q45" s="29"/>
      <c r="R45" s="26"/>
      <c r="S45" s="29"/>
      <c r="T45" s="26"/>
      <c r="U45" s="29"/>
      <c r="V45" s="26"/>
      <c r="W45" s="29"/>
      <c r="X45" s="38"/>
      <c r="Y45" s="39"/>
      <c r="Z45" s="41"/>
      <c r="AA45" s="40"/>
      <c r="AB45" s="46"/>
    </row>
    <row r="46" spans="1:28" ht="12.75">
      <c r="A46" s="18">
        <v>1</v>
      </c>
      <c r="B46" s="19" t="s">
        <v>120</v>
      </c>
      <c r="C46" s="19" t="s">
        <v>121</v>
      </c>
      <c r="D46" s="44"/>
      <c r="E46" s="28">
        <v>1</v>
      </c>
      <c r="F46" s="26">
        <v>6</v>
      </c>
      <c r="G46" s="29"/>
      <c r="H46" s="26"/>
      <c r="I46" s="27">
        <v>1</v>
      </c>
      <c r="J46" s="37">
        <v>3</v>
      </c>
      <c r="K46" s="29"/>
      <c r="L46" s="37"/>
      <c r="M46" s="29"/>
      <c r="N46" s="26"/>
      <c r="O46" s="29"/>
      <c r="P46" s="26"/>
      <c r="Q46" s="29"/>
      <c r="R46" s="26"/>
      <c r="S46" s="29">
        <v>1</v>
      </c>
      <c r="T46" s="26">
        <v>2</v>
      </c>
      <c r="U46" s="29"/>
      <c r="V46" s="26"/>
      <c r="W46" s="29"/>
      <c r="X46" s="38">
        <v>11</v>
      </c>
      <c r="Y46" s="39"/>
      <c r="Z46" s="41"/>
      <c r="AA46" s="40">
        <v>11</v>
      </c>
      <c r="AB46" s="46"/>
    </row>
    <row r="47" spans="1:28" ht="12.75">
      <c r="A47" s="94"/>
      <c r="B47" s="95"/>
      <c r="C47" s="95"/>
      <c r="D47" s="96"/>
      <c r="E47" s="28"/>
      <c r="F47" s="26"/>
      <c r="G47" s="29"/>
      <c r="H47" s="26"/>
      <c r="I47" s="27"/>
      <c r="J47" s="37"/>
      <c r="K47" s="29"/>
      <c r="L47" s="37"/>
      <c r="M47" s="29"/>
      <c r="N47" s="26"/>
      <c r="O47" s="29"/>
      <c r="P47" s="26"/>
      <c r="Q47" s="29"/>
      <c r="R47" s="26"/>
      <c r="S47" s="29"/>
      <c r="T47" s="26"/>
      <c r="U47" s="29"/>
      <c r="V47" s="26"/>
      <c r="W47" s="29"/>
      <c r="X47" s="38"/>
      <c r="Y47" s="39"/>
      <c r="Z47" s="41"/>
      <c r="AA47" s="40"/>
      <c r="AB47" s="46"/>
    </row>
    <row r="48" spans="1:28" ht="12.75">
      <c r="A48" s="18"/>
      <c r="B48" s="19"/>
      <c r="C48" s="19"/>
      <c r="D48" s="44"/>
      <c r="E48" s="28"/>
      <c r="F48" s="26"/>
      <c r="G48" s="29"/>
      <c r="H48" s="26"/>
      <c r="I48" s="27"/>
      <c r="J48" s="37"/>
      <c r="K48" s="29"/>
      <c r="L48" s="37"/>
      <c r="M48" s="29"/>
      <c r="N48" s="26"/>
      <c r="O48" s="29"/>
      <c r="P48" s="26"/>
      <c r="Q48" s="29"/>
      <c r="R48" s="26"/>
      <c r="S48" s="29"/>
      <c r="T48" s="26"/>
      <c r="U48" s="29"/>
      <c r="V48" s="26"/>
      <c r="W48" s="29"/>
      <c r="X48" s="38"/>
      <c r="Y48" s="39"/>
      <c r="Z48" s="41"/>
      <c r="AA48" s="40"/>
      <c r="AB48" s="46"/>
    </row>
    <row r="49" spans="1:28" ht="12.75">
      <c r="A49" s="18"/>
      <c r="B49" s="92" t="s">
        <v>93</v>
      </c>
      <c r="C49" s="93"/>
      <c r="D49" s="44"/>
      <c r="E49" s="28"/>
      <c r="F49" s="26"/>
      <c r="G49" s="29"/>
      <c r="H49" s="26"/>
      <c r="I49" s="27"/>
      <c r="J49" s="37"/>
      <c r="K49" s="29"/>
      <c r="L49" s="37"/>
      <c r="M49" s="29"/>
      <c r="N49" s="26"/>
      <c r="O49" s="29"/>
      <c r="P49" s="26"/>
      <c r="Q49" s="29"/>
      <c r="R49" s="26"/>
      <c r="S49" s="29"/>
      <c r="T49" s="26"/>
      <c r="U49" s="29"/>
      <c r="V49" s="26"/>
      <c r="W49" s="29"/>
      <c r="X49" s="38"/>
      <c r="Y49" s="39"/>
      <c r="Z49" s="41"/>
      <c r="AA49" s="40"/>
      <c r="AB49" s="46"/>
    </row>
    <row r="50" spans="1:28" ht="12.75">
      <c r="A50" s="18"/>
      <c r="B50" s="19"/>
      <c r="C50" s="19"/>
      <c r="D50" s="44"/>
      <c r="E50" s="28"/>
      <c r="F50" s="26"/>
      <c r="G50" s="29"/>
      <c r="H50" s="26"/>
      <c r="I50" s="27"/>
      <c r="J50" s="37"/>
      <c r="K50" s="29"/>
      <c r="L50" s="37"/>
      <c r="M50" s="29"/>
      <c r="N50" s="26"/>
      <c r="O50" s="29"/>
      <c r="P50" s="26"/>
      <c r="Q50" s="29"/>
      <c r="R50" s="26"/>
      <c r="S50" s="29"/>
      <c r="T50" s="26"/>
      <c r="U50" s="29"/>
      <c r="V50" s="26"/>
      <c r="W50" s="29"/>
      <c r="X50" s="38"/>
      <c r="Y50" s="39"/>
      <c r="Z50" s="41"/>
      <c r="AA50" s="40"/>
      <c r="AB50" s="46"/>
    </row>
    <row r="51" spans="1:28" ht="12.75">
      <c r="A51" s="49"/>
      <c r="B51" s="97" t="s">
        <v>64</v>
      </c>
      <c r="C51" s="93"/>
      <c r="D51" s="44"/>
      <c r="E51" s="28"/>
      <c r="F51" s="26"/>
      <c r="G51" s="29"/>
      <c r="H51" s="26"/>
      <c r="I51" s="27"/>
      <c r="J51" s="37"/>
      <c r="K51" s="29"/>
      <c r="L51" s="37"/>
      <c r="M51" s="29"/>
      <c r="N51" s="26"/>
      <c r="O51" s="29"/>
      <c r="P51" s="26"/>
      <c r="Q51" s="29"/>
      <c r="R51" s="26"/>
      <c r="S51" s="29"/>
      <c r="T51" s="26"/>
      <c r="U51" s="29"/>
      <c r="V51" s="26"/>
      <c r="W51" s="29"/>
      <c r="X51" s="38"/>
      <c r="Y51" s="39"/>
      <c r="Z51" s="41"/>
      <c r="AA51" s="40"/>
      <c r="AB51" s="46"/>
    </row>
    <row r="52" spans="1:28" ht="12.75">
      <c r="A52" s="18">
        <f>1+A51</f>
        <v>1</v>
      </c>
      <c r="B52" s="19" t="s">
        <v>65</v>
      </c>
      <c r="C52" s="19" t="s">
        <v>40</v>
      </c>
      <c r="D52" s="44"/>
      <c r="E52" s="28">
        <v>34</v>
      </c>
      <c r="F52" s="26">
        <f aca="true" t="shared" si="8" ref="F52:F61">E52*12</f>
        <v>408</v>
      </c>
      <c r="G52" s="29"/>
      <c r="H52" s="26">
        <f>G52*6</f>
        <v>0</v>
      </c>
      <c r="I52" s="27">
        <v>5</v>
      </c>
      <c r="J52" s="37">
        <f aca="true" t="shared" si="9" ref="J52:J61">IF(I52&lt;=4,I52*3,12+(I52-4)*3*2/3)</f>
        <v>14</v>
      </c>
      <c r="K52" s="29"/>
      <c r="L52" s="37">
        <f>IF(K52&lt;=4,K52*3,12+(K52-4)*3*2/3)</f>
        <v>0</v>
      </c>
      <c r="M52" s="29"/>
      <c r="N52" s="26">
        <f>M52*3</f>
        <v>0</v>
      </c>
      <c r="O52" s="29"/>
      <c r="P52" s="26">
        <f>O52*0.5</f>
        <v>0</v>
      </c>
      <c r="Q52" s="29"/>
      <c r="R52" s="26">
        <f>Q52</f>
        <v>0</v>
      </c>
      <c r="S52" s="29">
        <v>5</v>
      </c>
      <c r="T52" s="26">
        <f aca="true" t="shared" si="10" ref="T52:T61">IF(S52&gt;10,20,S52*2)</f>
        <v>10</v>
      </c>
      <c r="U52" s="29">
        <v>15</v>
      </c>
      <c r="V52" s="26">
        <f>U52*3</f>
        <v>45</v>
      </c>
      <c r="W52" s="29"/>
      <c r="X52" s="38">
        <v>487</v>
      </c>
      <c r="Y52" s="39">
        <v>6</v>
      </c>
      <c r="Z52" s="41">
        <v>0</v>
      </c>
      <c r="AA52" s="40">
        <f aca="true" t="shared" si="11" ref="AA52:AA61">X52+Y52+Z52</f>
        <v>493</v>
      </c>
      <c r="AB52" s="46"/>
    </row>
    <row r="53" spans="1:28" ht="12.75">
      <c r="A53" s="18">
        <f aca="true" t="shared" si="12" ref="A53:A61">1+A52</f>
        <v>2</v>
      </c>
      <c r="B53" s="19" t="s">
        <v>75</v>
      </c>
      <c r="C53" s="19" t="s">
        <v>67</v>
      </c>
      <c r="D53" s="44"/>
      <c r="E53" s="28">
        <v>28</v>
      </c>
      <c r="F53" s="26">
        <f t="shared" si="8"/>
        <v>336</v>
      </c>
      <c r="G53" s="29"/>
      <c r="H53" s="26">
        <f aca="true" t="shared" si="13" ref="H53:H61">G53*6</f>
        <v>0</v>
      </c>
      <c r="I53" s="27">
        <v>5</v>
      </c>
      <c r="J53" s="37">
        <f t="shared" si="9"/>
        <v>14</v>
      </c>
      <c r="K53" s="29"/>
      <c r="L53" s="37">
        <f aca="true" t="shared" si="14" ref="L53:L61">IF(K53&lt;=4,K53*3,12+(K53-4)*3*2/3)</f>
        <v>0</v>
      </c>
      <c r="M53" s="29"/>
      <c r="N53" s="26">
        <f aca="true" t="shared" si="15" ref="N53:N61">M53*3</f>
        <v>0</v>
      </c>
      <c r="O53" s="29"/>
      <c r="P53" s="26">
        <f aca="true" t="shared" si="16" ref="P53:P61">O53*0.5</f>
        <v>0</v>
      </c>
      <c r="Q53" s="29"/>
      <c r="R53" s="26">
        <f aca="true" t="shared" si="17" ref="R53:R61">Q53</f>
        <v>0</v>
      </c>
      <c r="S53" s="29">
        <v>2</v>
      </c>
      <c r="T53" s="26">
        <f t="shared" si="10"/>
        <v>4</v>
      </c>
      <c r="U53" s="29"/>
      <c r="V53" s="26">
        <f aca="true" t="shared" si="18" ref="V53:V61">U53*3</f>
        <v>0</v>
      </c>
      <c r="W53" s="29"/>
      <c r="X53" s="38">
        <v>364</v>
      </c>
      <c r="Y53" s="39">
        <v>0</v>
      </c>
      <c r="Z53" s="41">
        <v>13</v>
      </c>
      <c r="AA53" s="40">
        <f t="shared" si="11"/>
        <v>377</v>
      </c>
      <c r="AB53" s="46"/>
    </row>
    <row r="54" spans="1:28" ht="12.75">
      <c r="A54" s="18">
        <f t="shared" si="12"/>
        <v>3</v>
      </c>
      <c r="B54" s="19" t="s">
        <v>66</v>
      </c>
      <c r="C54" s="19" t="s">
        <v>67</v>
      </c>
      <c r="D54" s="44"/>
      <c r="E54" s="28">
        <v>9</v>
      </c>
      <c r="F54" s="26">
        <f t="shared" si="8"/>
        <v>108</v>
      </c>
      <c r="G54" s="29"/>
      <c r="H54" s="26">
        <f t="shared" si="13"/>
        <v>0</v>
      </c>
      <c r="I54" s="27">
        <v>6</v>
      </c>
      <c r="J54" s="37">
        <f t="shared" si="9"/>
        <v>16</v>
      </c>
      <c r="K54" s="29">
        <v>6</v>
      </c>
      <c r="L54" s="37">
        <f t="shared" si="14"/>
        <v>16</v>
      </c>
      <c r="M54" s="29"/>
      <c r="N54" s="26">
        <f t="shared" si="15"/>
        <v>0</v>
      </c>
      <c r="O54" s="29"/>
      <c r="P54" s="26">
        <f t="shared" si="16"/>
        <v>0</v>
      </c>
      <c r="Q54" s="29"/>
      <c r="R54" s="26">
        <f t="shared" si="17"/>
        <v>0</v>
      </c>
      <c r="S54" s="29">
        <v>5</v>
      </c>
      <c r="T54" s="26">
        <f t="shared" si="10"/>
        <v>10</v>
      </c>
      <c r="U54" s="29">
        <v>3</v>
      </c>
      <c r="V54" s="26">
        <f t="shared" si="18"/>
        <v>9</v>
      </c>
      <c r="W54" s="29"/>
      <c r="X54" s="38">
        <v>159</v>
      </c>
      <c r="Y54" s="39">
        <v>10</v>
      </c>
      <c r="Z54" s="41">
        <v>3</v>
      </c>
      <c r="AA54" s="40">
        <f t="shared" si="11"/>
        <v>172</v>
      </c>
      <c r="AB54" s="46"/>
    </row>
    <row r="55" spans="1:28" ht="12.75">
      <c r="A55" s="18">
        <f t="shared" si="12"/>
        <v>4</v>
      </c>
      <c r="B55" s="19" t="s">
        <v>82</v>
      </c>
      <c r="C55" s="19" t="s">
        <v>80</v>
      </c>
      <c r="D55" s="44"/>
      <c r="E55" s="28">
        <v>7</v>
      </c>
      <c r="F55" s="26">
        <f t="shared" si="8"/>
        <v>84</v>
      </c>
      <c r="G55" s="29"/>
      <c r="H55" s="26">
        <f t="shared" si="13"/>
        <v>0</v>
      </c>
      <c r="I55" s="27">
        <v>2</v>
      </c>
      <c r="J55" s="37">
        <f t="shared" si="9"/>
        <v>6</v>
      </c>
      <c r="K55" s="29">
        <v>2</v>
      </c>
      <c r="L55" s="37">
        <f t="shared" si="14"/>
        <v>6</v>
      </c>
      <c r="M55" s="29"/>
      <c r="N55" s="26">
        <f t="shared" si="15"/>
        <v>0</v>
      </c>
      <c r="O55" s="29"/>
      <c r="P55" s="26">
        <f t="shared" si="16"/>
        <v>0</v>
      </c>
      <c r="Q55" s="29"/>
      <c r="R55" s="26">
        <f t="shared" si="17"/>
        <v>0</v>
      </c>
      <c r="S55" s="29">
        <v>1</v>
      </c>
      <c r="T55" s="26">
        <f t="shared" si="10"/>
        <v>2</v>
      </c>
      <c r="U55" s="29"/>
      <c r="V55" s="26">
        <f t="shared" si="18"/>
        <v>0</v>
      </c>
      <c r="W55" s="29"/>
      <c r="X55" s="38">
        <v>98</v>
      </c>
      <c r="Y55" s="39">
        <v>9</v>
      </c>
      <c r="Z55" s="41">
        <v>1</v>
      </c>
      <c r="AA55" s="40">
        <f t="shared" si="11"/>
        <v>108</v>
      </c>
      <c r="AB55" s="46"/>
    </row>
    <row r="56" spans="1:28" ht="12.75">
      <c r="A56" s="18">
        <f t="shared" si="12"/>
        <v>5</v>
      </c>
      <c r="B56" s="19" t="s">
        <v>106</v>
      </c>
      <c r="C56" s="19" t="s">
        <v>55</v>
      </c>
      <c r="D56" s="44"/>
      <c r="E56" s="28">
        <v>4</v>
      </c>
      <c r="F56" s="26">
        <f>E56*12</f>
        <v>48</v>
      </c>
      <c r="G56" s="29"/>
      <c r="H56" s="26">
        <f>G56*6</f>
        <v>0</v>
      </c>
      <c r="I56" s="27">
        <v>5</v>
      </c>
      <c r="J56" s="37">
        <f>IF(I56&lt;=4,I56*3,12+(I56-4)*3*2/3)</f>
        <v>14</v>
      </c>
      <c r="K56" s="29">
        <v>5</v>
      </c>
      <c r="L56" s="37">
        <f>IF(K56&lt;=4,K56*3,12+(K56-4)*3*2/3)</f>
        <v>14</v>
      </c>
      <c r="M56" s="29"/>
      <c r="N56" s="26">
        <f>M56*3</f>
        <v>0</v>
      </c>
      <c r="O56" s="29"/>
      <c r="P56" s="26">
        <f>O56*0.5</f>
        <v>0</v>
      </c>
      <c r="Q56" s="29"/>
      <c r="R56" s="26">
        <f>Q56</f>
        <v>0</v>
      </c>
      <c r="S56" s="29"/>
      <c r="T56" s="26">
        <f>IF(S56&gt;10,20,S56*2)</f>
        <v>0</v>
      </c>
      <c r="U56" s="29"/>
      <c r="V56" s="26">
        <f>U56*3</f>
        <v>0</v>
      </c>
      <c r="W56" s="29">
        <v>2</v>
      </c>
      <c r="X56" s="38">
        <v>78</v>
      </c>
      <c r="Y56" s="39">
        <v>10</v>
      </c>
      <c r="Z56" s="41">
        <v>0</v>
      </c>
      <c r="AA56" s="40">
        <f t="shared" si="11"/>
        <v>88</v>
      </c>
      <c r="AB56" s="46"/>
    </row>
    <row r="57" spans="1:28" ht="12.75">
      <c r="A57" s="18">
        <f t="shared" si="12"/>
        <v>6</v>
      </c>
      <c r="B57" s="19" t="s">
        <v>109</v>
      </c>
      <c r="C57" s="19" t="s">
        <v>110</v>
      </c>
      <c r="D57" s="44"/>
      <c r="E57" s="28">
        <v>4</v>
      </c>
      <c r="F57" s="26">
        <f>E57*12</f>
        <v>48</v>
      </c>
      <c r="G57" s="29"/>
      <c r="H57" s="26">
        <f>G57*6</f>
        <v>0</v>
      </c>
      <c r="I57" s="27">
        <v>4</v>
      </c>
      <c r="J57" s="37">
        <f>IF(I57&lt;=4,I57*3,12+(I57-4)*3*2/3)</f>
        <v>12</v>
      </c>
      <c r="K57" s="29">
        <v>4</v>
      </c>
      <c r="L57" s="37">
        <f>IF(K57&lt;=4,K57*3,12+(K57-4)*3*2/3)</f>
        <v>12</v>
      </c>
      <c r="M57" s="29"/>
      <c r="N57" s="26">
        <f>M57*3</f>
        <v>0</v>
      </c>
      <c r="O57" s="29"/>
      <c r="P57" s="26">
        <f>O57*0.5</f>
        <v>0</v>
      </c>
      <c r="Q57" s="29"/>
      <c r="R57" s="26">
        <f>Q57</f>
        <v>0</v>
      </c>
      <c r="S57" s="29">
        <v>0</v>
      </c>
      <c r="T57" s="26">
        <f>IF(S57&gt;10,20,S57*2)</f>
        <v>0</v>
      </c>
      <c r="U57" s="29"/>
      <c r="V57" s="26">
        <f>U57*3</f>
        <v>0</v>
      </c>
      <c r="W57" s="29">
        <v>2</v>
      </c>
      <c r="X57" s="38">
        <v>74</v>
      </c>
      <c r="Y57" s="39">
        <v>10</v>
      </c>
      <c r="Z57" s="41">
        <v>3</v>
      </c>
      <c r="AA57" s="40">
        <f t="shared" si="11"/>
        <v>87</v>
      </c>
      <c r="AB57" s="46"/>
    </row>
    <row r="58" spans="1:28" ht="12.75">
      <c r="A58" s="18">
        <f t="shared" si="12"/>
        <v>7</v>
      </c>
      <c r="B58" s="19" t="s">
        <v>111</v>
      </c>
      <c r="C58" s="19" t="s">
        <v>112</v>
      </c>
      <c r="D58" s="44"/>
      <c r="E58" s="28">
        <v>4</v>
      </c>
      <c r="F58" s="26">
        <f>E58*12</f>
        <v>48</v>
      </c>
      <c r="G58" s="29"/>
      <c r="H58" s="26">
        <f>G58*6</f>
        <v>0</v>
      </c>
      <c r="I58" s="27">
        <v>6</v>
      </c>
      <c r="J58" s="37">
        <f>IF(I58&lt;=4,I58*3,12+(I58-4)*3*2/3)</f>
        <v>16</v>
      </c>
      <c r="K58" s="29">
        <v>6</v>
      </c>
      <c r="L58" s="37">
        <f>IF(K58&lt;=4,K58*3,12+(K58-4)*3*2/3)</f>
        <v>16</v>
      </c>
      <c r="M58" s="29"/>
      <c r="N58" s="26">
        <f>M58*3</f>
        <v>0</v>
      </c>
      <c r="O58" s="29"/>
      <c r="P58" s="26">
        <f>O58*0.5</f>
        <v>0</v>
      </c>
      <c r="Q58" s="29"/>
      <c r="R58" s="26">
        <f>Q58</f>
        <v>0</v>
      </c>
      <c r="S58" s="29"/>
      <c r="T58" s="26">
        <f>IF(S58&gt;10,20,S58*2)</f>
        <v>0</v>
      </c>
      <c r="U58" s="29"/>
      <c r="V58" s="26">
        <f>U58*3</f>
        <v>0</v>
      </c>
      <c r="W58" s="29">
        <v>2</v>
      </c>
      <c r="X58" s="38">
        <v>82</v>
      </c>
      <c r="Y58" s="39">
        <v>0</v>
      </c>
      <c r="Z58" s="41">
        <v>3</v>
      </c>
      <c r="AA58" s="40">
        <f t="shared" si="11"/>
        <v>85</v>
      </c>
      <c r="AB58" s="46"/>
    </row>
    <row r="59" spans="1:28" ht="12.75">
      <c r="A59" s="18">
        <f t="shared" si="12"/>
        <v>8</v>
      </c>
      <c r="B59" s="19" t="s">
        <v>107</v>
      </c>
      <c r="C59" s="19" t="s">
        <v>108</v>
      </c>
      <c r="D59" s="44"/>
      <c r="E59" s="28">
        <v>3</v>
      </c>
      <c r="F59" s="26">
        <f>E59*12</f>
        <v>36</v>
      </c>
      <c r="G59" s="29"/>
      <c r="H59" s="26">
        <f>G59*6</f>
        <v>0</v>
      </c>
      <c r="I59" s="27">
        <v>6</v>
      </c>
      <c r="J59" s="37">
        <f>IF(I59&lt;=4,I59*3,12+(I59-4)*3*2/3)</f>
        <v>16</v>
      </c>
      <c r="K59" s="29">
        <v>6</v>
      </c>
      <c r="L59" s="37">
        <f>IF(K59&lt;=4,K59*3,12+(K59-4)*3*2/3)</f>
        <v>16</v>
      </c>
      <c r="M59" s="29"/>
      <c r="N59" s="26">
        <f>M59*3</f>
        <v>0</v>
      </c>
      <c r="O59" s="29"/>
      <c r="P59" s="26">
        <f>O59*0.5</f>
        <v>0</v>
      </c>
      <c r="Q59" s="29"/>
      <c r="R59" s="26">
        <f>Q59</f>
        <v>0</v>
      </c>
      <c r="S59" s="29"/>
      <c r="T59" s="26">
        <f>IF(S59&gt;10,20,S59*2)</f>
        <v>0</v>
      </c>
      <c r="U59" s="29"/>
      <c r="V59" s="26">
        <f>U59*3</f>
        <v>0</v>
      </c>
      <c r="W59" s="29">
        <v>2</v>
      </c>
      <c r="X59" s="38">
        <v>70</v>
      </c>
      <c r="Y59" s="39">
        <v>6</v>
      </c>
      <c r="Z59" s="41">
        <v>8</v>
      </c>
      <c r="AA59" s="40">
        <f t="shared" si="11"/>
        <v>84</v>
      </c>
      <c r="AB59" s="46"/>
    </row>
    <row r="60" spans="1:28" ht="12.75">
      <c r="A60" s="18">
        <f t="shared" si="12"/>
        <v>9</v>
      </c>
      <c r="B60" s="19" t="s">
        <v>81</v>
      </c>
      <c r="C60" s="19" t="s">
        <v>47</v>
      </c>
      <c r="D60" s="44"/>
      <c r="E60" s="28">
        <v>3</v>
      </c>
      <c r="F60" s="26">
        <f>E60*12</f>
        <v>36</v>
      </c>
      <c r="G60" s="29"/>
      <c r="H60" s="26">
        <f>G60*6</f>
        <v>0</v>
      </c>
      <c r="I60" s="27">
        <v>6</v>
      </c>
      <c r="J60" s="37">
        <f>IF(I60&lt;=4,I60*3,12+(I60-4)*3*2/3)</f>
        <v>16</v>
      </c>
      <c r="K60" s="29">
        <v>5</v>
      </c>
      <c r="L60" s="37">
        <f>IF(K60&lt;=4,K60*3,12+(K60-4)*3*2/3)</f>
        <v>14</v>
      </c>
      <c r="M60" s="29"/>
      <c r="N60" s="26">
        <f>M60*3</f>
        <v>0</v>
      </c>
      <c r="O60" s="29"/>
      <c r="P60" s="26">
        <f>O60*0.5</f>
        <v>0</v>
      </c>
      <c r="Q60" s="29"/>
      <c r="R60" s="26">
        <f>Q60</f>
        <v>0</v>
      </c>
      <c r="S60" s="29">
        <v>2</v>
      </c>
      <c r="T60" s="26">
        <f>IF(S60&gt;10,20,S60*2)</f>
        <v>4</v>
      </c>
      <c r="U60" s="29"/>
      <c r="V60" s="26">
        <f>U60*3</f>
        <v>0</v>
      </c>
      <c r="W60" s="29"/>
      <c r="X60" s="38">
        <v>70</v>
      </c>
      <c r="Y60" s="39">
        <v>8</v>
      </c>
      <c r="Z60" s="41">
        <v>3</v>
      </c>
      <c r="AA60" s="40">
        <f t="shared" si="11"/>
        <v>81</v>
      </c>
      <c r="AB60" s="46"/>
    </row>
    <row r="61" spans="1:28" ht="12.75">
      <c r="A61" s="18">
        <f t="shared" si="12"/>
        <v>10</v>
      </c>
      <c r="B61" s="19" t="s">
        <v>92</v>
      </c>
      <c r="C61" s="19" t="s">
        <v>73</v>
      </c>
      <c r="D61" s="44"/>
      <c r="E61" s="28">
        <v>3</v>
      </c>
      <c r="F61" s="26">
        <f t="shared" si="8"/>
        <v>36</v>
      </c>
      <c r="G61" s="29"/>
      <c r="H61" s="26">
        <f t="shared" si="13"/>
        <v>0</v>
      </c>
      <c r="I61" s="27">
        <v>7</v>
      </c>
      <c r="J61" s="37">
        <f t="shared" si="9"/>
        <v>18</v>
      </c>
      <c r="K61" s="29"/>
      <c r="L61" s="37">
        <f t="shared" si="14"/>
        <v>0</v>
      </c>
      <c r="M61" s="29"/>
      <c r="N61" s="26">
        <f t="shared" si="15"/>
        <v>0</v>
      </c>
      <c r="O61" s="29"/>
      <c r="P61" s="26">
        <f t="shared" si="16"/>
        <v>0</v>
      </c>
      <c r="Q61" s="29"/>
      <c r="R61" s="26">
        <f t="shared" si="17"/>
        <v>0</v>
      </c>
      <c r="S61" s="29"/>
      <c r="T61" s="26">
        <f t="shared" si="10"/>
        <v>0</v>
      </c>
      <c r="U61" s="29"/>
      <c r="V61" s="26">
        <f t="shared" si="18"/>
        <v>0</v>
      </c>
      <c r="W61" s="29">
        <v>1</v>
      </c>
      <c r="X61" s="38">
        <v>58</v>
      </c>
      <c r="Y61" s="39">
        <v>16</v>
      </c>
      <c r="Z61" s="41">
        <v>7</v>
      </c>
      <c r="AA61" s="40">
        <f t="shared" si="11"/>
        <v>81</v>
      </c>
      <c r="AB61" s="46"/>
    </row>
    <row r="62" spans="1:28" ht="12.75">
      <c r="A62" s="18"/>
      <c r="B62" s="19"/>
      <c r="C62" s="19"/>
      <c r="D62" s="44"/>
      <c r="E62" s="28"/>
      <c r="F62" s="26"/>
      <c r="G62" s="29"/>
      <c r="H62" s="26"/>
      <c r="I62" s="27"/>
      <c r="J62" s="37"/>
      <c r="K62" s="29"/>
      <c r="L62" s="37"/>
      <c r="M62" s="29"/>
      <c r="N62" s="26"/>
      <c r="O62" s="29"/>
      <c r="P62" s="26"/>
      <c r="Q62" s="29"/>
      <c r="R62" s="26"/>
      <c r="S62" s="29"/>
      <c r="T62" s="26"/>
      <c r="U62" s="29"/>
      <c r="V62" s="26"/>
      <c r="W62" s="29"/>
      <c r="X62" s="38"/>
      <c r="Y62" s="39"/>
      <c r="Z62" s="41"/>
      <c r="AA62" s="40"/>
      <c r="AB62" s="46"/>
    </row>
    <row r="63" spans="1:28" ht="12.75">
      <c r="A63" s="18"/>
      <c r="B63" s="19"/>
      <c r="C63" s="19"/>
      <c r="D63" s="44"/>
      <c r="E63" s="28"/>
      <c r="F63" s="26"/>
      <c r="G63" s="29"/>
      <c r="H63" s="26"/>
      <c r="I63" s="27"/>
      <c r="J63" s="37"/>
      <c r="K63" s="29"/>
      <c r="L63" s="37"/>
      <c r="M63" s="29"/>
      <c r="N63" s="26"/>
      <c r="O63" s="29"/>
      <c r="P63" s="26"/>
      <c r="Q63" s="29"/>
      <c r="R63" s="26"/>
      <c r="S63" s="29"/>
      <c r="T63" s="26"/>
      <c r="U63" s="29"/>
      <c r="V63" s="26"/>
      <c r="W63" s="29"/>
      <c r="X63" s="38"/>
      <c r="Y63" s="39"/>
      <c r="Z63" s="41"/>
      <c r="AA63" s="40"/>
      <c r="AB63" s="46"/>
    </row>
    <row r="64" spans="1:28" ht="12.75">
      <c r="A64" s="18"/>
      <c r="B64" s="19"/>
      <c r="C64" s="19"/>
      <c r="D64" s="44"/>
      <c r="E64" s="28"/>
      <c r="F64" s="26"/>
      <c r="G64" s="29"/>
      <c r="H64" s="26"/>
      <c r="I64" s="27"/>
      <c r="J64" s="37"/>
      <c r="K64" s="29"/>
      <c r="L64" s="37"/>
      <c r="M64" s="29"/>
      <c r="N64" s="26"/>
      <c r="O64" s="29"/>
      <c r="P64" s="26"/>
      <c r="Q64" s="29"/>
      <c r="R64" s="26"/>
      <c r="S64" s="29"/>
      <c r="T64" s="26"/>
      <c r="U64" s="29"/>
      <c r="V64" s="26"/>
      <c r="W64" s="29"/>
      <c r="X64" s="38"/>
      <c r="Y64" s="39"/>
      <c r="Z64" s="41"/>
      <c r="AA64" s="40"/>
      <c r="AB64" s="46"/>
    </row>
    <row r="65" spans="1:28" ht="12.75">
      <c r="A65" s="18"/>
      <c r="B65" s="19"/>
      <c r="C65" s="19"/>
      <c r="D65" s="44"/>
      <c r="E65" s="28"/>
      <c r="F65" s="26"/>
      <c r="G65" s="29"/>
      <c r="H65" s="26"/>
      <c r="I65" s="27"/>
      <c r="J65" s="37"/>
      <c r="K65" s="29"/>
      <c r="L65" s="37"/>
      <c r="M65" s="29"/>
      <c r="N65" s="26"/>
      <c r="O65" s="29"/>
      <c r="P65" s="26"/>
      <c r="Q65" s="29"/>
      <c r="R65" s="26"/>
      <c r="S65" s="29"/>
      <c r="T65" s="26"/>
      <c r="U65" s="29"/>
      <c r="V65" s="26"/>
      <c r="W65" s="29"/>
      <c r="X65" s="38"/>
      <c r="Y65" s="39"/>
      <c r="Z65" s="41"/>
      <c r="AA65" s="40"/>
      <c r="AB65" s="46"/>
    </row>
    <row r="66" spans="1:28" ht="12.75">
      <c r="A66" s="18"/>
      <c r="B66" s="19"/>
      <c r="C66" s="19"/>
      <c r="D66" s="44"/>
      <c r="E66" s="28"/>
      <c r="F66" s="26"/>
      <c r="G66" s="29"/>
      <c r="H66" s="26"/>
      <c r="I66" s="27"/>
      <c r="J66" s="37"/>
      <c r="K66" s="29"/>
      <c r="L66" s="37"/>
      <c r="M66" s="29"/>
      <c r="N66" s="26"/>
      <c r="O66" s="29"/>
      <c r="P66" s="26"/>
      <c r="Q66" s="29"/>
      <c r="R66" s="26"/>
      <c r="S66" s="29"/>
      <c r="T66" s="26"/>
      <c r="U66" s="29"/>
      <c r="V66" s="26"/>
      <c r="W66" s="29"/>
      <c r="X66" s="38"/>
      <c r="Y66" s="39"/>
      <c r="Z66" s="41"/>
      <c r="AA66" s="40"/>
      <c r="AB66" s="46"/>
    </row>
    <row r="67" spans="1:25" ht="15.75">
      <c r="A67" s="21"/>
      <c r="B67" s="21"/>
      <c r="C67" s="2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>
      <c r="A68" s="21"/>
      <c r="B68" s="20" t="s">
        <v>127</v>
      </c>
      <c r="C68" s="20"/>
      <c r="D68" s="21"/>
      <c r="E68" s="21"/>
      <c r="F68" s="22"/>
      <c r="G68" s="21"/>
      <c r="H68" s="22"/>
      <c r="I68" s="22"/>
      <c r="J68" s="22"/>
      <c r="K68" s="21"/>
      <c r="L68" s="22"/>
      <c r="M68" s="22"/>
      <c r="N68" s="22"/>
      <c r="O68" s="21"/>
      <c r="P68" s="22"/>
      <c r="Q68" s="21"/>
      <c r="R68" s="22"/>
      <c r="S68" s="21"/>
      <c r="T68" s="22"/>
      <c r="U68" s="21"/>
      <c r="V68" s="22"/>
      <c r="W68" s="22"/>
      <c r="Y68" t="s">
        <v>122</v>
      </c>
    </row>
    <row r="69" spans="1:24" ht="15.75" customHeight="1">
      <c r="A69" s="21"/>
      <c r="B69" s="20"/>
      <c r="C69" s="20"/>
      <c r="D69" s="21"/>
      <c r="E69" s="21"/>
      <c r="F69" s="22"/>
      <c r="G69" s="21"/>
      <c r="H69" s="22"/>
      <c r="I69" s="22"/>
      <c r="J69" s="22"/>
      <c r="K69" s="21"/>
      <c r="L69" s="22"/>
      <c r="M69" s="22"/>
      <c r="N69" s="22"/>
      <c r="O69" s="21"/>
      <c r="P69" s="22"/>
      <c r="Q69" s="21"/>
      <c r="R69" s="22"/>
      <c r="S69" s="21"/>
      <c r="T69" s="22"/>
      <c r="U69" s="21"/>
      <c r="V69" s="22"/>
      <c r="W69" s="22"/>
      <c r="X69" s="91" t="s">
        <v>125</v>
      </c>
    </row>
    <row r="73" ht="12.75">
      <c r="A73" s="91" t="s">
        <v>126</v>
      </c>
    </row>
    <row r="80" ht="15">
      <c r="A80" s="42"/>
    </row>
  </sheetData>
  <sheetProtection/>
  <mergeCells count="14">
    <mergeCell ref="B6:D6"/>
    <mergeCell ref="B17:C17"/>
    <mergeCell ref="B23:C23"/>
    <mergeCell ref="B25:C25"/>
    <mergeCell ref="B28:C28"/>
    <mergeCell ref="B36:C36"/>
    <mergeCell ref="B14:C14"/>
    <mergeCell ref="B34:C34"/>
    <mergeCell ref="B40:C40"/>
    <mergeCell ref="A44:D44"/>
    <mergeCell ref="B45:C45"/>
    <mergeCell ref="A47:D47"/>
    <mergeCell ref="B49:C49"/>
    <mergeCell ref="B51:C51"/>
  </mergeCells>
  <printOptions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80" r:id="rId4"/>
  <headerFooter alignWithMargins="0">
    <oddFooter>&amp;CPagina &amp;P di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Tania Iovino</cp:lastModifiedBy>
  <cp:lastPrinted>2019-05-29T08:39:29Z</cp:lastPrinted>
  <dcterms:created xsi:type="dcterms:W3CDTF">2002-01-22T21:59:47Z</dcterms:created>
  <dcterms:modified xsi:type="dcterms:W3CDTF">2019-06-20T09:26:50Z</dcterms:modified>
  <cp:category/>
  <cp:version/>
  <cp:contentType/>
  <cp:contentStatus/>
</cp:coreProperties>
</file>