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30" activeTab="0"/>
  </bookViews>
  <sheets>
    <sheet name="FIS + VALOR. DOCENTI DEFINITIVO" sheetId="1" r:id="rId1"/>
  </sheets>
  <definedNames>
    <definedName name="_xlfn.FLOOR.PRECISE" hidden="1">#NAME?</definedName>
  </definedNames>
  <calcPr fullCalcOnLoad="1"/>
</workbook>
</file>

<file path=xl/sharedStrings.xml><?xml version="1.0" encoding="utf-8"?>
<sst xmlns="http://schemas.openxmlformats.org/spreadsheetml/2006/main" count="142" uniqueCount="77">
  <si>
    <t>ORE</t>
  </si>
  <si>
    <t>AVANZO</t>
  </si>
  <si>
    <t>Cognome Nome</t>
  </si>
  <si>
    <t>Descrizione attività</t>
  </si>
  <si>
    <t>compenso orario Lordo Dipendente</t>
  </si>
  <si>
    <t>Tot Lordo Dipendente da corrispondere su C.U.</t>
  </si>
  <si>
    <t>Collaboratore DS</t>
  </si>
  <si>
    <t>Totale</t>
  </si>
  <si>
    <t>IMPEGNATO</t>
  </si>
  <si>
    <t>SEGRETARIO COLLEGIO DOCENTI</t>
  </si>
  <si>
    <t>TUTOR NEO IMMESSI IN RUOLO</t>
  </si>
  <si>
    <t>COMMISSIONE PTOF</t>
  </si>
  <si>
    <t>COMMISSIONE VALUTAZIONE</t>
  </si>
  <si>
    <t>REFERENTE CONTRATTO BULLISMO E CYBERBULLISMO</t>
  </si>
  <si>
    <t>REFERENTE GRUPPO SPORTIVO SCOLASTICO</t>
  </si>
  <si>
    <t>REFERENTE DSA E BES</t>
  </si>
  <si>
    <t>REFERENTE GIOCHI E GARE STEM</t>
  </si>
  <si>
    <t xml:space="preserve">REFERENTE REGISTRO ELETTRONICO SSPG </t>
  </si>
  <si>
    <t xml:space="preserve">DELEGATO EVENTI </t>
  </si>
  <si>
    <t>COMMISSIONE INCLUSIONE</t>
  </si>
  <si>
    <t>COMMISSIONE ORIENTAMENTO E CONTINUITA'</t>
  </si>
  <si>
    <t>COMMISSIONE TECNOLOGICA</t>
  </si>
  <si>
    <t>DELEGATO ALLA COMUNICAZIONE (ADDETTO STAMPA)</t>
  </si>
  <si>
    <t xml:space="preserve">TEAM DIGITALE </t>
  </si>
  <si>
    <t>RESPONSABILE DIPARTIMENTO STEM</t>
  </si>
  <si>
    <t>TEAM ANTIBULLISMO</t>
  </si>
  <si>
    <t>n. ore VALORIZZAZIONE</t>
  </si>
  <si>
    <t>n.ore funzionali TOTALE</t>
  </si>
  <si>
    <t xml:space="preserve">VALORIZZAZIONE </t>
  </si>
  <si>
    <t>FIS DISPONIBILE</t>
  </si>
  <si>
    <t>DELEGATO EVENTI</t>
  </si>
  <si>
    <t>Lordo Dipendente Valorizzazione</t>
  </si>
  <si>
    <t>Lordo Dipendente FIS</t>
  </si>
  <si>
    <t>n. ore                                 FIS</t>
  </si>
  <si>
    <r>
      <rPr>
        <b/>
        <sz val="12"/>
        <color indexed="10"/>
        <rFont val="Calibri"/>
        <family val="2"/>
      </rPr>
      <t xml:space="preserve"> € 22.422,33  </t>
    </r>
    <r>
      <rPr>
        <sz val="12"/>
        <color indexed="10"/>
        <rFont val="Calibri"/>
        <family val="2"/>
      </rPr>
      <t xml:space="preserve"> (70 % del FIS + 65% VALORIZZAZIONE 2023/2024 + ECON. ANNO PRECEDENTE)</t>
    </r>
  </si>
  <si>
    <t>SEGRETARIO INTERSEZIONE</t>
  </si>
  <si>
    <t>PROGETTO TEATRO</t>
  </si>
  <si>
    <t>RESPONSABILE DI PLESSO SP BS</t>
  </si>
  <si>
    <t>RESPONSABILE DI PLESSO SP BM</t>
  </si>
  <si>
    <t>RESPONSABILE DI PLESSO SP SG</t>
  </si>
  <si>
    <t>RESPONSABILE DI PLESSO SSPG</t>
  </si>
  <si>
    <t>FLESSIBILITà</t>
  </si>
  <si>
    <t>SEGRETARIO INTERCLASSE SP BS</t>
  </si>
  <si>
    <t>MOSTRA INBOOK</t>
  </si>
  <si>
    <t>REFERENTE INVALSI SP BS</t>
  </si>
  <si>
    <t>REFERENTE INVALSI SP BM</t>
  </si>
  <si>
    <t>REFERENTE INVALSI SP SG</t>
  </si>
  <si>
    <t>PROGETTO GIOCO SPORT</t>
  </si>
  <si>
    <t>PROGETTO GIORNATE VERDI</t>
  </si>
  <si>
    <t>PROGETTO ASTRONOMIA</t>
  </si>
  <si>
    <t>PROGETTO GRUPPO MUSICALE</t>
  </si>
  <si>
    <t>LABORATORIO E CONCORSO ARTE</t>
  </si>
  <si>
    <t>RESPONSABILE INFORMATICA SP BS</t>
  </si>
  <si>
    <t>INTEGRAZIONE ALFABETIZZAZIONE</t>
  </si>
  <si>
    <t>SEGRETARIO INTERCLASSE SP BM</t>
  </si>
  <si>
    <t>SEGRETARIO INTERCLASSE SP SG</t>
  </si>
  <si>
    <t>REFERENTE ATTREZZATURE INFORMATICHE E TECNOLOGICHE SSPG</t>
  </si>
  <si>
    <t xml:space="preserve">RESPONSABILE DI PLESSO SdInf </t>
  </si>
  <si>
    <t>REFERENTE  MENSA   SP BS</t>
  </si>
  <si>
    <t>REFERENTE  MENSA   SP BM</t>
  </si>
  <si>
    <t>REFERENTE  MENSA   SP SG</t>
  </si>
  <si>
    <t>REFERENTE MENSA  SdInf</t>
  </si>
  <si>
    <t>REFERENTE REGISTRO ELETTRONICO SP E SdInf</t>
  </si>
  <si>
    <t>REFERENTE PALESTRE SP BSM</t>
  </si>
  <si>
    <t>PROGETTO GIORNALISTI ALL'OPERA</t>
  </si>
  <si>
    <t>PROGETTO CRESCERE ATTRAVERSO IL MOVIMENTO</t>
  </si>
  <si>
    <t xml:space="preserve">PROGETTO MADRELINGUA INGLESE SP </t>
  </si>
  <si>
    <t>PROGETTO MADRELINGUA INGLESE SSPG</t>
  </si>
  <si>
    <t>PROGETTO CUORE CHIAMA CUORE SP</t>
  </si>
  <si>
    <t>PROGETTO CUORE CHIAMA CUORE SSPG</t>
  </si>
  <si>
    <t>PROGETTO NATI PER LA MUSICA</t>
  </si>
  <si>
    <t>PROGETTO SPORTELLO D'ASCOLTO</t>
  </si>
  <si>
    <t>PROGETTO SdInf GIOVANNINO SEMPRE IN VIAGGIO</t>
  </si>
  <si>
    <t>DOCENTE PREVALENTE DELEGATO SP</t>
  </si>
  <si>
    <t xml:space="preserve">SEGRETARIO COORDINATORE SSPG </t>
  </si>
  <si>
    <t xml:space="preserve">ESAMI INTEGRATIVI SP </t>
  </si>
  <si>
    <t>PICCOLE GUIDE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</si>
</sst>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"/>
    <numFmt numFmtId="173" formatCode="#,##0.0"/>
    <numFmt numFmtId="174" formatCode="0.0"/>
    <numFmt numFmtId="175" formatCode="0.000000"/>
    <numFmt numFmtId="176" formatCode="0.0000000"/>
    <numFmt numFmtId="177" formatCode="0.00000000"/>
    <numFmt numFmtId="178" formatCode="0.00000"/>
    <numFmt numFmtId="179" formatCode="0.0000"/>
    <numFmt numFmtId="180" formatCode="0.000"/>
    <numFmt numFmtId="181" formatCode="#,##0.0000"/>
    <numFmt numFmtId="182" formatCode="#,##0.00000"/>
    <numFmt numFmtId="183" formatCode="#,##0.000000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&quot;€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49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4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22" fillId="0" borderId="12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30" borderId="10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wrapText="1"/>
    </xf>
    <xf numFmtId="2" fontId="23" fillId="30" borderId="10" xfId="0" applyNumberFormat="1" applyFont="1" applyFill="1" applyBorder="1" applyAlignment="1">
      <alignment wrapText="1"/>
    </xf>
    <xf numFmtId="0" fontId="27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/>
    </xf>
    <xf numFmtId="0" fontId="23" fillId="30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4" fontId="2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" fontId="30" fillId="0" borderId="13" xfId="0" applyNumberFormat="1" applyFont="1" applyBorder="1" applyAlignment="1">
      <alignment horizontal="right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right"/>
    </xf>
    <xf numFmtId="4" fontId="30" fillId="0" borderId="13" xfId="0" applyNumberFormat="1" applyFont="1" applyBorder="1" applyAlignment="1">
      <alignment horizontal="right"/>
    </xf>
    <xf numFmtId="4" fontId="23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133</xdr:row>
      <xdr:rowOff>76200</xdr:rowOff>
    </xdr:from>
    <xdr:to>
      <xdr:col>4</xdr:col>
      <xdr:colOff>38100</xdr:colOff>
      <xdr:row>137</xdr:row>
      <xdr:rowOff>0</xdr:rowOff>
    </xdr:to>
    <xdr:sp>
      <xdr:nvSpPr>
        <xdr:cNvPr id="1" name="Freccia in giù 5"/>
        <xdr:cNvSpPr>
          <a:spLocks/>
        </xdr:cNvSpPr>
      </xdr:nvSpPr>
      <xdr:spPr>
        <a:xfrm>
          <a:off x="6867525" y="33585150"/>
          <a:ext cx="276225" cy="685800"/>
        </a:xfrm>
        <a:prstGeom prst="downArrow">
          <a:avLst>
            <a:gd name="adj" fmla="val 3158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88"/>
  <sheetViews>
    <sheetView tabSelected="1" zoomScale="98" zoomScaleNormal="98" zoomScalePageLayoutView="0" workbookViewId="0" topLeftCell="A1">
      <selection activeCell="E21" sqref="E21"/>
    </sheetView>
  </sheetViews>
  <sheetFormatPr defaultColWidth="9.140625" defaultRowHeight="15"/>
  <cols>
    <col min="1" max="1" width="25.8515625" style="2" customWidth="1"/>
    <col min="2" max="2" width="58.7109375" style="2" customWidth="1"/>
    <col min="3" max="4" width="11.00390625" style="2" customWidth="1"/>
    <col min="5" max="7" width="10.140625" style="2" customWidth="1"/>
    <col min="8" max="8" width="9.140625" style="2" customWidth="1"/>
    <col min="9" max="9" width="13.00390625" style="2" customWidth="1"/>
    <col min="10" max="10" width="0" style="2" hidden="1" customWidth="1"/>
    <col min="11" max="11" width="15.140625" style="2" bestFit="1" customWidth="1"/>
    <col min="12" max="12" width="12.7109375" style="2" customWidth="1"/>
    <col min="13" max="13" width="10.7109375" style="2" customWidth="1"/>
    <col min="14" max="14" width="11.57421875" style="2" customWidth="1"/>
    <col min="15" max="16384" width="9.140625" style="2" customWidth="1"/>
  </cols>
  <sheetData>
    <row r="1" spans="1:9" ht="48.75" customHeight="1">
      <c r="A1" s="51" t="s">
        <v>34</v>
      </c>
      <c r="B1" s="52"/>
      <c r="C1" s="52"/>
      <c r="D1" s="52"/>
      <c r="E1" s="52"/>
      <c r="F1" s="52"/>
      <c r="G1" s="52"/>
      <c r="H1" s="52"/>
      <c r="I1" s="52"/>
    </row>
    <row r="2" spans="1:12" ht="42">
      <c r="A2" s="13" t="s">
        <v>2</v>
      </c>
      <c r="B2" s="14" t="s">
        <v>3</v>
      </c>
      <c r="C2" s="34" t="s">
        <v>26</v>
      </c>
      <c r="D2" s="34" t="s">
        <v>31</v>
      </c>
      <c r="E2" s="40" t="s">
        <v>33</v>
      </c>
      <c r="F2" s="40" t="s">
        <v>32</v>
      </c>
      <c r="G2" s="15" t="s">
        <v>27</v>
      </c>
      <c r="H2" s="15" t="s">
        <v>4</v>
      </c>
      <c r="I2" s="15" t="s">
        <v>5</v>
      </c>
      <c r="J2" s="9"/>
      <c r="K2" s="9"/>
      <c r="L2" s="9"/>
    </row>
    <row r="3" spans="1:13" ht="19.5" customHeight="1">
      <c r="A3" s="6"/>
      <c r="B3" s="6" t="s">
        <v>6</v>
      </c>
      <c r="C3" s="35">
        <v>50</v>
      </c>
      <c r="D3" s="36">
        <f aca="true" t="shared" si="0" ref="D3:D68">C3*H3</f>
        <v>962.5</v>
      </c>
      <c r="E3" s="41">
        <v>100</v>
      </c>
      <c r="F3" s="41">
        <f aca="true" t="shared" si="1" ref="F3:F68">E3*H3</f>
        <v>1925</v>
      </c>
      <c r="G3" s="5">
        <f aca="true" t="shared" si="2" ref="G3:G68">C3+E3</f>
        <v>150</v>
      </c>
      <c r="H3" s="19">
        <v>19.25</v>
      </c>
      <c r="I3" s="19">
        <f aca="true" t="shared" si="3" ref="I3:I73">G3*H3</f>
        <v>2887.5</v>
      </c>
      <c r="J3" s="10">
        <f>SUM(I3:I3)</f>
        <v>2887.5</v>
      </c>
      <c r="K3" s="9"/>
      <c r="L3" s="10"/>
      <c r="M3" s="4"/>
    </row>
    <row r="4" spans="1:13" ht="19.5" customHeight="1">
      <c r="A4" s="6"/>
      <c r="B4" s="6" t="s">
        <v>40</v>
      </c>
      <c r="C4" s="37"/>
      <c r="D4" s="36">
        <f t="shared" si="0"/>
        <v>0</v>
      </c>
      <c r="E4" s="42">
        <v>50</v>
      </c>
      <c r="F4" s="41">
        <f t="shared" si="1"/>
        <v>962.5</v>
      </c>
      <c r="G4" s="5">
        <f t="shared" si="2"/>
        <v>50</v>
      </c>
      <c r="H4" s="19">
        <v>19.25</v>
      </c>
      <c r="I4" s="19">
        <f t="shared" si="3"/>
        <v>962.5</v>
      </c>
      <c r="J4" s="10"/>
      <c r="K4" s="9"/>
      <c r="L4" s="10"/>
      <c r="M4" s="4"/>
    </row>
    <row r="5" spans="1:13" ht="19.5" customHeight="1">
      <c r="A5" s="6"/>
      <c r="B5" s="6" t="s">
        <v>37</v>
      </c>
      <c r="C5" s="37"/>
      <c r="D5" s="36">
        <f t="shared" si="0"/>
        <v>0</v>
      </c>
      <c r="E5" s="42">
        <v>50</v>
      </c>
      <c r="F5" s="41">
        <f t="shared" si="1"/>
        <v>962.5</v>
      </c>
      <c r="G5" s="5">
        <f t="shared" si="2"/>
        <v>50</v>
      </c>
      <c r="H5" s="19">
        <v>19.25</v>
      </c>
      <c r="I5" s="19">
        <f t="shared" si="3"/>
        <v>962.5</v>
      </c>
      <c r="J5" s="10"/>
      <c r="K5" s="9"/>
      <c r="L5" s="10"/>
      <c r="M5" s="4"/>
    </row>
    <row r="6" spans="1:13" ht="19.5" customHeight="1">
      <c r="A6" s="6"/>
      <c r="B6" s="6" t="s">
        <v>38</v>
      </c>
      <c r="C6" s="37"/>
      <c r="D6" s="36">
        <f t="shared" si="0"/>
        <v>0</v>
      </c>
      <c r="E6" s="42">
        <v>30</v>
      </c>
      <c r="F6" s="41">
        <f t="shared" si="1"/>
        <v>577.5</v>
      </c>
      <c r="G6" s="5">
        <f t="shared" si="2"/>
        <v>30</v>
      </c>
      <c r="H6" s="19">
        <v>19.25</v>
      </c>
      <c r="I6" s="19">
        <f t="shared" si="3"/>
        <v>577.5</v>
      </c>
      <c r="J6" s="10"/>
      <c r="K6" s="9"/>
      <c r="L6" s="10"/>
      <c r="M6" s="4"/>
    </row>
    <row r="7" spans="1:13" ht="19.5" customHeight="1">
      <c r="A7" s="5"/>
      <c r="B7" s="6" t="s">
        <v>39</v>
      </c>
      <c r="C7" s="37"/>
      <c r="D7" s="36">
        <f t="shared" si="0"/>
        <v>0</v>
      </c>
      <c r="E7" s="42">
        <v>20</v>
      </c>
      <c r="F7" s="41">
        <f>E7*H7</f>
        <v>385</v>
      </c>
      <c r="G7" s="5">
        <f t="shared" si="2"/>
        <v>20</v>
      </c>
      <c r="H7" s="19">
        <v>19.25</v>
      </c>
      <c r="I7" s="19">
        <f t="shared" si="3"/>
        <v>385</v>
      </c>
      <c r="J7" s="10"/>
      <c r="K7" s="9"/>
      <c r="L7" s="10"/>
      <c r="M7" s="4"/>
    </row>
    <row r="8" spans="1:13" ht="19.5" customHeight="1">
      <c r="A8" s="6"/>
      <c r="B8" s="6" t="s">
        <v>57</v>
      </c>
      <c r="C8" s="37"/>
      <c r="D8" s="36">
        <f t="shared" si="0"/>
        <v>0</v>
      </c>
      <c r="E8" s="42">
        <v>40</v>
      </c>
      <c r="F8" s="41">
        <f t="shared" si="1"/>
        <v>770</v>
      </c>
      <c r="G8" s="5">
        <f t="shared" si="2"/>
        <v>40</v>
      </c>
      <c r="H8" s="19">
        <v>19.25</v>
      </c>
      <c r="I8" s="19">
        <f t="shared" si="3"/>
        <v>770</v>
      </c>
      <c r="J8" s="10">
        <f>SUM(I4:I8)</f>
        <v>3657.5</v>
      </c>
      <c r="K8" s="9"/>
      <c r="L8" s="10"/>
      <c r="M8" s="4"/>
    </row>
    <row r="9" spans="1:13" ht="19.5" customHeight="1">
      <c r="A9" s="5"/>
      <c r="B9" s="26" t="s">
        <v>52</v>
      </c>
      <c r="C9" s="35">
        <v>10</v>
      </c>
      <c r="D9" s="36">
        <f t="shared" si="0"/>
        <v>192.5</v>
      </c>
      <c r="E9" s="42">
        <v>20</v>
      </c>
      <c r="F9" s="41">
        <f t="shared" si="1"/>
        <v>385</v>
      </c>
      <c r="G9" s="5">
        <f t="shared" si="2"/>
        <v>30</v>
      </c>
      <c r="H9" s="19">
        <v>19.25</v>
      </c>
      <c r="I9" s="19">
        <f t="shared" si="3"/>
        <v>577.5</v>
      </c>
      <c r="J9" s="10"/>
      <c r="K9" s="9"/>
      <c r="L9" s="10"/>
      <c r="M9" s="4"/>
    </row>
    <row r="10" spans="1:13" ht="19.5" customHeight="1">
      <c r="A10" s="5"/>
      <c r="B10" s="26" t="s">
        <v>56</v>
      </c>
      <c r="C10" s="35"/>
      <c r="D10" s="36">
        <f t="shared" si="0"/>
        <v>0</v>
      </c>
      <c r="E10" s="42">
        <v>10</v>
      </c>
      <c r="F10" s="41">
        <f t="shared" si="1"/>
        <v>192.5</v>
      </c>
      <c r="G10" s="5">
        <f t="shared" si="2"/>
        <v>10</v>
      </c>
      <c r="H10" s="19">
        <v>19.25</v>
      </c>
      <c r="I10" s="19">
        <f t="shared" si="3"/>
        <v>192.5</v>
      </c>
      <c r="J10" s="10"/>
      <c r="K10" s="9"/>
      <c r="L10" s="10"/>
      <c r="M10" s="4"/>
    </row>
    <row r="11" spans="1:13" ht="19.5" customHeight="1">
      <c r="A11" s="6"/>
      <c r="B11" s="5" t="s">
        <v>24</v>
      </c>
      <c r="C11" s="35"/>
      <c r="D11" s="36">
        <f t="shared" si="0"/>
        <v>0</v>
      </c>
      <c r="E11" s="41">
        <v>10</v>
      </c>
      <c r="F11" s="41">
        <f t="shared" si="1"/>
        <v>192.5</v>
      </c>
      <c r="G11" s="5">
        <f t="shared" si="2"/>
        <v>10</v>
      </c>
      <c r="H11" s="19">
        <v>19.25</v>
      </c>
      <c r="I11" s="19">
        <f t="shared" si="3"/>
        <v>192.5</v>
      </c>
      <c r="J11" s="10">
        <f>SUM(I9:I11)</f>
        <v>962.5</v>
      </c>
      <c r="K11" s="9"/>
      <c r="L11" s="10"/>
      <c r="M11" s="4"/>
    </row>
    <row r="12" spans="1:13" ht="19.5" customHeight="1">
      <c r="A12" s="6"/>
      <c r="B12" s="6" t="s">
        <v>74</v>
      </c>
      <c r="C12" s="38"/>
      <c r="D12" s="36">
        <f t="shared" si="0"/>
        <v>0</v>
      </c>
      <c r="E12" s="42">
        <v>15</v>
      </c>
      <c r="F12" s="41">
        <f t="shared" si="1"/>
        <v>288.75</v>
      </c>
      <c r="G12" s="5">
        <f t="shared" si="2"/>
        <v>15</v>
      </c>
      <c r="H12" s="19">
        <v>19.25</v>
      </c>
      <c r="I12" s="19">
        <f t="shared" si="3"/>
        <v>288.75</v>
      </c>
      <c r="J12" s="10"/>
      <c r="K12" s="9"/>
      <c r="L12" s="10"/>
      <c r="M12" s="4"/>
    </row>
    <row r="13" spans="1:13" ht="19.5" customHeight="1">
      <c r="A13" s="6"/>
      <c r="B13" s="6" t="s">
        <v>74</v>
      </c>
      <c r="C13" s="38"/>
      <c r="D13" s="36">
        <f t="shared" si="0"/>
        <v>0</v>
      </c>
      <c r="E13" s="42">
        <v>15</v>
      </c>
      <c r="F13" s="41">
        <f t="shared" si="1"/>
        <v>288.75</v>
      </c>
      <c r="G13" s="5">
        <f t="shared" si="2"/>
        <v>15</v>
      </c>
      <c r="H13" s="19">
        <v>19.25</v>
      </c>
      <c r="I13" s="19">
        <f t="shared" si="3"/>
        <v>288.75</v>
      </c>
      <c r="J13" s="10"/>
      <c r="K13" s="9"/>
      <c r="L13" s="10"/>
      <c r="M13" s="4"/>
    </row>
    <row r="14" spans="1:13" ht="19.5" customHeight="1">
      <c r="A14" s="6"/>
      <c r="B14" s="6" t="s">
        <v>74</v>
      </c>
      <c r="C14" s="38"/>
      <c r="D14" s="36">
        <f t="shared" si="0"/>
        <v>0</v>
      </c>
      <c r="E14" s="42">
        <v>15</v>
      </c>
      <c r="F14" s="41">
        <f t="shared" si="1"/>
        <v>288.75</v>
      </c>
      <c r="G14" s="5">
        <f t="shared" si="2"/>
        <v>15</v>
      </c>
      <c r="H14" s="19">
        <v>19.25</v>
      </c>
      <c r="I14" s="19">
        <f t="shared" si="3"/>
        <v>288.75</v>
      </c>
      <c r="J14" s="10"/>
      <c r="K14" s="9"/>
      <c r="L14" s="10"/>
      <c r="M14" s="4"/>
    </row>
    <row r="15" spans="1:13" ht="19.5" customHeight="1">
      <c r="A15" s="6"/>
      <c r="B15" s="6" t="s">
        <v>74</v>
      </c>
      <c r="C15" s="38"/>
      <c r="D15" s="36">
        <f t="shared" si="0"/>
        <v>0</v>
      </c>
      <c r="E15" s="42">
        <v>15</v>
      </c>
      <c r="F15" s="41">
        <f t="shared" si="1"/>
        <v>288.75</v>
      </c>
      <c r="G15" s="5">
        <f t="shared" si="2"/>
        <v>15</v>
      </c>
      <c r="H15" s="19">
        <v>19.25</v>
      </c>
      <c r="I15" s="19">
        <f t="shared" si="3"/>
        <v>288.75</v>
      </c>
      <c r="J15" s="10"/>
      <c r="K15" s="9"/>
      <c r="L15" s="10"/>
      <c r="M15" s="4"/>
    </row>
    <row r="16" spans="1:13" ht="19.5" customHeight="1">
      <c r="A16" s="6"/>
      <c r="B16" s="6" t="s">
        <v>74</v>
      </c>
      <c r="C16" s="38"/>
      <c r="D16" s="36">
        <f t="shared" si="0"/>
        <v>0</v>
      </c>
      <c r="E16" s="42">
        <v>15</v>
      </c>
      <c r="F16" s="41">
        <f t="shared" si="1"/>
        <v>288.75</v>
      </c>
      <c r="G16" s="5">
        <f t="shared" si="2"/>
        <v>15</v>
      </c>
      <c r="H16" s="19">
        <v>19.25</v>
      </c>
      <c r="I16" s="19">
        <f t="shared" si="3"/>
        <v>288.75</v>
      </c>
      <c r="J16" s="10"/>
      <c r="K16" s="9"/>
      <c r="L16" s="10"/>
      <c r="M16" s="4"/>
    </row>
    <row r="17" spans="1:13" ht="19.5" customHeight="1">
      <c r="A17" s="6"/>
      <c r="B17" s="6" t="s">
        <v>74</v>
      </c>
      <c r="C17" s="38"/>
      <c r="D17" s="36">
        <f t="shared" si="0"/>
        <v>0</v>
      </c>
      <c r="E17" s="42">
        <v>15</v>
      </c>
      <c r="F17" s="41">
        <f t="shared" si="1"/>
        <v>288.75</v>
      </c>
      <c r="G17" s="5">
        <f t="shared" si="2"/>
        <v>15</v>
      </c>
      <c r="H17" s="19">
        <v>19.25</v>
      </c>
      <c r="I17" s="19">
        <f t="shared" si="3"/>
        <v>288.75</v>
      </c>
      <c r="J17" s="10"/>
      <c r="K17" s="9"/>
      <c r="L17" s="10"/>
      <c r="M17" s="4"/>
    </row>
    <row r="18" spans="1:13" ht="19.5" customHeight="1">
      <c r="A18" s="6"/>
      <c r="B18" s="6" t="s">
        <v>74</v>
      </c>
      <c r="C18" s="38"/>
      <c r="D18" s="36">
        <f t="shared" si="0"/>
        <v>0</v>
      </c>
      <c r="E18" s="42">
        <v>15</v>
      </c>
      <c r="F18" s="41">
        <f t="shared" si="1"/>
        <v>288.75</v>
      </c>
      <c r="G18" s="5">
        <f t="shared" si="2"/>
        <v>15</v>
      </c>
      <c r="H18" s="19">
        <v>19.25</v>
      </c>
      <c r="I18" s="19">
        <f t="shared" si="3"/>
        <v>288.75</v>
      </c>
      <c r="J18" s="10"/>
      <c r="K18" s="9"/>
      <c r="L18" s="10"/>
      <c r="M18" s="4"/>
    </row>
    <row r="19" spans="1:13" ht="19.5" customHeight="1">
      <c r="A19" s="6"/>
      <c r="B19" s="6" t="s">
        <v>74</v>
      </c>
      <c r="C19" s="38"/>
      <c r="D19" s="36">
        <f t="shared" si="0"/>
        <v>0</v>
      </c>
      <c r="E19" s="42">
        <v>15</v>
      </c>
      <c r="F19" s="41">
        <f t="shared" si="1"/>
        <v>288.75</v>
      </c>
      <c r="G19" s="5">
        <f t="shared" si="2"/>
        <v>15</v>
      </c>
      <c r="H19" s="19">
        <v>19.25</v>
      </c>
      <c r="I19" s="19">
        <f t="shared" si="3"/>
        <v>288.75</v>
      </c>
      <c r="J19" s="10"/>
      <c r="K19" s="9"/>
      <c r="L19" s="10"/>
      <c r="M19" s="4"/>
    </row>
    <row r="20" spans="1:13" ht="19.5" customHeight="1">
      <c r="A20" s="6"/>
      <c r="B20" s="6" t="s">
        <v>74</v>
      </c>
      <c r="C20" s="38"/>
      <c r="D20" s="36">
        <f t="shared" si="0"/>
        <v>0</v>
      </c>
      <c r="E20" s="42">
        <v>15</v>
      </c>
      <c r="F20" s="41">
        <f t="shared" si="1"/>
        <v>288.75</v>
      </c>
      <c r="G20" s="5">
        <f t="shared" si="2"/>
        <v>15</v>
      </c>
      <c r="H20" s="19">
        <v>19.25</v>
      </c>
      <c r="I20" s="19">
        <f t="shared" si="3"/>
        <v>288.75</v>
      </c>
      <c r="J20" s="10">
        <f>SUM(I12:I20)</f>
        <v>2598.75</v>
      </c>
      <c r="K20" s="9"/>
      <c r="L20" s="10"/>
      <c r="M20" s="4"/>
    </row>
    <row r="21" spans="1:13" ht="19.5" customHeight="1">
      <c r="A21" s="6"/>
      <c r="B21" s="6" t="s">
        <v>41</v>
      </c>
      <c r="C21" s="35"/>
      <c r="D21" s="36">
        <f t="shared" si="0"/>
        <v>0</v>
      </c>
      <c r="E21" s="42">
        <v>5</v>
      </c>
      <c r="F21" s="41">
        <f aca="true" t="shared" si="4" ref="F21:F31">E21*H21</f>
        <v>96.25</v>
      </c>
      <c r="G21" s="5">
        <f t="shared" si="2"/>
        <v>5</v>
      </c>
      <c r="H21" s="19">
        <v>19.25</v>
      </c>
      <c r="I21" s="19">
        <f t="shared" si="3"/>
        <v>96.25</v>
      </c>
      <c r="J21" s="10"/>
      <c r="K21" s="9"/>
      <c r="L21" s="10"/>
      <c r="M21" s="4"/>
    </row>
    <row r="22" spans="1:13" ht="19.5" customHeight="1">
      <c r="A22" s="6"/>
      <c r="B22" s="6" t="s">
        <v>41</v>
      </c>
      <c r="C22" s="35"/>
      <c r="D22" s="36">
        <f t="shared" si="0"/>
        <v>0</v>
      </c>
      <c r="E22" s="42">
        <v>5</v>
      </c>
      <c r="F22" s="41">
        <f t="shared" si="4"/>
        <v>96.25</v>
      </c>
      <c r="G22" s="5">
        <f t="shared" si="2"/>
        <v>5</v>
      </c>
      <c r="H22" s="19">
        <v>19.25</v>
      </c>
      <c r="I22" s="19">
        <f t="shared" si="3"/>
        <v>96.25</v>
      </c>
      <c r="J22" s="10"/>
      <c r="K22" s="9"/>
      <c r="L22" s="10"/>
      <c r="M22" s="4"/>
    </row>
    <row r="23" spans="1:13" ht="19.5" customHeight="1">
      <c r="A23" s="6"/>
      <c r="B23" s="6" t="s">
        <v>41</v>
      </c>
      <c r="C23" s="35"/>
      <c r="D23" s="36">
        <f t="shared" si="0"/>
        <v>0</v>
      </c>
      <c r="E23" s="42">
        <v>5</v>
      </c>
      <c r="F23" s="41">
        <f t="shared" si="4"/>
        <v>96.25</v>
      </c>
      <c r="G23" s="5">
        <f t="shared" si="2"/>
        <v>5</v>
      </c>
      <c r="H23" s="19">
        <v>19.25</v>
      </c>
      <c r="I23" s="19">
        <f t="shared" si="3"/>
        <v>96.25</v>
      </c>
      <c r="J23" s="10"/>
      <c r="K23" s="9"/>
      <c r="L23" s="10"/>
      <c r="M23" s="4"/>
    </row>
    <row r="24" spans="1:13" ht="19.5" customHeight="1">
      <c r="A24" s="6"/>
      <c r="B24" s="6" t="s">
        <v>41</v>
      </c>
      <c r="C24" s="35"/>
      <c r="D24" s="36">
        <f t="shared" si="0"/>
        <v>0</v>
      </c>
      <c r="E24" s="42">
        <v>5</v>
      </c>
      <c r="F24" s="41">
        <f t="shared" si="4"/>
        <v>96.25</v>
      </c>
      <c r="G24" s="5">
        <f t="shared" si="2"/>
        <v>5</v>
      </c>
      <c r="H24" s="19">
        <v>19.25</v>
      </c>
      <c r="I24" s="19">
        <f t="shared" si="3"/>
        <v>96.25</v>
      </c>
      <c r="J24" s="10"/>
      <c r="K24" s="9"/>
      <c r="L24" s="10"/>
      <c r="M24" s="4"/>
    </row>
    <row r="25" spans="1:13" ht="19.5" customHeight="1">
      <c r="A25" s="6"/>
      <c r="B25" s="6" t="s">
        <v>41</v>
      </c>
      <c r="C25" s="35"/>
      <c r="D25" s="36">
        <f t="shared" si="0"/>
        <v>0</v>
      </c>
      <c r="E25" s="42">
        <v>5</v>
      </c>
      <c r="F25" s="41">
        <f t="shared" si="4"/>
        <v>96.25</v>
      </c>
      <c r="G25" s="5">
        <f t="shared" si="2"/>
        <v>5</v>
      </c>
      <c r="H25" s="19">
        <v>19.25</v>
      </c>
      <c r="I25" s="19">
        <f t="shared" si="3"/>
        <v>96.25</v>
      </c>
      <c r="J25" s="10"/>
      <c r="K25" s="9"/>
      <c r="L25" s="10"/>
      <c r="M25" s="4"/>
    </row>
    <row r="26" spans="1:13" ht="19.5" customHeight="1">
      <c r="A26" s="6"/>
      <c r="B26" s="6" t="s">
        <v>41</v>
      </c>
      <c r="C26" s="35"/>
      <c r="D26" s="36">
        <f t="shared" si="0"/>
        <v>0</v>
      </c>
      <c r="E26" s="42">
        <v>5</v>
      </c>
      <c r="F26" s="41">
        <f t="shared" si="4"/>
        <v>96.25</v>
      </c>
      <c r="G26" s="5">
        <f t="shared" si="2"/>
        <v>5</v>
      </c>
      <c r="H26" s="19">
        <v>19.25</v>
      </c>
      <c r="I26" s="19">
        <f t="shared" si="3"/>
        <v>96.25</v>
      </c>
      <c r="J26" s="10"/>
      <c r="K26" s="9"/>
      <c r="L26" s="10"/>
      <c r="M26" s="4"/>
    </row>
    <row r="27" spans="1:13" ht="19.5" customHeight="1">
      <c r="A27" s="6"/>
      <c r="B27" s="6" t="s">
        <v>41</v>
      </c>
      <c r="C27" s="35"/>
      <c r="D27" s="36">
        <f t="shared" si="0"/>
        <v>0</v>
      </c>
      <c r="E27" s="42">
        <v>3</v>
      </c>
      <c r="F27" s="41">
        <f t="shared" si="4"/>
        <v>57.75</v>
      </c>
      <c r="G27" s="5">
        <f t="shared" si="2"/>
        <v>3</v>
      </c>
      <c r="H27" s="19">
        <v>19.25</v>
      </c>
      <c r="I27" s="19">
        <f t="shared" si="3"/>
        <v>57.75</v>
      </c>
      <c r="J27" s="10"/>
      <c r="K27" s="9"/>
      <c r="L27" s="10"/>
      <c r="M27" s="4"/>
    </row>
    <row r="28" spans="1:13" ht="19.5" customHeight="1">
      <c r="A28" s="6"/>
      <c r="B28" s="6" t="s">
        <v>41</v>
      </c>
      <c r="C28" s="35"/>
      <c r="D28" s="36">
        <f t="shared" si="0"/>
        <v>0</v>
      </c>
      <c r="E28" s="42">
        <v>3</v>
      </c>
      <c r="F28" s="41">
        <f>E28*H28</f>
        <v>57.75</v>
      </c>
      <c r="G28" s="5">
        <f t="shared" si="2"/>
        <v>3</v>
      </c>
      <c r="H28" s="19">
        <v>19.25</v>
      </c>
      <c r="I28" s="19">
        <f t="shared" si="3"/>
        <v>57.75</v>
      </c>
      <c r="J28" s="10"/>
      <c r="K28" s="9"/>
      <c r="L28" s="10"/>
      <c r="M28" s="4"/>
    </row>
    <row r="29" spans="1:13" ht="19.5" customHeight="1">
      <c r="A29" s="6"/>
      <c r="B29" s="6" t="s">
        <v>41</v>
      </c>
      <c r="C29" s="35"/>
      <c r="D29" s="36">
        <f t="shared" si="0"/>
        <v>0</v>
      </c>
      <c r="E29" s="42">
        <v>2</v>
      </c>
      <c r="F29" s="41">
        <f>E29*H29</f>
        <v>38.5</v>
      </c>
      <c r="G29" s="5">
        <f t="shared" si="2"/>
        <v>2</v>
      </c>
      <c r="H29" s="19">
        <v>19.25</v>
      </c>
      <c r="I29" s="19">
        <f t="shared" si="3"/>
        <v>38.5</v>
      </c>
      <c r="J29" s="10"/>
      <c r="K29" s="9"/>
      <c r="L29" s="10"/>
      <c r="M29" s="4"/>
    </row>
    <row r="30" spans="1:13" ht="19.5" customHeight="1">
      <c r="A30" s="6"/>
      <c r="B30" s="6" t="s">
        <v>41</v>
      </c>
      <c r="C30" s="35"/>
      <c r="D30" s="36">
        <f t="shared" si="0"/>
        <v>0</v>
      </c>
      <c r="E30" s="42">
        <v>3</v>
      </c>
      <c r="F30" s="41">
        <f>E30*H30</f>
        <v>57.75</v>
      </c>
      <c r="G30" s="5">
        <f t="shared" si="2"/>
        <v>3</v>
      </c>
      <c r="H30" s="19">
        <v>19.25</v>
      </c>
      <c r="I30" s="19">
        <f t="shared" si="3"/>
        <v>57.75</v>
      </c>
      <c r="J30" s="10"/>
      <c r="K30" s="9"/>
      <c r="L30" s="10"/>
      <c r="M30" s="4"/>
    </row>
    <row r="31" spans="1:13" ht="21.75" customHeight="1">
      <c r="A31" s="6"/>
      <c r="B31" s="6" t="s">
        <v>41</v>
      </c>
      <c r="C31" s="35"/>
      <c r="D31" s="36">
        <f t="shared" si="0"/>
        <v>0</v>
      </c>
      <c r="E31" s="42">
        <v>2</v>
      </c>
      <c r="F31" s="41">
        <f t="shared" si="4"/>
        <v>38.5</v>
      </c>
      <c r="G31" s="5">
        <f t="shared" si="2"/>
        <v>2</v>
      </c>
      <c r="H31" s="19">
        <v>19.25</v>
      </c>
      <c r="I31" s="19">
        <f t="shared" si="3"/>
        <v>38.5</v>
      </c>
      <c r="J31" s="10"/>
      <c r="K31" s="9"/>
      <c r="L31" s="10"/>
      <c r="M31" s="4"/>
    </row>
    <row r="32" spans="1:13" ht="20.25" customHeight="1">
      <c r="A32" s="6"/>
      <c r="B32" s="6" t="s">
        <v>58</v>
      </c>
      <c r="C32" s="38"/>
      <c r="D32" s="36">
        <f t="shared" si="0"/>
        <v>0</v>
      </c>
      <c r="E32" s="42">
        <v>10</v>
      </c>
      <c r="F32" s="41">
        <f t="shared" si="1"/>
        <v>192.5</v>
      </c>
      <c r="G32" s="5">
        <f t="shared" si="2"/>
        <v>10</v>
      </c>
      <c r="H32" s="19">
        <v>19.25</v>
      </c>
      <c r="I32" s="19">
        <f t="shared" si="3"/>
        <v>192.5</v>
      </c>
      <c r="J32" s="10"/>
      <c r="K32" s="9"/>
      <c r="L32" s="10"/>
      <c r="M32" s="4"/>
    </row>
    <row r="33" spans="1:13" ht="19.5" customHeight="1">
      <c r="A33" s="6"/>
      <c r="B33" s="6" t="s">
        <v>59</v>
      </c>
      <c r="C33" s="38"/>
      <c r="D33" s="36">
        <f t="shared" si="0"/>
        <v>0</v>
      </c>
      <c r="E33" s="42">
        <v>5</v>
      </c>
      <c r="F33" s="41">
        <f t="shared" si="1"/>
        <v>96.25</v>
      </c>
      <c r="G33" s="5">
        <f t="shared" si="2"/>
        <v>5</v>
      </c>
      <c r="H33" s="19">
        <v>19.25</v>
      </c>
      <c r="I33" s="19">
        <f t="shared" si="3"/>
        <v>96.25</v>
      </c>
      <c r="J33" s="10"/>
      <c r="K33" s="9"/>
      <c r="L33" s="10"/>
      <c r="M33" s="4"/>
    </row>
    <row r="34" spans="1:13" ht="19.5" customHeight="1">
      <c r="A34" s="6"/>
      <c r="B34" s="6" t="s">
        <v>60</v>
      </c>
      <c r="C34" s="38"/>
      <c r="D34" s="36">
        <f t="shared" si="0"/>
        <v>0</v>
      </c>
      <c r="E34" s="42">
        <v>4</v>
      </c>
      <c r="F34" s="41">
        <f t="shared" si="1"/>
        <v>77</v>
      </c>
      <c r="G34" s="5">
        <f t="shared" si="2"/>
        <v>4</v>
      </c>
      <c r="H34" s="19">
        <v>19.25</v>
      </c>
      <c r="I34" s="19">
        <f t="shared" si="3"/>
        <v>77</v>
      </c>
      <c r="J34" s="10"/>
      <c r="K34" s="9"/>
      <c r="L34" s="10"/>
      <c r="M34" s="4"/>
    </row>
    <row r="35" spans="1:13" ht="19.5" customHeight="1">
      <c r="A35" s="6"/>
      <c r="B35" s="6" t="s">
        <v>61</v>
      </c>
      <c r="C35" s="38"/>
      <c r="D35" s="36">
        <f t="shared" si="0"/>
        <v>0</v>
      </c>
      <c r="E35" s="42">
        <v>6</v>
      </c>
      <c r="F35" s="41">
        <f t="shared" si="1"/>
        <v>115.5</v>
      </c>
      <c r="G35" s="5">
        <f t="shared" si="2"/>
        <v>6</v>
      </c>
      <c r="H35" s="19">
        <v>19.25</v>
      </c>
      <c r="I35" s="19">
        <f t="shared" si="3"/>
        <v>115.5</v>
      </c>
      <c r="J35" s="10">
        <f>SUM(I32:I35)</f>
        <v>481.25</v>
      </c>
      <c r="K35" s="9"/>
      <c r="L35" s="10"/>
      <c r="M35" s="4"/>
    </row>
    <row r="36" spans="1:13" ht="19.5" customHeight="1">
      <c r="A36" s="6"/>
      <c r="B36" s="6"/>
      <c r="C36" s="38"/>
      <c r="D36" s="36"/>
      <c r="E36" s="42"/>
      <c r="F36" s="41"/>
      <c r="G36" s="5"/>
      <c r="H36" s="19"/>
      <c r="I36" s="19"/>
      <c r="J36" s="10"/>
      <c r="K36" s="9"/>
      <c r="L36" s="10"/>
      <c r="M36" s="4"/>
    </row>
    <row r="37" spans="1:13" ht="19.5" customHeight="1">
      <c r="A37" s="6"/>
      <c r="B37" s="6" t="s">
        <v>13</v>
      </c>
      <c r="C37" s="38"/>
      <c r="D37" s="36">
        <f t="shared" si="0"/>
        <v>0</v>
      </c>
      <c r="E37" s="42">
        <v>10</v>
      </c>
      <c r="F37" s="41">
        <f t="shared" si="1"/>
        <v>192.5</v>
      </c>
      <c r="G37" s="5">
        <f t="shared" si="2"/>
        <v>10</v>
      </c>
      <c r="H37" s="19">
        <v>19.25</v>
      </c>
      <c r="I37" s="19">
        <f t="shared" si="3"/>
        <v>192.5</v>
      </c>
      <c r="J37" s="10"/>
      <c r="K37" s="9"/>
      <c r="L37" s="10"/>
      <c r="M37" s="4"/>
    </row>
    <row r="38" spans="1:13" ht="19.5" customHeight="1">
      <c r="A38" s="6"/>
      <c r="B38" s="6" t="s">
        <v>14</v>
      </c>
      <c r="C38" s="38">
        <v>10</v>
      </c>
      <c r="D38" s="36">
        <f t="shared" si="0"/>
        <v>192.5</v>
      </c>
      <c r="E38" s="42"/>
      <c r="F38" s="41">
        <f t="shared" si="1"/>
        <v>0</v>
      </c>
      <c r="G38" s="5">
        <f t="shared" si="2"/>
        <v>10</v>
      </c>
      <c r="H38" s="19">
        <v>19.25</v>
      </c>
      <c r="I38" s="19">
        <f t="shared" si="3"/>
        <v>192.5</v>
      </c>
      <c r="J38" s="10"/>
      <c r="K38" s="9"/>
      <c r="L38" s="10"/>
      <c r="M38" s="4"/>
    </row>
    <row r="39" spans="1:13" ht="19.5" customHeight="1">
      <c r="A39" s="6"/>
      <c r="B39" s="6" t="s">
        <v>15</v>
      </c>
      <c r="C39" s="38"/>
      <c r="D39" s="36">
        <f t="shared" si="0"/>
        <v>0</v>
      </c>
      <c r="E39" s="42">
        <v>10</v>
      </c>
      <c r="F39" s="41">
        <f t="shared" si="1"/>
        <v>192.5</v>
      </c>
      <c r="G39" s="5">
        <f t="shared" si="2"/>
        <v>10</v>
      </c>
      <c r="H39" s="19">
        <v>19.25</v>
      </c>
      <c r="I39" s="19">
        <f t="shared" si="3"/>
        <v>192.5</v>
      </c>
      <c r="J39" s="10"/>
      <c r="K39" s="9"/>
      <c r="L39" s="10"/>
      <c r="M39" s="4"/>
    </row>
    <row r="40" spans="1:17" ht="19.5" customHeight="1">
      <c r="A40" s="6"/>
      <c r="B40" s="6" t="s">
        <v>16</v>
      </c>
      <c r="C40" s="38">
        <v>20</v>
      </c>
      <c r="D40" s="36">
        <f t="shared" si="0"/>
        <v>385</v>
      </c>
      <c r="E40" s="42">
        <v>20</v>
      </c>
      <c r="F40" s="41">
        <f t="shared" si="1"/>
        <v>385</v>
      </c>
      <c r="G40" s="5">
        <f t="shared" si="2"/>
        <v>40</v>
      </c>
      <c r="H40" s="19">
        <v>19.25</v>
      </c>
      <c r="I40" s="19">
        <f t="shared" si="3"/>
        <v>770</v>
      </c>
      <c r="J40" s="10"/>
      <c r="K40" s="47"/>
      <c r="L40" s="10"/>
      <c r="M40" s="4"/>
      <c r="N40" s="4"/>
      <c r="O40" s="4"/>
      <c r="P40" s="4"/>
      <c r="Q40" s="4"/>
    </row>
    <row r="41" spans="1:13" ht="19.5" customHeight="1">
      <c r="A41" s="6"/>
      <c r="B41" s="6" t="s">
        <v>62</v>
      </c>
      <c r="C41" s="38">
        <v>10</v>
      </c>
      <c r="D41" s="36">
        <f t="shared" si="0"/>
        <v>192.5</v>
      </c>
      <c r="E41" s="42">
        <v>10</v>
      </c>
      <c r="F41" s="41">
        <f t="shared" si="1"/>
        <v>192.5</v>
      </c>
      <c r="G41" s="5">
        <f t="shared" si="2"/>
        <v>20</v>
      </c>
      <c r="H41" s="19">
        <v>19.25</v>
      </c>
      <c r="I41" s="19">
        <f t="shared" si="3"/>
        <v>385</v>
      </c>
      <c r="J41" s="10"/>
      <c r="K41" s="47"/>
      <c r="L41" s="10"/>
      <c r="M41" s="4"/>
    </row>
    <row r="42" spans="1:13" ht="19.5" customHeight="1">
      <c r="A42" s="6"/>
      <c r="B42" s="6" t="s">
        <v>17</v>
      </c>
      <c r="C42" s="38">
        <v>5</v>
      </c>
      <c r="D42" s="36">
        <f t="shared" si="0"/>
        <v>96.25</v>
      </c>
      <c r="E42" s="42">
        <v>5</v>
      </c>
      <c r="F42" s="41">
        <f t="shared" si="1"/>
        <v>96.25</v>
      </c>
      <c r="G42" s="5">
        <f t="shared" si="2"/>
        <v>10</v>
      </c>
      <c r="H42" s="19">
        <v>19.25</v>
      </c>
      <c r="I42" s="19">
        <f t="shared" si="3"/>
        <v>192.5</v>
      </c>
      <c r="J42" s="10"/>
      <c r="K42" s="47"/>
      <c r="L42" s="10"/>
      <c r="M42" s="4"/>
    </row>
    <row r="43" spans="1:13" ht="19.5" customHeight="1">
      <c r="A43" s="6"/>
      <c r="B43" s="6" t="s">
        <v>44</v>
      </c>
      <c r="C43" s="35"/>
      <c r="D43" s="36">
        <f t="shared" si="0"/>
        <v>0</v>
      </c>
      <c r="E43" s="42">
        <v>5</v>
      </c>
      <c r="F43" s="41">
        <f t="shared" si="1"/>
        <v>96.25</v>
      </c>
      <c r="G43" s="5">
        <f t="shared" si="2"/>
        <v>5</v>
      </c>
      <c r="H43" s="19">
        <v>19.25</v>
      </c>
      <c r="I43" s="19">
        <f t="shared" si="3"/>
        <v>96.25</v>
      </c>
      <c r="J43" s="10"/>
      <c r="K43" s="47"/>
      <c r="L43" s="10"/>
      <c r="M43" s="4"/>
    </row>
    <row r="44" spans="1:13" ht="19.5" customHeight="1">
      <c r="A44" s="6"/>
      <c r="B44" s="6" t="s">
        <v>45</v>
      </c>
      <c r="C44" s="35"/>
      <c r="D44" s="36">
        <f t="shared" si="0"/>
        <v>0</v>
      </c>
      <c r="E44" s="42">
        <v>5</v>
      </c>
      <c r="F44" s="41">
        <f t="shared" si="1"/>
        <v>96.25</v>
      </c>
      <c r="G44" s="5">
        <f t="shared" si="2"/>
        <v>5</v>
      </c>
      <c r="H44" s="19">
        <v>19.25</v>
      </c>
      <c r="I44" s="19">
        <f t="shared" si="3"/>
        <v>96.25</v>
      </c>
      <c r="J44" s="10"/>
      <c r="K44" s="47"/>
      <c r="L44" s="10"/>
      <c r="M44" s="4"/>
    </row>
    <row r="45" spans="1:13" ht="19.5" customHeight="1">
      <c r="A45" s="6"/>
      <c r="B45" s="6" t="s">
        <v>46</v>
      </c>
      <c r="C45" s="35"/>
      <c r="D45" s="36">
        <f t="shared" si="0"/>
        <v>0</v>
      </c>
      <c r="E45" s="42">
        <v>5</v>
      </c>
      <c r="F45" s="41">
        <f t="shared" si="1"/>
        <v>96.25</v>
      </c>
      <c r="G45" s="5">
        <f t="shared" si="2"/>
        <v>5</v>
      </c>
      <c r="H45" s="19">
        <v>19.25</v>
      </c>
      <c r="I45" s="19">
        <f t="shared" si="3"/>
        <v>96.25</v>
      </c>
      <c r="J45" s="10"/>
      <c r="K45" s="47"/>
      <c r="L45" s="10"/>
      <c r="M45" s="4"/>
    </row>
    <row r="46" spans="1:13" ht="19.5" customHeight="1">
      <c r="A46" s="6"/>
      <c r="B46" s="6" t="s">
        <v>63</v>
      </c>
      <c r="C46" s="35"/>
      <c r="D46" s="36">
        <f t="shared" si="0"/>
        <v>0</v>
      </c>
      <c r="E46" s="41">
        <v>5</v>
      </c>
      <c r="F46" s="41">
        <f t="shared" si="1"/>
        <v>96.25</v>
      </c>
      <c r="G46" s="5">
        <f t="shared" si="2"/>
        <v>5</v>
      </c>
      <c r="H46" s="19">
        <v>19.25</v>
      </c>
      <c r="I46" s="19">
        <f t="shared" si="3"/>
        <v>96.25</v>
      </c>
      <c r="J46" s="10"/>
      <c r="K46" s="47"/>
      <c r="L46" s="10"/>
      <c r="M46" s="4"/>
    </row>
    <row r="47" spans="1:13" ht="19.5" customHeight="1">
      <c r="A47" s="6"/>
      <c r="B47" s="6" t="s">
        <v>63</v>
      </c>
      <c r="C47" s="35"/>
      <c r="D47" s="36">
        <f t="shared" si="0"/>
        <v>0</v>
      </c>
      <c r="E47" s="41">
        <v>5</v>
      </c>
      <c r="F47" s="41">
        <f t="shared" si="1"/>
        <v>96.25</v>
      </c>
      <c r="G47" s="5">
        <f t="shared" si="2"/>
        <v>5</v>
      </c>
      <c r="H47" s="19">
        <v>19.25</v>
      </c>
      <c r="I47" s="19">
        <f t="shared" si="3"/>
        <v>96.25</v>
      </c>
      <c r="J47" s="10"/>
      <c r="K47" s="47"/>
      <c r="L47" s="10"/>
      <c r="M47" s="4"/>
    </row>
    <row r="48" spans="1:13" ht="19.5" customHeight="1">
      <c r="A48" s="6"/>
      <c r="B48" s="6" t="s">
        <v>76</v>
      </c>
      <c r="C48" s="35">
        <v>5</v>
      </c>
      <c r="D48" s="36">
        <f t="shared" si="0"/>
        <v>96.25</v>
      </c>
      <c r="E48" s="41"/>
      <c r="F48" s="41">
        <f t="shared" si="1"/>
        <v>0</v>
      </c>
      <c r="G48" s="5">
        <f t="shared" si="2"/>
        <v>5</v>
      </c>
      <c r="H48" s="19">
        <v>19.25</v>
      </c>
      <c r="I48" s="19">
        <f t="shared" si="3"/>
        <v>96.25</v>
      </c>
      <c r="J48" s="10"/>
      <c r="K48" s="47"/>
      <c r="L48" s="10"/>
      <c r="M48" s="4"/>
    </row>
    <row r="49" spans="1:13" ht="19.5" customHeight="1">
      <c r="A49" s="6"/>
      <c r="B49" s="6"/>
      <c r="C49" s="35"/>
      <c r="D49" s="36"/>
      <c r="E49" s="41"/>
      <c r="F49" s="41"/>
      <c r="G49" s="5"/>
      <c r="H49" s="19"/>
      <c r="I49" s="19"/>
      <c r="J49" s="10"/>
      <c r="K49" s="47"/>
      <c r="L49" s="10"/>
      <c r="M49" s="4"/>
    </row>
    <row r="50" spans="1:13" ht="19.5" customHeight="1">
      <c r="A50" s="6"/>
      <c r="B50" s="6" t="s">
        <v>47</v>
      </c>
      <c r="C50" s="35">
        <v>5</v>
      </c>
      <c r="D50" s="36">
        <f t="shared" si="0"/>
        <v>96.25</v>
      </c>
      <c r="E50" s="41"/>
      <c r="F50" s="41">
        <f t="shared" si="1"/>
        <v>0</v>
      </c>
      <c r="G50" s="5">
        <f t="shared" si="2"/>
        <v>5</v>
      </c>
      <c r="H50" s="19">
        <v>19.25</v>
      </c>
      <c r="I50" s="19">
        <f t="shared" si="3"/>
        <v>96.25</v>
      </c>
      <c r="J50" s="10"/>
      <c r="K50" s="47"/>
      <c r="L50" s="10"/>
      <c r="M50" s="4"/>
    </row>
    <row r="51" spans="1:13" ht="19.5" customHeight="1">
      <c r="A51" s="6"/>
      <c r="B51" s="6" t="s">
        <v>47</v>
      </c>
      <c r="C51" s="35">
        <v>5</v>
      </c>
      <c r="D51" s="36">
        <f t="shared" si="0"/>
        <v>96.25</v>
      </c>
      <c r="E51" s="41"/>
      <c r="F51" s="41">
        <f t="shared" si="1"/>
        <v>0</v>
      </c>
      <c r="G51" s="5">
        <f t="shared" si="2"/>
        <v>5</v>
      </c>
      <c r="H51" s="19">
        <v>19.25</v>
      </c>
      <c r="I51" s="19">
        <f t="shared" si="3"/>
        <v>96.25</v>
      </c>
      <c r="J51" s="10"/>
      <c r="K51" s="47"/>
      <c r="L51" s="10"/>
      <c r="M51" s="4"/>
    </row>
    <row r="52" spans="1:13" ht="19.5" customHeight="1">
      <c r="A52" s="6"/>
      <c r="B52" s="6" t="s">
        <v>47</v>
      </c>
      <c r="C52" s="35">
        <v>5</v>
      </c>
      <c r="D52" s="36">
        <f t="shared" si="0"/>
        <v>96.25</v>
      </c>
      <c r="E52" s="41"/>
      <c r="F52" s="41">
        <f t="shared" si="1"/>
        <v>0</v>
      </c>
      <c r="G52" s="5">
        <f t="shared" si="2"/>
        <v>5</v>
      </c>
      <c r="H52" s="19">
        <v>19.25</v>
      </c>
      <c r="I52" s="19">
        <f t="shared" si="3"/>
        <v>96.25</v>
      </c>
      <c r="J52" s="10"/>
      <c r="K52" s="47"/>
      <c r="L52" s="10"/>
      <c r="M52" s="4"/>
    </row>
    <row r="53" spans="1:13" ht="19.5" customHeight="1">
      <c r="A53" s="6"/>
      <c r="B53" s="6" t="s">
        <v>49</v>
      </c>
      <c r="C53" s="35">
        <v>10</v>
      </c>
      <c r="D53" s="36">
        <f t="shared" si="0"/>
        <v>192.5</v>
      </c>
      <c r="E53" s="41">
        <v>0</v>
      </c>
      <c r="F53" s="41">
        <f t="shared" si="1"/>
        <v>0</v>
      </c>
      <c r="G53" s="5">
        <f t="shared" si="2"/>
        <v>10</v>
      </c>
      <c r="H53" s="19">
        <v>19.25</v>
      </c>
      <c r="I53" s="19">
        <f t="shared" si="3"/>
        <v>192.5</v>
      </c>
      <c r="J53" s="10"/>
      <c r="K53" s="47"/>
      <c r="L53" s="10"/>
      <c r="M53" s="4"/>
    </row>
    <row r="54" spans="1:13" ht="19.5" customHeight="1">
      <c r="A54" s="6"/>
      <c r="B54" s="6" t="s">
        <v>43</v>
      </c>
      <c r="C54" s="35">
        <v>10</v>
      </c>
      <c r="D54" s="36">
        <f t="shared" si="0"/>
        <v>192.5</v>
      </c>
      <c r="E54" s="42"/>
      <c r="F54" s="41">
        <f t="shared" si="1"/>
        <v>0</v>
      </c>
      <c r="G54" s="5">
        <f t="shared" si="2"/>
        <v>10</v>
      </c>
      <c r="H54" s="19">
        <v>19.25</v>
      </c>
      <c r="I54" s="19">
        <f t="shared" si="3"/>
        <v>192.5</v>
      </c>
      <c r="J54" s="10"/>
      <c r="K54" s="47"/>
      <c r="L54" s="10"/>
      <c r="M54" s="4"/>
    </row>
    <row r="55" spans="1:13" ht="19.5" customHeight="1">
      <c r="A55" s="6"/>
      <c r="B55" s="6" t="s">
        <v>48</v>
      </c>
      <c r="C55" s="35"/>
      <c r="D55" s="36">
        <f t="shared" si="0"/>
        <v>0</v>
      </c>
      <c r="E55" s="42">
        <v>5</v>
      </c>
      <c r="F55" s="41">
        <f t="shared" si="1"/>
        <v>96.25</v>
      </c>
      <c r="G55" s="5">
        <f t="shared" si="2"/>
        <v>5</v>
      </c>
      <c r="H55" s="19">
        <v>19.25</v>
      </c>
      <c r="I55" s="19">
        <f t="shared" si="3"/>
        <v>96.25</v>
      </c>
      <c r="J55" s="10"/>
      <c r="K55" s="47"/>
      <c r="L55" s="10"/>
      <c r="M55" s="4"/>
    </row>
    <row r="56" spans="1:13" ht="19.5" customHeight="1">
      <c r="A56" s="6"/>
      <c r="B56" s="6" t="s">
        <v>64</v>
      </c>
      <c r="C56" s="35"/>
      <c r="D56" s="36">
        <f t="shared" si="0"/>
        <v>0</v>
      </c>
      <c r="E56" s="42">
        <v>5</v>
      </c>
      <c r="F56" s="41">
        <f t="shared" si="1"/>
        <v>96.25</v>
      </c>
      <c r="G56" s="5">
        <f t="shared" si="2"/>
        <v>5</v>
      </c>
      <c r="H56" s="19">
        <v>19.25</v>
      </c>
      <c r="I56" s="19">
        <f t="shared" si="3"/>
        <v>96.25</v>
      </c>
      <c r="J56" s="10"/>
      <c r="K56" s="9"/>
      <c r="L56" s="10"/>
      <c r="M56" s="4"/>
    </row>
    <row r="57" spans="1:13" ht="19.5" customHeight="1">
      <c r="A57" s="6"/>
      <c r="B57" s="27" t="s">
        <v>65</v>
      </c>
      <c r="C57" s="35"/>
      <c r="D57" s="36">
        <f t="shared" si="0"/>
        <v>0</v>
      </c>
      <c r="E57" s="42">
        <v>5</v>
      </c>
      <c r="F57" s="41">
        <f t="shared" si="1"/>
        <v>96.25</v>
      </c>
      <c r="G57" s="5">
        <f t="shared" si="2"/>
        <v>5</v>
      </c>
      <c r="H57" s="19">
        <v>19.25</v>
      </c>
      <c r="I57" s="19">
        <f t="shared" si="3"/>
        <v>96.25</v>
      </c>
      <c r="J57" s="10"/>
      <c r="K57" s="9"/>
      <c r="L57" s="10"/>
      <c r="M57" s="4"/>
    </row>
    <row r="58" spans="1:13" ht="19.5" customHeight="1">
      <c r="A58" s="6"/>
      <c r="B58" s="20" t="s">
        <v>66</v>
      </c>
      <c r="C58" s="35"/>
      <c r="D58" s="36">
        <f t="shared" si="0"/>
        <v>0</v>
      </c>
      <c r="E58" s="42">
        <v>10</v>
      </c>
      <c r="F58" s="41">
        <f t="shared" si="1"/>
        <v>192.5</v>
      </c>
      <c r="G58" s="5">
        <f t="shared" si="2"/>
        <v>10</v>
      </c>
      <c r="H58" s="19">
        <v>19.25</v>
      </c>
      <c r="I58" s="19">
        <f t="shared" si="3"/>
        <v>192.5</v>
      </c>
      <c r="J58" s="10"/>
      <c r="K58" s="9"/>
      <c r="L58" s="10"/>
      <c r="M58" s="4"/>
    </row>
    <row r="59" spans="1:13" ht="19.5" customHeight="1">
      <c r="A59" s="6"/>
      <c r="B59" s="20" t="s">
        <v>67</v>
      </c>
      <c r="C59" s="35"/>
      <c r="D59" s="36">
        <f t="shared" si="0"/>
        <v>0</v>
      </c>
      <c r="E59" s="42">
        <v>5</v>
      </c>
      <c r="F59" s="41">
        <f t="shared" si="1"/>
        <v>96.25</v>
      </c>
      <c r="G59" s="5">
        <f t="shared" si="2"/>
        <v>5</v>
      </c>
      <c r="H59" s="19">
        <v>19.25</v>
      </c>
      <c r="I59" s="19">
        <f t="shared" si="3"/>
        <v>96.25</v>
      </c>
      <c r="J59" s="10"/>
      <c r="K59" s="9"/>
      <c r="L59" s="10"/>
      <c r="M59" s="4"/>
    </row>
    <row r="60" spans="1:13" ht="19.5" customHeight="1">
      <c r="A60" s="6"/>
      <c r="B60" s="20" t="s">
        <v>67</v>
      </c>
      <c r="C60" s="35"/>
      <c r="D60" s="36">
        <f t="shared" si="0"/>
        <v>0</v>
      </c>
      <c r="E60" s="42">
        <v>5</v>
      </c>
      <c r="F60" s="41">
        <f t="shared" si="1"/>
        <v>96.25</v>
      </c>
      <c r="G60" s="5">
        <f t="shared" si="2"/>
        <v>5</v>
      </c>
      <c r="H60" s="19">
        <v>19.25</v>
      </c>
      <c r="I60" s="19">
        <f t="shared" si="3"/>
        <v>96.25</v>
      </c>
      <c r="J60" s="10"/>
      <c r="K60" s="9"/>
      <c r="L60" s="10"/>
      <c r="M60" s="4"/>
    </row>
    <row r="61" spans="1:13" ht="19.5" customHeight="1">
      <c r="A61" s="6"/>
      <c r="B61" s="6" t="s">
        <v>68</v>
      </c>
      <c r="C61" s="35"/>
      <c r="D61" s="36">
        <f t="shared" si="0"/>
        <v>0</v>
      </c>
      <c r="E61" s="42">
        <v>10</v>
      </c>
      <c r="F61" s="41">
        <f t="shared" si="1"/>
        <v>192.5</v>
      </c>
      <c r="G61" s="5">
        <f t="shared" si="2"/>
        <v>10</v>
      </c>
      <c r="H61" s="19">
        <v>19.25</v>
      </c>
      <c r="I61" s="19">
        <f t="shared" si="3"/>
        <v>192.5</v>
      </c>
      <c r="J61" s="10"/>
      <c r="K61" s="9"/>
      <c r="L61" s="10"/>
      <c r="M61" s="4"/>
    </row>
    <row r="62" spans="1:13" ht="19.5" customHeight="1">
      <c r="A62" s="6"/>
      <c r="B62" s="6" t="s">
        <v>69</v>
      </c>
      <c r="C62" s="35"/>
      <c r="D62" s="36">
        <f t="shared" si="0"/>
        <v>0</v>
      </c>
      <c r="E62" s="42">
        <v>10</v>
      </c>
      <c r="F62" s="41">
        <f t="shared" si="1"/>
        <v>192.5</v>
      </c>
      <c r="G62" s="5">
        <f t="shared" si="2"/>
        <v>10</v>
      </c>
      <c r="H62" s="19">
        <v>19.25</v>
      </c>
      <c r="I62" s="19">
        <f t="shared" si="3"/>
        <v>192.5</v>
      </c>
      <c r="J62" s="10"/>
      <c r="K62" s="9"/>
      <c r="L62" s="10"/>
      <c r="M62" s="4"/>
    </row>
    <row r="63" spans="1:13" ht="19.5" customHeight="1">
      <c r="A63" s="6"/>
      <c r="B63" s="6" t="s">
        <v>72</v>
      </c>
      <c r="C63" s="35"/>
      <c r="D63" s="36">
        <f t="shared" si="0"/>
        <v>0</v>
      </c>
      <c r="E63" s="42">
        <v>10</v>
      </c>
      <c r="F63" s="41">
        <f t="shared" si="1"/>
        <v>192.5</v>
      </c>
      <c r="G63" s="5">
        <f t="shared" si="2"/>
        <v>10</v>
      </c>
      <c r="H63" s="19">
        <v>19.25</v>
      </c>
      <c r="I63" s="19">
        <f t="shared" si="3"/>
        <v>192.5</v>
      </c>
      <c r="J63" s="10"/>
      <c r="K63" s="9"/>
      <c r="L63" s="10"/>
      <c r="M63" s="4"/>
    </row>
    <row r="64" spans="1:13" ht="19.5" customHeight="1">
      <c r="A64" s="6"/>
      <c r="B64" s="20" t="s">
        <v>36</v>
      </c>
      <c r="C64" s="35">
        <v>10</v>
      </c>
      <c r="D64" s="36">
        <f t="shared" si="0"/>
        <v>192.5</v>
      </c>
      <c r="E64" s="42">
        <v>10</v>
      </c>
      <c r="F64" s="41">
        <f t="shared" si="1"/>
        <v>192.5</v>
      </c>
      <c r="G64" s="5">
        <f t="shared" si="2"/>
        <v>20</v>
      </c>
      <c r="H64" s="19">
        <v>19.25</v>
      </c>
      <c r="I64" s="19">
        <f t="shared" si="3"/>
        <v>385</v>
      </c>
      <c r="J64" s="10"/>
      <c r="K64" s="9"/>
      <c r="L64" s="10"/>
      <c r="M64" s="4"/>
    </row>
    <row r="65" spans="1:13" ht="19.5" customHeight="1">
      <c r="A65" s="6"/>
      <c r="B65" s="20" t="s">
        <v>36</v>
      </c>
      <c r="C65" s="35"/>
      <c r="D65" s="36">
        <f t="shared" si="0"/>
        <v>0</v>
      </c>
      <c r="E65" s="42"/>
      <c r="F65" s="41">
        <f t="shared" si="1"/>
        <v>0</v>
      </c>
      <c r="G65" s="5">
        <f t="shared" si="2"/>
        <v>0</v>
      </c>
      <c r="H65" s="19">
        <v>19.25</v>
      </c>
      <c r="I65" s="19">
        <f t="shared" si="3"/>
        <v>0</v>
      </c>
      <c r="J65" s="10"/>
      <c r="K65" s="9"/>
      <c r="L65" s="10"/>
      <c r="M65" s="4"/>
    </row>
    <row r="66" spans="1:13" ht="19.5" customHeight="1">
      <c r="A66" s="6"/>
      <c r="B66" s="20" t="s">
        <v>50</v>
      </c>
      <c r="C66" s="35">
        <v>10</v>
      </c>
      <c r="D66" s="36">
        <f t="shared" si="0"/>
        <v>192.5</v>
      </c>
      <c r="E66" s="42">
        <v>10</v>
      </c>
      <c r="F66" s="41">
        <f t="shared" si="1"/>
        <v>192.5</v>
      </c>
      <c r="G66" s="5">
        <f t="shared" si="2"/>
        <v>20</v>
      </c>
      <c r="H66" s="19">
        <v>19.25</v>
      </c>
      <c r="I66" s="19">
        <f t="shared" si="3"/>
        <v>385</v>
      </c>
      <c r="J66" s="10"/>
      <c r="K66" s="9"/>
      <c r="L66" s="10"/>
      <c r="M66" s="4"/>
    </row>
    <row r="67" spans="1:13" ht="19.5" customHeight="1">
      <c r="A67" s="6"/>
      <c r="B67" s="6" t="s">
        <v>70</v>
      </c>
      <c r="C67" s="35"/>
      <c r="D67" s="36">
        <f t="shared" si="0"/>
        <v>0</v>
      </c>
      <c r="E67" s="42">
        <v>5</v>
      </c>
      <c r="F67" s="41">
        <f t="shared" si="1"/>
        <v>96.25</v>
      </c>
      <c r="G67" s="5">
        <f t="shared" si="2"/>
        <v>5</v>
      </c>
      <c r="H67" s="19">
        <v>19.25</v>
      </c>
      <c r="I67" s="19">
        <f t="shared" si="3"/>
        <v>96.25</v>
      </c>
      <c r="J67" s="10"/>
      <c r="K67" s="9"/>
      <c r="L67" s="10"/>
      <c r="M67" s="4"/>
    </row>
    <row r="68" spans="1:13" ht="19.5" customHeight="1">
      <c r="A68" s="6"/>
      <c r="B68" s="6" t="s">
        <v>71</v>
      </c>
      <c r="C68" s="35">
        <v>5</v>
      </c>
      <c r="D68" s="36">
        <f t="shared" si="0"/>
        <v>96.25</v>
      </c>
      <c r="E68" s="42">
        <v>5</v>
      </c>
      <c r="F68" s="41">
        <f t="shared" si="1"/>
        <v>96.25</v>
      </c>
      <c r="G68" s="5">
        <f t="shared" si="2"/>
        <v>10</v>
      </c>
      <c r="H68" s="19">
        <v>19.25</v>
      </c>
      <c r="I68" s="19">
        <f t="shared" si="3"/>
        <v>192.5</v>
      </c>
      <c r="J68" s="10"/>
      <c r="K68" s="9"/>
      <c r="L68" s="10"/>
      <c r="M68" s="4"/>
    </row>
    <row r="69" spans="1:13" ht="19.5" customHeight="1">
      <c r="A69" s="6"/>
      <c r="B69" s="6" t="s">
        <v>11</v>
      </c>
      <c r="C69" s="35"/>
      <c r="D69" s="36">
        <f aca="true" t="shared" si="5" ref="D69:D130">C69*H69</f>
        <v>0</v>
      </c>
      <c r="E69" s="42">
        <v>4</v>
      </c>
      <c r="F69" s="41">
        <f>E69*H69</f>
        <v>77</v>
      </c>
      <c r="G69" s="5">
        <f aca="true" t="shared" si="6" ref="G69:G130">C69+E69</f>
        <v>4</v>
      </c>
      <c r="H69" s="19">
        <v>19.25</v>
      </c>
      <c r="I69" s="19">
        <f t="shared" si="3"/>
        <v>77</v>
      </c>
      <c r="J69" s="10"/>
      <c r="K69" s="9"/>
      <c r="L69" s="10"/>
      <c r="M69" s="4"/>
    </row>
    <row r="70" spans="1:13" ht="19.5" customHeight="1">
      <c r="A70" s="6"/>
      <c r="B70" s="6" t="s">
        <v>11</v>
      </c>
      <c r="C70" s="35"/>
      <c r="D70" s="36">
        <f t="shared" si="5"/>
        <v>0</v>
      </c>
      <c r="E70" s="42">
        <v>4</v>
      </c>
      <c r="F70" s="41">
        <f>E70*H70</f>
        <v>77</v>
      </c>
      <c r="G70" s="5">
        <f t="shared" si="6"/>
        <v>4</v>
      </c>
      <c r="H70" s="19">
        <v>19.25</v>
      </c>
      <c r="I70" s="19">
        <f t="shared" si="3"/>
        <v>77</v>
      </c>
      <c r="J70" s="10"/>
      <c r="K70" s="9"/>
      <c r="L70" s="10"/>
      <c r="M70" s="4"/>
    </row>
    <row r="71" spans="1:13" ht="19.5" customHeight="1">
      <c r="A71" s="6"/>
      <c r="B71" s="6" t="s">
        <v>11</v>
      </c>
      <c r="C71" s="35"/>
      <c r="D71" s="36">
        <f t="shared" si="5"/>
        <v>0</v>
      </c>
      <c r="E71" s="42">
        <v>4</v>
      </c>
      <c r="F71" s="41">
        <f>E71*H71</f>
        <v>77</v>
      </c>
      <c r="G71" s="5">
        <f t="shared" si="6"/>
        <v>4</v>
      </c>
      <c r="H71" s="19">
        <v>19.25</v>
      </c>
      <c r="I71" s="19">
        <f t="shared" si="3"/>
        <v>77</v>
      </c>
      <c r="J71" s="10">
        <f>SUM(I69:I71)</f>
        <v>231</v>
      </c>
      <c r="K71" s="9"/>
      <c r="L71" s="10"/>
      <c r="M71" s="4"/>
    </row>
    <row r="72" spans="1:13" ht="19.5" customHeight="1">
      <c r="A72" s="6"/>
      <c r="B72" s="6" t="s">
        <v>19</v>
      </c>
      <c r="C72" s="35"/>
      <c r="D72" s="36">
        <f t="shared" si="5"/>
        <v>0</v>
      </c>
      <c r="E72" s="42">
        <v>2</v>
      </c>
      <c r="F72" s="41">
        <f>E72*H72</f>
        <v>38.5</v>
      </c>
      <c r="G72" s="5">
        <f t="shared" si="6"/>
        <v>2</v>
      </c>
      <c r="H72" s="19">
        <v>19.25</v>
      </c>
      <c r="I72" s="19">
        <f t="shared" si="3"/>
        <v>38.5</v>
      </c>
      <c r="J72" s="10"/>
      <c r="K72" s="9"/>
      <c r="L72" s="10"/>
      <c r="M72" s="4"/>
    </row>
    <row r="73" spans="1:13" ht="19.5" customHeight="1">
      <c r="A73" s="6"/>
      <c r="B73" s="6" t="s">
        <v>19</v>
      </c>
      <c r="C73" s="35"/>
      <c r="D73" s="36">
        <f t="shared" si="5"/>
        <v>0</v>
      </c>
      <c r="E73" s="42">
        <v>2</v>
      </c>
      <c r="F73" s="41">
        <f aca="true" t="shared" si="7" ref="F73:F130">E73*H73</f>
        <v>38.5</v>
      </c>
      <c r="G73" s="5">
        <f t="shared" si="6"/>
        <v>2</v>
      </c>
      <c r="H73" s="19">
        <v>19.25</v>
      </c>
      <c r="I73" s="19">
        <f t="shared" si="3"/>
        <v>38.5</v>
      </c>
      <c r="J73" s="10"/>
      <c r="K73" s="9"/>
      <c r="L73" s="10"/>
      <c r="M73" s="4"/>
    </row>
    <row r="74" spans="1:13" ht="19.5" customHeight="1">
      <c r="A74" s="6"/>
      <c r="B74" s="6" t="s">
        <v>19</v>
      </c>
      <c r="C74" s="35"/>
      <c r="D74" s="36">
        <f t="shared" si="5"/>
        <v>0</v>
      </c>
      <c r="E74" s="42">
        <v>2</v>
      </c>
      <c r="F74" s="41">
        <f t="shared" si="7"/>
        <v>38.5</v>
      </c>
      <c r="G74" s="5">
        <f t="shared" si="6"/>
        <v>2</v>
      </c>
      <c r="H74" s="19">
        <v>19.25</v>
      </c>
      <c r="I74" s="19">
        <f aca="true" t="shared" si="8" ref="I74:I130">G74*H74</f>
        <v>38.5</v>
      </c>
      <c r="J74" s="10">
        <f>SUM(I72:I74)</f>
        <v>115.5</v>
      </c>
      <c r="K74" s="9"/>
      <c r="L74" s="10"/>
      <c r="M74" s="4"/>
    </row>
    <row r="75" spans="1:13" ht="19.5" customHeight="1">
      <c r="A75" s="6"/>
      <c r="B75" s="6" t="s">
        <v>12</v>
      </c>
      <c r="C75" s="35"/>
      <c r="D75" s="36">
        <f t="shared" si="5"/>
        <v>0</v>
      </c>
      <c r="E75" s="42">
        <v>2</v>
      </c>
      <c r="F75" s="41">
        <f t="shared" si="7"/>
        <v>38.5</v>
      </c>
      <c r="G75" s="5">
        <f t="shared" si="6"/>
        <v>2</v>
      </c>
      <c r="H75" s="19">
        <v>19.25</v>
      </c>
      <c r="I75" s="19">
        <f t="shared" si="8"/>
        <v>38.5</v>
      </c>
      <c r="J75" s="10"/>
      <c r="K75" s="9"/>
      <c r="L75" s="10"/>
      <c r="M75" s="4"/>
    </row>
    <row r="76" spans="1:13" ht="19.5" customHeight="1">
      <c r="A76" s="6"/>
      <c r="B76" s="6" t="s">
        <v>12</v>
      </c>
      <c r="C76" s="35"/>
      <c r="D76" s="36">
        <f t="shared" si="5"/>
        <v>0</v>
      </c>
      <c r="E76" s="42">
        <v>2</v>
      </c>
      <c r="F76" s="41">
        <f t="shared" si="7"/>
        <v>38.5</v>
      </c>
      <c r="G76" s="5">
        <f t="shared" si="6"/>
        <v>2</v>
      </c>
      <c r="H76" s="19">
        <v>19.25</v>
      </c>
      <c r="I76" s="19">
        <f t="shared" si="8"/>
        <v>38.5</v>
      </c>
      <c r="J76" s="10"/>
      <c r="K76" s="9"/>
      <c r="L76" s="10"/>
      <c r="M76" s="4"/>
    </row>
    <row r="77" spans="1:13" ht="19.5" customHeight="1">
      <c r="A77" s="6"/>
      <c r="B77" s="6" t="s">
        <v>12</v>
      </c>
      <c r="C77" s="35"/>
      <c r="D77" s="36">
        <f t="shared" si="5"/>
        <v>0</v>
      </c>
      <c r="E77" s="42">
        <v>2</v>
      </c>
      <c r="F77" s="41">
        <f t="shared" si="7"/>
        <v>38.5</v>
      </c>
      <c r="G77" s="5">
        <f t="shared" si="6"/>
        <v>2</v>
      </c>
      <c r="H77" s="19">
        <v>19.25</v>
      </c>
      <c r="I77" s="19">
        <f t="shared" si="8"/>
        <v>38.5</v>
      </c>
      <c r="J77" s="10">
        <f>SUM(I75:I77)</f>
        <v>115.5</v>
      </c>
      <c r="K77" s="9"/>
      <c r="L77" s="10"/>
      <c r="M77" s="4"/>
    </row>
    <row r="78" spans="1:13" ht="19.5" customHeight="1">
      <c r="A78" s="6"/>
      <c r="B78" s="6" t="s">
        <v>20</v>
      </c>
      <c r="C78" s="35"/>
      <c r="D78" s="36">
        <f t="shared" si="5"/>
        <v>0</v>
      </c>
      <c r="E78" s="42">
        <v>2</v>
      </c>
      <c r="F78" s="41">
        <f t="shared" si="7"/>
        <v>38.5</v>
      </c>
      <c r="G78" s="5">
        <f t="shared" si="6"/>
        <v>2</v>
      </c>
      <c r="H78" s="19">
        <v>19.25</v>
      </c>
      <c r="I78" s="19">
        <f t="shared" si="8"/>
        <v>38.5</v>
      </c>
      <c r="J78" s="10"/>
      <c r="K78" s="9"/>
      <c r="L78" s="10"/>
      <c r="M78" s="4"/>
    </row>
    <row r="79" spans="1:13" ht="19.5" customHeight="1">
      <c r="A79" s="27"/>
      <c r="B79" s="6" t="s">
        <v>20</v>
      </c>
      <c r="C79" s="35"/>
      <c r="D79" s="36">
        <f t="shared" si="5"/>
        <v>0</v>
      </c>
      <c r="E79" s="42">
        <v>2</v>
      </c>
      <c r="F79" s="41">
        <f t="shared" si="7"/>
        <v>38.5</v>
      </c>
      <c r="G79" s="5">
        <f t="shared" si="6"/>
        <v>2</v>
      </c>
      <c r="H79" s="19">
        <v>19.25</v>
      </c>
      <c r="I79" s="19">
        <f t="shared" si="8"/>
        <v>38.5</v>
      </c>
      <c r="J79" s="10"/>
      <c r="K79" s="9"/>
      <c r="L79" s="10"/>
      <c r="M79" s="4"/>
    </row>
    <row r="80" spans="1:13" ht="19.5" customHeight="1">
      <c r="A80" s="6"/>
      <c r="B80" s="6" t="s">
        <v>20</v>
      </c>
      <c r="C80" s="35"/>
      <c r="D80" s="36">
        <f t="shared" si="5"/>
        <v>0</v>
      </c>
      <c r="E80" s="42">
        <v>2</v>
      </c>
      <c r="F80" s="41">
        <f t="shared" si="7"/>
        <v>38.5</v>
      </c>
      <c r="G80" s="5">
        <f t="shared" si="6"/>
        <v>2</v>
      </c>
      <c r="H80" s="19">
        <v>19.25</v>
      </c>
      <c r="I80" s="19">
        <f t="shared" si="8"/>
        <v>38.5</v>
      </c>
      <c r="J80" s="10">
        <f>SUM(I78:I80)</f>
        <v>115.5</v>
      </c>
      <c r="K80" s="9"/>
      <c r="L80" s="10"/>
      <c r="M80" s="4"/>
    </row>
    <row r="81" spans="1:13" ht="19.5" customHeight="1">
      <c r="A81" s="6"/>
      <c r="B81" s="6" t="s">
        <v>21</v>
      </c>
      <c r="C81" s="35"/>
      <c r="D81" s="36">
        <f t="shared" si="5"/>
        <v>0</v>
      </c>
      <c r="E81" s="42">
        <v>2</v>
      </c>
      <c r="F81" s="41">
        <f t="shared" si="7"/>
        <v>38.5</v>
      </c>
      <c r="G81" s="5">
        <f t="shared" si="6"/>
        <v>2</v>
      </c>
      <c r="H81" s="19">
        <v>19.25</v>
      </c>
      <c r="I81" s="19">
        <f t="shared" si="8"/>
        <v>38.5</v>
      </c>
      <c r="J81" s="10"/>
      <c r="K81" s="9"/>
      <c r="L81" s="10"/>
      <c r="M81" s="4"/>
    </row>
    <row r="82" spans="1:13" ht="19.5" customHeight="1">
      <c r="A82" s="6"/>
      <c r="B82" s="6" t="s">
        <v>21</v>
      </c>
      <c r="C82" s="35"/>
      <c r="D82" s="36">
        <f t="shared" si="5"/>
        <v>0</v>
      </c>
      <c r="E82" s="42">
        <v>2</v>
      </c>
      <c r="F82" s="41">
        <f t="shared" si="7"/>
        <v>38.5</v>
      </c>
      <c r="G82" s="5">
        <f t="shared" si="6"/>
        <v>2</v>
      </c>
      <c r="H82" s="19">
        <v>19.25</v>
      </c>
      <c r="I82" s="19">
        <f t="shared" si="8"/>
        <v>38.5</v>
      </c>
      <c r="J82" s="10"/>
      <c r="K82" s="9"/>
      <c r="L82" s="10"/>
      <c r="M82" s="4"/>
    </row>
    <row r="83" spans="1:13" ht="19.5" customHeight="1">
      <c r="A83" s="6"/>
      <c r="B83" s="6" t="s">
        <v>21</v>
      </c>
      <c r="C83" s="35"/>
      <c r="D83" s="36">
        <f t="shared" si="5"/>
        <v>0</v>
      </c>
      <c r="E83" s="42">
        <v>2</v>
      </c>
      <c r="F83" s="41">
        <f t="shared" si="7"/>
        <v>38.5</v>
      </c>
      <c r="G83" s="5">
        <f t="shared" si="6"/>
        <v>2</v>
      </c>
      <c r="H83" s="19">
        <v>19.25</v>
      </c>
      <c r="I83" s="19">
        <f t="shared" si="8"/>
        <v>38.5</v>
      </c>
      <c r="J83" s="10">
        <f>SUM(I81:I83)</f>
        <v>115.5</v>
      </c>
      <c r="K83" s="9"/>
      <c r="L83" s="10"/>
      <c r="M83" s="4"/>
    </row>
    <row r="84" spans="1:13" ht="19.5" customHeight="1">
      <c r="A84" s="6"/>
      <c r="B84" s="6" t="s">
        <v>9</v>
      </c>
      <c r="C84" s="35"/>
      <c r="D84" s="36">
        <f t="shared" si="5"/>
        <v>0</v>
      </c>
      <c r="E84" s="42">
        <v>20</v>
      </c>
      <c r="F84" s="41">
        <f t="shared" si="7"/>
        <v>385</v>
      </c>
      <c r="G84" s="5">
        <f t="shared" si="6"/>
        <v>20</v>
      </c>
      <c r="H84" s="19">
        <v>19.25</v>
      </c>
      <c r="I84" s="19">
        <f t="shared" si="8"/>
        <v>385</v>
      </c>
      <c r="J84" s="10">
        <f>SUM(I84:I84)</f>
        <v>385</v>
      </c>
      <c r="K84" s="9"/>
      <c r="L84" s="10"/>
      <c r="M84" s="4"/>
    </row>
    <row r="85" spans="1:13" ht="19.5" customHeight="1">
      <c r="A85" s="6"/>
      <c r="B85" s="6" t="s">
        <v>42</v>
      </c>
      <c r="C85" s="35"/>
      <c r="D85" s="36">
        <f t="shared" si="5"/>
        <v>0</v>
      </c>
      <c r="E85" s="42">
        <v>10</v>
      </c>
      <c r="F85" s="41">
        <f>E85*H85</f>
        <v>192.5</v>
      </c>
      <c r="G85" s="5">
        <f t="shared" si="6"/>
        <v>10</v>
      </c>
      <c r="H85" s="19">
        <v>19.25</v>
      </c>
      <c r="I85" s="19">
        <f t="shared" si="8"/>
        <v>192.5</v>
      </c>
      <c r="J85" s="10"/>
      <c r="K85" s="9"/>
      <c r="L85" s="10"/>
      <c r="M85" s="4"/>
    </row>
    <row r="86" spans="1:13" ht="19.5" customHeight="1">
      <c r="A86" s="6"/>
      <c r="B86" s="6" t="s">
        <v>35</v>
      </c>
      <c r="C86" s="35"/>
      <c r="D86" s="36">
        <f t="shared" si="5"/>
        <v>0</v>
      </c>
      <c r="E86" s="42">
        <v>5</v>
      </c>
      <c r="F86" s="41">
        <f t="shared" si="7"/>
        <v>96.25</v>
      </c>
      <c r="G86" s="5">
        <f t="shared" si="6"/>
        <v>5</v>
      </c>
      <c r="H86" s="19">
        <v>19.25</v>
      </c>
      <c r="I86" s="19">
        <f t="shared" si="8"/>
        <v>96.25</v>
      </c>
      <c r="J86" s="10"/>
      <c r="K86" s="9"/>
      <c r="L86" s="10"/>
      <c r="M86" s="4"/>
    </row>
    <row r="87" spans="1:13" ht="19.5" customHeight="1">
      <c r="A87" s="6"/>
      <c r="B87" s="6" t="s">
        <v>54</v>
      </c>
      <c r="C87" s="35"/>
      <c r="D87" s="36">
        <f t="shared" si="5"/>
        <v>0</v>
      </c>
      <c r="E87" s="42">
        <v>5</v>
      </c>
      <c r="F87" s="41">
        <f t="shared" si="7"/>
        <v>96.25</v>
      </c>
      <c r="G87" s="5">
        <f t="shared" si="6"/>
        <v>5</v>
      </c>
      <c r="H87" s="19">
        <v>19.25</v>
      </c>
      <c r="I87" s="19">
        <f t="shared" si="8"/>
        <v>96.25</v>
      </c>
      <c r="J87" s="10"/>
      <c r="K87" s="9"/>
      <c r="L87" s="10"/>
      <c r="M87" s="4"/>
    </row>
    <row r="88" spans="1:13" ht="19.5" customHeight="1">
      <c r="A88" s="6"/>
      <c r="B88" s="6" t="s">
        <v>55</v>
      </c>
      <c r="C88" s="35"/>
      <c r="D88" s="36">
        <f t="shared" si="5"/>
        <v>0</v>
      </c>
      <c r="E88" s="42">
        <v>5</v>
      </c>
      <c r="F88" s="41">
        <f t="shared" si="7"/>
        <v>96.25</v>
      </c>
      <c r="G88" s="5">
        <f t="shared" si="6"/>
        <v>5</v>
      </c>
      <c r="H88" s="19">
        <v>19.25</v>
      </c>
      <c r="I88" s="19">
        <f t="shared" si="8"/>
        <v>96.25</v>
      </c>
      <c r="J88" s="10"/>
      <c r="K88" s="9"/>
      <c r="L88" s="10"/>
      <c r="M88" s="4"/>
    </row>
    <row r="89" spans="1:13" ht="19.5" customHeight="1">
      <c r="A89" s="6"/>
      <c r="B89" s="6" t="s">
        <v>10</v>
      </c>
      <c r="C89" s="35"/>
      <c r="D89" s="36">
        <f t="shared" si="5"/>
        <v>0</v>
      </c>
      <c r="E89" s="42">
        <v>10</v>
      </c>
      <c r="F89" s="41">
        <f t="shared" si="7"/>
        <v>192.5</v>
      </c>
      <c r="G89" s="5">
        <f t="shared" si="6"/>
        <v>10</v>
      </c>
      <c r="H89" s="19">
        <v>19.25</v>
      </c>
      <c r="I89" s="19">
        <f t="shared" si="8"/>
        <v>192.5</v>
      </c>
      <c r="J89" s="10">
        <f>SUM(I89:I89)</f>
        <v>192.5</v>
      </c>
      <c r="K89" s="9"/>
      <c r="L89" s="10"/>
      <c r="M89" s="4"/>
    </row>
    <row r="90" spans="1:12" s="4" customFormat="1" ht="19.5" customHeight="1">
      <c r="A90" s="6"/>
      <c r="B90" s="5" t="s">
        <v>25</v>
      </c>
      <c r="C90" s="38"/>
      <c r="D90" s="36">
        <f t="shared" si="5"/>
        <v>0</v>
      </c>
      <c r="E90" s="42">
        <v>2</v>
      </c>
      <c r="F90" s="41">
        <f t="shared" si="7"/>
        <v>38.5</v>
      </c>
      <c r="G90" s="5">
        <f t="shared" si="6"/>
        <v>2</v>
      </c>
      <c r="H90" s="19">
        <v>19.25</v>
      </c>
      <c r="I90" s="19">
        <f t="shared" si="8"/>
        <v>38.5</v>
      </c>
      <c r="J90" s="10"/>
      <c r="K90" s="9"/>
      <c r="L90" s="10"/>
    </row>
    <row r="91" spans="1:12" s="4" customFormat="1" ht="19.5" customHeight="1">
      <c r="A91" s="6"/>
      <c r="B91" s="5" t="s">
        <v>25</v>
      </c>
      <c r="C91" s="38"/>
      <c r="D91" s="36">
        <f t="shared" si="5"/>
        <v>0</v>
      </c>
      <c r="E91" s="42">
        <v>2</v>
      </c>
      <c r="F91" s="41">
        <f t="shared" si="7"/>
        <v>38.5</v>
      </c>
      <c r="G91" s="5">
        <f t="shared" si="6"/>
        <v>2</v>
      </c>
      <c r="H91" s="19">
        <v>19.25</v>
      </c>
      <c r="I91" s="19">
        <f t="shared" si="8"/>
        <v>38.5</v>
      </c>
      <c r="J91" s="10"/>
      <c r="K91" s="9"/>
      <c r="L91" s="10"/>
    </row>
    <row r="92" spans="1:12" s="4" customFormat="1" ht="19.5" customHeight="1">
      <c r="A92" s="6"/>
      <c r="B92" s="5" t="s">
        <v>25</v>
      </c>
      <c r="C92" s="38"/>
      <c r="D92" s="36">
        <f t="shared" si="5"/>
        <v>0</v>
      </c>
      <c r="E92" s="42">
        <v>2</v>
      </c>
      <c r="F92" s="41">
        <f t="shared" si="7"/>
        <v>38.5</v>
      </c>
      <c r="G92" s="5">
        <f t="shared" si="6"/>
        <v>2</v>
      </c>
      <c r="H92" s="19">
        <v>19.25</v>
      </c>
      <c r="I92" s="19">
        <f t="shared" si="8"/>
        <v>38.5</v>
      </c>
      <c r="J92" s="10"/>
      <c r="K92" s="9"/>
      <c r="L92" s="10"/>
    </row>
    <row r="93" spans="1:12" s="4" customFormat="1" ht="19.5" customHeight="1">
      <c r="A93" s="6"/>
      <c r="B93" s="5" t="s">
        <v>25</v>
      </c>
      <c r="C93" s="38"/>
      <c r="D93" s="36">
        <f t="shared" si="5"/>
        <v>0</v>
      </c>
      <c r="E93" s="42">
        <v>2</v>
      </c>
      <c r="F93" s="41">
        <f t="shared" si="7"/>
        <v>38.5</v>
      </c>
      <c r="G93" s="5">
        <f t="shared" si="6"/>
        <v>2</v>
      </c>
      <c r="H93" s="19">
        <v>19.25</v>
      </c>
      <c r="I93" s="19">
        <f t="shared" si="8"/>
        <v>38.5</v>
      </c>
      <c r="J93" s="10"/>
      <c r="K93" s="9"/>
      <c r="L93" s="10"/>
    </row>
    <row r="94" spans="1:19" s="4" customFormat="1" ht="19.5" customHeight="1">
      <c r="A94" s="6"/>
      <c r="B94" s="5" t="s">
        <v>23</v>
      </c>
      <c r="C94" s="38"/>
      <c r="D94" s="36">
        <f t="shared" si="5"/>
        <v>0</v>
      </c>
      <c r="E94" s="42">
        <v>2</v>
      </c>
      <c r="F94" s="41">
        <f t="shared" si="7"/>
        <v>38.5</v>
      </c>
      <c r="G94" s="5">
        <f t="shared" si="6"/>
        <v>2</v>
      </c>
      <c r="H94" s="19">
        <v>19.25</v>
      </c>
      <c r="I94" s="19">
        <f t="shared" si="8"/>
        <v>38.5</v>
      </c>
      <c r="J94" s="10"/>
      <c r="K94" s="9"/>
      <c r="L94" s="10"/>
      <c r="Q94" s="25"/>
      <c r="R94" s="25"/>
      <c r="S94" s="25"/>
    </row>
    <row r="95" spans="1:19" s="4" customFormat="1" ht="19.5" customHeight="1">
      <c r="A95" s="6"/>
      <c r="B95" s="5" t="s">
        <v>23</v>
      </c>
      <c r="C95" s="38"/>
      <c r="D95" s="36">
        <f t="shared" si="5"/>
        <v>0</v>
      </c>
      <c r="E95" s="42">
        <v>2</v>
      </c>
      <c r="F95" s="41">
        <f t="shared" si="7"/>
        <v>38.5</v>
      </c>
      <c r="G95" s="5">
        <f t="shared" si="6"/>
        <v>2</v>
      </c>
      <c r="H95" s="19">
        <v>19.25</v>
      </c>
      <c r="I95" s="19">
        <f t="shared" si="8"/>
        <v>38.5</v>
      </c>
      <c r="J95" s="10">
        <f>SUM(I90:I95)</f>
        <v>231</v>
      </c>
      <c r="K95" s="9"/>
      <c r="L95" s="10"/>
      <c r="Q95" s="25"/>
      <c r="R95" s="25"/>
      <c r="S95" s="25"/>
    </row>
    <row r="96" spans="1:19" s="4" customFormat="1" ht="19.5" customHeight="1">
      <c r="A96" s="6"/>
      <c r="B96" s="5" t="s">
        <v>51</v>
      </c>
      <c r="C96" s="38">
        <v>10</v>
      </c>
      <c r="D96" s="36">
        <f t="shared" si="5"/>
        <v>192.5</v>
      </c>
      <c r="E96" s="42">
        <v>6</v>
      </c>
      <c r="F96" s="41">
        <f t="shared" si="7"/>
        <v>115.5</v>
      </c>
      <c r="G96" s="5">
        <f t="shared" si="6"/>
        <v>16</v>
      </c>
      <c r="H96" s="19">
        <v>19.25</v>
      </c>
      <c r="I96" s="19">
        <f t="shared" si="8"/>
        <v>308</v>
      </c>
      <c r="J96" s="10">
        <f>I96</f>
        <v>308</v>
      </c>
      <c r="K96" s="9"/>
      <c r="L96" s="10"/>
      <c r="Q96" s="25"/>
      <c r="R96" s="25"/>
      <c r="S96" s="25"/>
    </row>
    <row r="97" spans="1:19" s="4" customFormat="1" ht="19.5" customHeight="1">
      <c r="A97" s="6"/>
      <c r="B97" s="6" t="s">
        <v>18</v>
      </c>
      <c r="C97" s="38"/>
      <c r="D97" s="36">
        <f t="shared" si="5"/>
        <v>0</v>
      </c>
      <c r="E97" s="42">
        <v>15</v>
      </c>
      <c r="F97" s="41">
        <f t="shared" si="7"/>
        <v>288.75</v>
      </c>
      <c r="G97" s="5">
        <f t="shared" si="6"/>
        <v>15</v>
      </c>
      <c r="H97" s="19">
        <v>19.25</v>
      </c>
      <c r="I97" s="19">
        <f t="shared" si="8"/>
        <v>288.75</v>
      </c>
      <c r="J97" s="10"/>
      <c r="K97" s="9"/>
      <c r="L97" s="10"/>
      <c r="Q97" s="25"/>
      <c r="R97" s="25"/>
      <c r="S97" s="25"/>
    </row>
    <row r="98" spans="1:19" s="4" customFormat="1" ht="19.5" customHeight="1">
      <c r="A98" s="6"/>
      <c r="B98" s="6" t="s">
        <v>30</v>
      </c>
      <c r="C98" s="37"/>
      <c r="D98" s="36">
        <f t="shared" si="5"/>
        <v>0</v>
      </c>
      <c r="E98" s="42">
        <v>15</v>
      </c>
      <c r="F98" s="41">
        <f t="shared" si="7"/>
        <v>288.75</v>
      </c>
      <c r="G98" s="5">
        <f t="shared" si="6"/>
        <v>15</v>
      </c>
      <c r="H98" s="19">
        <v>19.25</v>
      </c>
      <c r="I98" s="19">
        <f t="shared" si="8"/>
        <v>288.75</v>
      </c>
      <c r="J98" s="10"/>
      <c r="K98" s="9"/>
      <c r="L98" s="10"/>
      <c r="Q98" s="25"/>
      <c r="R98" s="25"/>
      <c r="S98" s="25"/>
    </row>
    <row r="99" spans="1:19" s="4" customFormat="1" ht="19.5" customHeight="1">
      <c r="A99" s="6"/>
      <c r="B99" s="20" t="s">
        <v>22</v>
      </c>
      <c r="C99" s="38">
        <v>10</v>
      </c>
      <c r="D99" s="36">
        <f t="shared" si="5"/>
        <v>192.5</v>
      </c>
      <c r="E99" s="42">
        <v>10</v>
      </c>
      <c r="F99" s="41">
        <f t="shared" si="7"/>
        <v>192.5</v>
      </c>
      <c r="G99" s="5">
        <f t="shared" si="6"/>
        <v>20</v>
      </c>
      <c r="H99" s="19">
        <v>19.25</v>
      </c>
      <c r="I99" s="19">
        <f t="shared" si="8"/>
        <v>385</v>
      </c>
      <c r="J99" s="10"/>
      <c r="K99" s="9"/>
      <c r="L99" s="10"/>
      <c r="Q99" s="25"/>
      <c r="R99" s="25"/>
      <c r="S99" s="25"/>
    </row>
    <row r="100" spans="1:19" s="4" customFormat="1" ht="19.5" customHeight="1">
      <c r="A100" s="6"/>
      <c r="B100" s="33" t="s">
        <v>73</v>
      </c>
      <c r="C100" s="38">
        <v>2</v>
      </c>
      <c r="D100" s="36">
        <f t="shared" si="5"/>
        <v>38.5</v>
      </c>
      <c r="E100" s="42"/>
      <c r="F100" s="41">
        <f t="shared" si="7"/>
        <v>0</v>
      </c>
      <c r="G100" s="5">
        <f t="shared" si="6"/>
        <v>2</v>
      </c>
      <c r="H100" s="19">
        <v>19.25</v>
      </c>
      <c r="I100" s="19">
        <f t="shared" si="8"/>
        <v>38.5</v>
      </c>
      <c r="J100" s="10"/>
      <c r="K100" s="9"/>
      <c r="L100" s="10"/>
      <c r="Q100" s="25"/>
      <c r="R100" s="25"/>
      <c r="S100" s="25"/>
    </row>
    <row r="101" spans="1:19" s="4" customFormat="1" ht="19.5" customHeight="1">
      <c r="A101" s="6"/>
      <c r="B101" s="33" t="s">
        <v>73</v>
      </c>
      <c r="C101" s="38">
        <v>3</v>
      </c>
      <c r="D101" s="36">
        <f t="shared" si="5"/>
        <v>57.75</v>
      </c>
      <c r="E101" s="42"/>
      <c r="F101" s="41">
        <f t="shared" si="7"/>
        <v>0</v>
      </c>
      <c r="G101" s="5">
        <f t="shared" si="6"/>
        <v>3</v>
      </c>
      <c r="H101" s="19">
        <v>19.25</v>
      </c>
      <c r="I101" s="19">
        <f t="shared" si="8"/>
        <v>57.75</v>
      </c>
      <c r="J101" s="10"/>
      <c r="K101" s="9"/>
      <c r="L101" s="10"/>
      <c r="Q101" s="25"/>
      <c r="R101" s="25"/>
      <c r="S101" s="25"/>
    </row>
    <row r="102" spans="1:19" s="4" customFormat="1" ht="19.5" customHeight="1">
      <c r="A102" s="6"/>
      <c r="B102" s="33" t="s">
        <v>73</v>
      </c>
      <c r="C102" s="38">
        <v>5</v>
      </c>
      <c r="D102" s="36">
        <f t="shared" si="5"/>
        <v>96.25</v>
      </c>
      <c r="E102" s="42"/>
      <c r="F102" s="41">
        <f t="shared" si="7"/>
        <v>0</v>
      </c>
      <c r="G102" s="5">
        <f t="shared" si="6"/>
        <v>5</v>
      </c>
      <c r="H102" s="19">
        <v>19.25</v>
      </c>
      <c r="I102" s="19">
        <f t="shared" si="8"/>
        <v>96.25</v>
      </c>
      <c r="J102" s="10"/>
      <c r="K102" s="9"/>
      <c r="L102" s="10"/>
      <c r="Q102" s="25"/>
      <c r="R102" s="25"/>
      <c r="S102" s="25"/>
    </row>
    <row r="103" spans="1:19" s="4" customFormat="1" ht="19.5" customHeight="1">
      <c r="A103" s="6"/>
      <c r="B103" s="33" t="s">
        <v>73</v>
      </c>
      <c r="C103" s="38">
        <v>5</v>
      </c>
      <c r="D103" s="36">
        <f t="shared" si="5"/>
        <v>96.25</v>
      </c>
      <c r="E103" s="42"/>
      <c r="F103" s="41">
        <f t="shared" si="7"/>
        <v>0</v>
      </c>
      <c r="G103" s="5">
        <f t="shared" si="6"/>
        <v>5</v>
      </c>
      <c r="H103" s="19">
        <v>19.25</v>
      </c>
      <c r="I103" s="19">
        <f t="shared" si="8"/>
        <v>96.25</v>
      </c>
      <c r="J103" s="10"/>
      <c r="K103" s="9"/>
      <c r="L103" s="10"/>
      <c r="Q103" s="25"/>
      <c r="R103" s="25"/>
      <c r="S103" s="25"/>
    </row>
    <row r="104" spans="1:19" s="4" customFormat="1" ht="19.5" customHeight="1">
      <c r="A104" s="6"/>
      <c r="B104" s="33" t="s">
        <v>73</v>
      </c>
      <c r="C104" s="38">
        <v>5</v>
      </c>
      <c r="D104" s="36">
        <f t="shared" si="5"/>
        <v>96.25</v>
      </c>
      <c r="E104" s="42"/>
      <c r="F104" s="41">
        <f t="shared" si="7"/>
        <v>0</v>
      </c>
      <c r="G104" s="5">
        <f t="shared" si="6"/>
        <v>5</v>
      </c>
      <c r="H104" s="19">
        <v>19.25</v>
      </c>
      <c r="I104" s="19">
        <f t="shared" si="8"/>
        <v>96.25</v>
      </c>
      <c r="J104" s="10"/>
      <c r="K104" s="9"/>
      <c r="L104" s="10"/>
      <c r="Q104" s="25"/>
      <c r="R104" s="25"/>
      <c r="S104" s="25"/>
    </row>
    <row r="105" spans="1:19" s="4" customFormat="1" ht="19.5" customHeight="1">
      <c r="A105" s="6"/>
      <c r="B105" s="33" t="s">
        <v>73</v>
      </c>
      <c r="C105" s="38">
        <v>5</v>
      </c>
      <c r="D105" s="36">
        <f t="shared" si="5"/>
        <v>96.25</v>
      </c>
      <c r="E105" s="42"/>
      <c r="F105" s="41">
        <f t="shared" si="7"/>
        <v>0</v>
      </c>
      <c r="G105" s="5">
        <f t="shared" si="6"/>
        <v>5</v>
      </c>
      <c r="H105" s="19">
        <v>19.25</v>
      </c>
      <c r="I105" s="19">
        <f t="shared" si="8"/>
        <v>96.25</v>
      </c>
      <c r="J105" s="10"/>
      <c r="K105" s="9"/>
      <c r="L105" s="10"/>
      <c r="Q105" s="25"/>
      <c r="R105" s="25"/>
      <c r="S105" s="25"/>
    </row>
    <row r="106" spans="1:19" s="4" customFormat="1" ht="19.5" customHeight="1">
      <c r="A106" s="6"/>
      <c r="B106" s="33" t="s">
        <v>73</v>
      </c>
      <c r="C106" s="38">
        <v>5</v>
      </c>
      <c r="D106" s="36">
        <f t="shared" si="5"/>
        <v>96.25</v>
      </c>
      <c r="E106" s="42"/>
      <c r="F106" s="41">
        <f t="shared" si="7"/>
        <v>0</v>
      </c>
      <c r="G106" s="5">
        <f t="shared" si="6"/>
        <v>5</v>
      </c>
      <c r="H106" s="19">
        <v>19.25</v>
      </c>
      <c r="I106" s="19">
        <f t="shared" si="8"/>
        <v>96.25</v>
      </c>
      <c r="J106" s="10"/>
      <c r="K106" s="9"/>
      <c r="L106" s="10"/>
      <c r="Q106" s="25"/>
      <c r="R106" s="25"/>
      <c r="S106" s="25"/>
    </row>
    <row r="107" spans="1:19" s="4" customFormat="1" ht="19.5" customHeight="1">
      <c r="A107" s="6"/>
      <c r="B107" s="33" t="s">
        <v>73</v>
      </c>
      <c r="C107" s="38">
        <v>5</v>
      </c>
      <c r="D107" s="36">
        <f t="shared" si="5"/>
        <v>96.25</v>
      </c>
      <c r="E107" s="42"/>
      <c r="F107" s="41">
        <f t="shared" si="7"/>
        <v>0</v>
      </c>
      <c r="G107" s="5">
        <f t="shared" si="6"/>
        <v>5</v>
      </c>
      <c r="H107" s="19">
        <v>19.25</v>
      </c>
      <c r="I107" s="19">
        <f t="shared" si="8"/>
        <v>96.25</v>
      </c>
      <c r="J107" s="10"/>
      <c r="K107" s="9"/>
      <c r="L107" s="10"/>
      <c r="Q107" s="25"/>
      <c r="R107" s="25"/>
      <c r="S107" s="25"/>
    </row>
    <row r="108" spans="1:19" s="4" customFormat="1" ht="19.5" customHeight="1">
      <c r="A108" s="6"/>
      <c r="B108" s="33" t="s">
        <v>73</v>
      </c>
      <c r="C108" s="38">
        <v>5</v>
      </c>
      <c r="D108" s="36">
        <f t="shared" si="5"/>
        <v>96.25</v>
      </c>
      <c r="E108" s="42"/>
      <c r="F108" s="41">
        <f t="shared" si="7"/>
        <v>0</v>
      </c>
      <c r="G108" s="5">
        <f t="shared" si="6"/>
        <v>5</v>
      </c>
      <c r="H108" s="19">
        <v>19.25</v>
      </c>
      <c r="I108" s="19">
        <f t="shared" si="8"/>
        <v>96.25</v>
      </c>
      <c r="J108" s="10"/>
      <c r="K108" s="9"/>
      <c r="L108" s="10"/>
      <c r="Q108" s="25"/>
      <c r="R108" s="25"/>
      <c r="S108" s="25"/>
    </row>
    <row r="109" spans="1:19" s="4" customFormat="1" ht="19.5" customHeight="1">
      <c r="A109" s="6"/>
      <c r="B109" s="33" t="s">
        <v>73</v>
      </c>
      <c r="C109" s="38">
        <v>5</v>
      </c>
      <c r="D109" s="36">
        <f t="shared" si="5"/>
        <v>96.25</v>
      </c>
      <c r="E109" s="42"/>
      <c r="F109" s="41">
        <f t="shared" si="7"/>
        <v>0</v>
      </c>
      <c r="G109" s="5">
        <f t="shared" si="6"/>
        <v>5</v>
      </c>
      <c r="H109" s="19">
        <v>19.25</v>
      </c>
      <c r="I109" s="19">
        <f t="shared" si="8"/>
        <v>96.25</v>
      </c>
      <c r="J109" s="10"/>
      <c r="K109" s="9"/>
      <c r="L109" s="10"/>
      <c r="Q109" s="25"/>
      <c r="R109" s="25"/>
      <c r="S109" s="25"/>
    </row>
    <row r="110" spans="1:19" s="4" customFormat="1" ht="19.5" customHeight="1">
      <c r="A110" s="6"/>
      <c r="B110" s="33" t="s">
        <v>73</v>
      </c>
      <c r="C110" s="38">
        <v>5</v>
      </c>
      <c r="D110" s="36">
        <f t="shared" si="5"/>
        <v>96.25</v>
      </c>
      <c r="E110" s="42"/>
      <c r="F110" s="41">
        <f t="shared" si="7"/>
        <v>0</v>
      </c>
      <c r="G110" s="5">
        <f t="shared" si="6"/>
        <v>5</v>
      </c>
      <c r="H110" s="19">
        <v>19.25</v>
      </c>
      <c r="I110" s="19">
        <f t="shared" si="8"/>
        <v>96.25</v>
      </c>
      <c r="J110" s="10"/>
      <c r="K110" s="9"/>
      <c r="L110" s="10"/>
      <c r="Q110" s="25"/>
      <c r="R110" s="25"/>
      <c r="S110" s="25"/>
    </row>
    <row r="111" spans="1:19" s="4" customFormat="1" ht="19.5" customHeight="1">
      <c r="A111" s="6"/>
      <c r="B111" s="33" t="s">
        <v>73</v>
      </c>
      <c r="C111" s="38">
        <v>5</v>
      </c>
      <c r="D111" s="36">
        <f t="shared" si="5"/>
        <v>96.25</v>
      </c>
      <c r="E111" s="42"/>
      <c r="F111" s="41">
        <f t="shared" si="7"/>
        <v>0</v>
      </c>
      <c r="G111" s="5">
        <f t="shared" si="6"/>
        <v>5</v>
      </c>
      <c r="H111" s="19">
        <v>19.25</v>
      </c>
      <c r="I111" s="19">
        <f t="shared" si="8"/>
        <v>96.25</v>
      </c>
      <c r="J111" s="10"/>
      <c r="K111" s="9"/>
      <c r="L111" s="10"/>
      <c r="Q111" s="25"/>
      <c r="R111" s="25"/>
      <c r="S111" s="25"/>
    </row>
    <row r="112" spans="1:19" s="4" customFormat="1" ht="19.5" customHeight="1">
      <c r="A112" s="6"/>
      <c r="B112" s="33" t="s">
        <v>73</v>
      </c>
      <c r="C112" s="38">
        <v>5</v>
      </c>
      <c r="D112" s="36">
        <f t="shared" si="5"/>
        <v>96.25</v>
      </c>
      <c r="E112" s="42"/>
      <c r="F112" s="41">
        <f t="shared" si="7"/>
        <v>0</v>
      </c>
      <c r="G112" s="5">
        <f t="shared" si="6"/>
        <v>5</v>
      </c>
      <c r="H112" s="19">
        <v>19.25</v>
      </c>
      <c r="I112" s="19">
        <f t="shared" si="8"/>
        <v>96.25</v>
      </c>
      <c r="J112" s="10"/>
      <c r="K112" s="9"/>
      <c r="L112" s="10"/>
      <c r="Q112" s="25"/>
      <c r="R112" s="25"/>
      <c r="S112" s="25"/>
    </row>
    <row r="113" spans="1:19" s="4" customFormat="1" ht="19.5" customHeight="1">
      <c r="A113" s="6"/>
      <c r="B113" s="33" t="s">
        <v>73</v>
      </c>
      <c r="C113" s="38">
        <v>5</v>
      </c>
      <c r="D113" s="36">
        <f t="shared" si="5"/>
        <v>96.25</v>
      </c>
      <c r="E113" s="42"/>
      <c r="F113" s="41">
        <f t="shared" si="7"/>
        <v>0</v>
      </c>
      <c r="G113" s="5">
        <f t="shared" si="6"/>
        <v>5</v>
      </c>
      <c r="H113" s="19">
        <v>19.25</v>
      </c>
      <c r="I113" s="19">
        <f t="shared" si="8"/>
        <v>96.25</v>
      </c>
      <c r="J113" s="10"/>
      <c r="K113" s="9"/>
      <c r="L113" s="10"/>
      <c r="Q113" s="25"/>
      <c r="R113" s="25"/>
      <c r="S113" s="25"/>
    </row>
    <row r="114" spans="1:19" s="4" customFormat="1" ht="19.5" customHeight="1">
      <c r="A114" s="6"/>
      <c r="B114" s="33" t="s">
        <v>73</v>
      </c>
      <c r="C114" s="38">
        <v>5</v>
      </c>
      <c r="D114" s="36">
        <f t="shared" si="5"/>
        <v>96.25</v>
      </c>
      <c r="E114" s="42"/>
      <c r="F114" s="41">
        <f t="shared" si="7"/>
        <v>0</v>
      </c>
      <c r="G114" s="5">
        <f t="shared" si="6"/>
        <v>5</v>
      </c>
      <c r="H114" s="19">
        <v>19.25</v>
      </c>
      <c r="I114" s="19">
        <f t="shared" si="8"/>
        <v>96.25</v>
      </c>
      <c r="J114" s="10"/>
      <c r="K114" s="9"/>
      <c r="L114" s="10"/>
      <c r="Q114" s="25"/>
      <c r="R114" s="25"/>
      <c r="S114" s="25"/>
    </row>
    <row r="115" spans="1:19" s="4" customFormat="1" ht="19.5" customHeight="1">
      <c r="A115" s="6"/>
      <c r="B115" s="33" t="s">
        <v>73</v>
      </c>
      <c r="C115" s="38">
        <v>5</v>
      </c>
      <c r="D115" s="36">
        <f t="shared" si="5"/>
        <v>96.25</v>
      </c>
      <c r="E115" s="42"/>
      <c r="F115" s="41">
        <f t="shared" si="7"/>
        <v>0</v>
      </c>
      <c r="G115" s="5">
        <f t="shared" si="6"/>
        <v>5</v>
      </c>
      <c r="H115" s="19">
        <v>19.25</v>
      </c>
      <c r="I115" s="19">
        <f t="shared" si="8"/>
        <v>96.25</v>
      </c>
      <c r="J115" s="10"/>
      <c r="K115" s="9"/>
      <c r="L115" s="10"/>
      <c r="Q115" s="25"/>
      <c r="R115" s="25"/>
      <c r="S115" s="25"/>
    </row>
    <row r="116" spans="1:19" s="4" customFormat="1" ht="19.5" customHeight="1">
      <c r="A116" s="6"/>
      <c r="B116" s="33" t="s">
        <v>73</v>
      </c>
      <c r="C116" s="38">
        <v>5</v>
      </c>
      <c r="D116" s="36">
        <f t="shared" si="5"/>
        <v>96.25</v>
      </c>
      <c r="E116" s="42"/>
      <c r="F116" s="41">
        <f t="shared" si="7"/>
        <v>0</v>
      </c>
      <c r="G116" s="5">
        <f t="shared" si="6"/>
        <v>5</v>
      </c>
      <c r="H116" s="19">
        <v>19.25</v>
      </c>
      <c r="I116" s="19">
        <f t="shared" si="8"/>
        <v>96.25</v>
      </c>
      <c r="J116" s="10"/>
      <c r="K116" s="9"/>
      <c r="L116" s="10"/>
      <c r="Q116" s="25"/>
      <c r="R116" s="25"/>
      <c r="S116" s="25"/>
    </row>
    <row r="117" spans="1:19" s="4" customFormat="1" ht="19.5" customHeight="1">
      <c r="A117" s="6"/>
      <c r="B117" s="33" t="s">
        <v>73</v>
      </c>
      <c r="C117" s="38">
        <v>5</v>
      </c>
      <c r="D117" s="36">
        <f t="shared" si="5"/>
        <v>96.25</v>
      </c>
      <c r="E117" s="42"/>
      <c r="F117" s="41">
        <f t="shared" si="7"/>
        <v>0</v>
      </c>
      <c r="G117" s="5">
        <f t="shared" si="6"/>
        <v>5</v>
      </c>
      <c r="H117" s="19">
        <v>19.25</v>
      </c>
      <c r="I117" s="19">
        <f t="shared" si="8"/>
        <v>96.25</v>
      </c>
      <c r="J117" s="10"/>
      <c r="K117" s="9"/>
      <c r="L117" s="10"/>
      <c r="Q117" s="25"/>
      <c r="R117" s="25"/>
      <c r="S117" s="25"/>
    </row>
    <row r="118" spans="1:19" s="4" customFormat="1" ht="19.5" customHeight="1">
      <c r="A118" s="6"/>
      <c r="B118" s="33" t="s">
        <v>73</v>
      </c>
      <c r="C118" s="38">
        <v>5</v>
      </c>
      <c r="D118" s="36">
        <f t="shared" si="5"/>
        <v>96.25</v>
      </c>
      <c r="E118" s="42"/>
      <c r="F118" s="41">
        <f t="shared" si="7"/>
        <v>0</v>
      </c>
      <c r="G118" s="5">
        <f t="shared" si="6"/>
        <v>5</v>
      </c>
      <c r="H118" s="19">
        <v>19.25</v>
      </c>
      <c r="I118" s="19">
        <f t="shared" si="8"/>
        <v>96.25</v>
      </c>
      <c r="J118" s="10"/>
      <c r="K118" s="9"/>
      <c r="L118" s="10"/>
      <c r="Q118" s="25"/>
      <c r="R118" s="25"/>
      <c r="S118" s="25"/>
    </row>
    <row r="119" spans="1:19" s="4" customFormat="1" ht="19.5" customHeight="1">
      <c r="A119" s="6"/>
      <c r="B119" s="33" t="s">
        <v>75</v>
      </c>
      <c r="C119" s="38"/>
      <c r="D119" s="36">
        <f t="shared" si="5"/>
        <v>0</v>
      </c>
      <c r="E119" s="42">
        <v>3</v>
      </c>
      <c r="F119" s="41">
        <f t="shared" si="7"/>
        <v>57.75</v>
      </c>
      <c r="G119" s="5">
        <f t="shared" si="6"/>
        <v>3</v>
      </c>
      <c r="H119" s="19">
        <v>19.25</v>
      </c>
      <c r="I119" s="19">
        <f t="shared" si="8"/>
        <v>57.75</v>
      </c>
      <c r="J119" s="10"/>
      <c r="K119" s="9"/>
      <c r="L119" s="10"/>
      <c r="Q119" s="25"/>
      <c r="R119" s="25"/>
      <c r="S119" s="25"/>
    </row>
    <row r="120" spans="1:19" s="4" customFormat="1" ht="19.5" customHeight="1">
      <c r="A120" s="6"/>
      <c r="B120" s="33" t="s">
        <v>75</v>
      </c>
      <c r="C120" s="38"/>
      <c r="D120" s="36">
        <f t="shared" si="5"/>
        <v>0</v>
      </c>
      <c r="E120" s="42">
        <v>3</v>
      </c>
      <c r="F120" s="41">
        <f t="shared" si="7"/>
        <v>57.75</v>
      </c>
      <c r="G120" s="5">
        <f t="shared" si="6"/>
        <v>3</v>
      </c>
      <c r="H120" s="19">
        <v>19.25</v>
      </c>
      <c r="I120" s="19">
        <f t="shared" si="8"/>
        <v>57.75</v>
      </c>
      <c r="J120" s="10"/>
      <c r="K120" s="9"/>
      <c r="L120" s="10"/>
      <c r="Q120" s="25"/>
      <c r="R120" s="25"/>
      <c r="S120" s="25"/>
    </row>
    <row r="121" spans="1:19" s="4" customFormat="1" ht="19.5" customHeight="1">
      <c r="A121" s="6"/>
      <c r="B121" s="33" t="s">
        <v>75</v>
      </c>
      <c r="C121" s="38"/>
      <c r="D121" s="36">
        <f t="shared" si="5"/>
        <v>0</v>
      </c>
      <c r="E121" s="42">
        <v>2</v>
      </c>
      <c r="F121" s="41">
        <f t="shared" si="7"/>
        <v>38.5</v>
      </c>
      <c r="G121" s="5">
        <f t="shared" si="6"/>
        <v>2</v>
      </c>
      <c r="H121" s="19">
        <v>19.25</v>
      </c>
      <c r="I121" s="19">
        <f t="shared" si="8"/>
        <v>38.5</v>
      </c>
      <c r="J121" s="10"/>
      <c r="K121" s="9"/>
      <c r="L121" s="10"/>
      <c r="Q121" s="25"/>
      <c r="R121" s="25"/>
      <c r="S121" s="25"/>
    </row>
    <row r="122" spans="1:19" s="4" customFormat="1" ht="19.5" customHeight="1">
      <c r="A122" s="6"/>
      <c r="B122" s="33" t="s">
        <v>75</v>
      </c>
      <c r="C122" s="38"/>
      <c r="D122" s="36">
        <f t="shared" si="5"/>
        <v>0</v>
      </c>
      <c r="E122" s="42">
        <v>2</v>
      </c>
      <c r="F122" s="41">
        <f t="shared" si="7"/>
        <v>38.5</v>
      </c>
      <c r="G122" s="5">
        <f t="shared" si="6"/>
        <v>2</v>
      </c>
      <c r="H122" s="19">
        <v>19.25</v>
      </c>
      <c r="I122" s="19">
        <f t="shared" si="8"/>
        <v>38.5</v>
      </c>
      <c r="J122" s="10"/>
      <c r="K122" s="9"/>
      <c r="L122" s="10"/>
      <c r="Q122" s="25"/>
      <c r="R122" s="25"/>
      <c r="S122" s="25"/>
    </row>
    <row r="123" spans="1:19" s="4" customFormat="1" ht="19.5" customHeight="1">
      <c r="A123" s="6"/>
      <c r="B123" s="33" t="s">
        <v>75</v>
      </c>
      <c r="C123" s="38"/>
      <c r="D123" s="36">
        <f t="shared" si="5"/>
        <v>0</v>
      </c>
      <c r="E123" s="42">
        <v>2</v>
      </c>
      <c r="F123" s="41">
        <f t="shared" si="7"/>
        <v>38.5</v>
      </c>
      <c r="G123" s="5">
        <f t="shared" si="6"/>
        <v>2</v>
      </c>
      <c r="H123" s="19">
        <v>19.25</v>
      </c>
      <c r="I123" s="19">
        <f t="shared" si="8"/>
        <v>38.5</v>
      </c>
      <c r="J123" s="10"/>
      <c r="K123" s="9"/>
      <c r="L123" s="10"/>
      <c r="Q123" s="25"/>
      <c r="R123" s="25"/>
      <c r="S123" s="25"/>
    </row>
    <row r="124" spans="1:19" s="4" customFormat="1" ht="19.5" customHeight="1">
      <c r="A124" s="6"/>
      <c r="B124" s="33" t="s">
        <v>75</v>
      </c>
      <c r="C124" s="38"/>
      <c r="D124" s="36">
        <f t="shared" si="5"/>
        <v>0</v>
      </c>
      <c r="E124" s="42">
        <v>2</v>
      </c>
      <c r="F124" s="41">
        <f t="shared" si="7"/>
        <v>38.5</v>
      </c>
      <c r="G124" s="5">
        <f t="shared" si="6"/>
        <v>2</v>
      </c>
      <c r="H124" s="19">
        <v>19.25</v>
      </c>
      <c r="I124" s="19">
        <f t="shared" si="8"/>
        <v>38.5</v>
      </c>
      <c r="J124" s="10"/>
      <c r="K124" s="9"/>
      <c r="L124" s="10"/>
      <c r="Q124" s="25"/>
      <c r="R124" s="25"/>
      <c r="S124" s="25"/>
    </row>
    <row r="125" spans="1:19" s="4" customFormat="1" ht="19.5" customHeight="1">
      <c r="A125" s="6"/>
      <c r="B125" s="33" t="s">
        <v>75</v>
      </c>
      <c r="C125" s="38"/>
      <c r="D125" s="36">
        <f t="shared" si="5"/>
        <v>0</v>
      </c>
      <c r="E125" s="42">
        <v>2</v>
      </c>
      <c r="F125" s="41">
        <f t="shared" si="7"/>
        <v>38.5</v>
      </c>
      <c r="G125" s="5">
        <f t="shared" si="6"/>
        <v>2</v>
      </c>
      <c r="H125" s="19">
        <v>19.25</v>
      </c>
      <c r="I125" s="19">
        <f t="shared" si="8"/>
        <v>38.5</v>
      </c>
      <c r="J125" s="10"/>
      <c r="K125" s="9"/>
      <c r="L125" s="10"/>
      <c r="Q125" s="25"/>
      <c r="R125" s="25"/>
      <c r="S125" s="25"/>
    </row>
    <row r="126" spans="1:19" s="4" customFormat="1" ht="19.5" customHeight="1">
      <c r="A126" s="6"/>
      <c r="B126" s="33" t="s">
        <v>75</v>
      </c>
      <c r="C126" s="38"/>
      <c r="D126" s="36">
        <f t="shared" si="5"/>
        <v>0</v>
      </c>
      <c r="E126" s="42">
        <v>2</v>
      </c>
      <c r="F126" s="41">
        <f t="shared" si="7"/>
        <v>38.5</v>
      </c>
      <c r="G126" s="5">
        <f t="shared" si="6"/>
        <v>2</v>
      </c>
      <c r="H126" s="19">
        <v>19.25</v>
      </c>
      <c r="I126" s="19">
        <f t="shared" si="8"/>
        <v>38.5</v>
      </c>
      <c r="J126" s="10"/>
      <c r="K126" s="9"/>
      <c r="L126" s="10"/>
      <c r="Q126" s="25"/>
      <c r="R126" s="25"/>
      <c r="S126" s="25"/>
    </row>
    <row r="127" spans="1:19" s="4" customFormat="1" ht="19.5" customHeight="1">
      <c r="A127" s="6"/>
      <c r="B127" s="33" t="s">
        <v>75</v>
      </c>
      <c r="C127" s="38"/>
      <c r="D127" s="36">
        <f t="shared" si="5"/>
        <v>0</v>
      </c>
      <c r="E127" s="42">
        <v>2</v>
      </c>
      <c r="F127" s="41">
        <f t="shared" si="7"/>
        <v>38.5</v>
      </c>
      <c r="G127" s="5">
        <f t="shared" si="6"/>
        <v>2</v>
      </c>
      <c r="H127" s="19">
        <v>19.25</v>
      </c>
      <c r="I127" s="19">
        <f t="shared" si="8"/>
        <v>38.5</v>
      </c>
      <c r="J127" s="10"/>
      <c r="K127" s="9"/>
      <c r="L127" s="10"/>
      <c r="Q127" s="25"/>
      <c r="R127" s="25"/>
      <c r="S127" s="25"/>
    </row>
    <row r="128" spans="1:19" s="4" customFormat="1" ht="19.5" customHeight="1">
      <c r="A128" s="6"/>
      <c r="B128" s="33" t="s">
        <v>75</v>
      </c>
      <c r="C128" s="38"/>
      <c r="D128" s="36">
        <f t="shared" si="5"/>
        <v>0</v>
      </c>
      <c r="E128" s="42">
        <v>2</v>
      </c>
      <c r="F128" s="41">
        <f t="shared" si="7"/>
        <v>38.5</v>
      </c>
      <c r="G128" s="5">
        <f t="shared" si="6"/>
        <v>2</v>
      </c>
      <c r="H128" s="19">
        <v>19.25</v>
      </c>
      <c r="I128" s="19">
        <f t="shared" si="8"/>
        <v>38.5</v>
      </c>
      <c r="J128" s="10"/>
      <c r="K128" s="9"/>
      <c r="L128" s="10"/>
      <c r="Q128" s="25"/>
      <c r="R128" s="25"/>
      <c r="S128" s="25"/>
    </row>
    <row r="129" spans="1:19" s="4" customFormat="1" ht="19.5" customHeight="1">
      <c r="A129" s="6"/>
      <c r="B129" s="33" t="s">
        <v>75</v>
      </c>
      <c r="C129" s="38"/>
      <c r="D129" s="36">
        <f t="shared" si="5"/>
        <v>0</v>
      </c>
      <c r="E129" s="42">
        <v>2</v>
      </c>
      <c r="F129" s="41">
        <f t="shared" si="7"/>
        <v>38.5</v>
      </c>
      <c r="G129" s="5">
        <f t="shared" si="6"/>
        <v>2</v>
      </c>
      <c r="H129" s="19">
        <v>19.25</v>
      </c>
      <c r="I129" s="19">
        <f t="shared" si="8"/>
        <v>38.5</v>
      </c>
      <c r="J129" s="10"/>
      <c r="K129" s="9"/>
      <c r="L129" s="10"/>
      <c r="Q129" s="25"/>
      <c r="R129" s="25"/>
      <c r="S129" s="25"/>
    </row>
    <row r="130" spans="1:19" s="4" customFormat="1" ht="19.5" customHeight="1">
      <c r="A130" s="6"/>
      <c r="B130" s="33" t="s">
        <v>53</v>
      </c>
      <c r="C130" s="38">
        <v>3</v>
      </c>
      <c r="D130" s="36">
        <f t="shared" si="5"/>
        <v>57.75</v>
      </c>
      <c r="E130" s="42"/>
      <c r="F130" s="41">
        <f t="shared" si="7"/>
        <v>0</v>
      </c>
      <c r="G130" s="5">
        <f t="shared" si="6"/>
        <v>3</v>
      </c>
      <c r="H130" s="19">
        <v>19.25</v>
      </c>
      <c r="I130" s="19">
        <f t="shared" si="8"/>
        <v>57.75</v>
      </c>
      <c r="J130" s="10"/>
      <c r="K130" s="9"/>
      <c r="Q130" s="25"/>
      <c r="R130" s="25"/>
      <c r="S130" s="25"/>
    </row>
    <row r="131" spans="1:11" ht="19.5" customHeight="1">
      <c r="A131" s="17"/>
      <c r="B131" s="11" t="s">
        <v>7</v>
      </c>
      <c r="C131" s="39">
        <f>SUM(C3:C130)</f>
        <v>283</v>
      </c>
      <c r="D131" s="36">
        <f>C131*H131</f>
        <v>5447.75</v>
      </c>
      <c r="E131" s="43">
        <f>SUM(E3:E130)</f>
        <v>881</v>
      </c>
      <c r="F131" s="41">
        <f>E131*H131</f>
        <v>16959.25</v>
      </c>
      <c r="G131" s="5">
        <f>SUM(G3:G130)</f>
        <v>1164</v>
      </c>
      <c r="H131" s="19">
        <v>19.25</v>
      </c>
      <c r="I131" s="19">
        <f>SUBTOTAL(9,I3:I130)</f>
        <v>22407</v>
      </c>
      <c r="J131" s="10">
        <f>SUM(J3:J130)</f>
        <v>12397</v>
      </c>
      <c r="K131" s="9"/>
    </row>
    <row r="132" spans="1:11" ht="14.25">
      <c r="A132" s="18"/>
      <c r="B132" s="12"/>
      <c r="C132" s="55">
        <f>C131*H131</f>
        <v>5447.75</v>
      </c>
      <c r="D132" s="55"/>
      <c r="E132" s="55">
        <f>E131*H131</f>
        <v>16959.25</v>
      </c>
      <c r="F132" s="55"/>
      <c r="G132" s="55">
        <f>G131*H131</f>
        <v>22407</v>
      </c>
      <c r="H132" s="55"/>
      <c r="I132" s="12"/>
      <c r="J132" s="8"/>
      <c r="K132" s="9"/>
    </row>
    <row r="133" spans="1:10" ht="15">
      <c r="A133" s="7"/>
      <c r="B133" s="12"/>
      <c r="C133" s="12"/>
      <c r="D133" s="12"/>
      <c r="E133" s="12"/>
      <c r="F133" s="12"/>
      <c r="G133" s="12"/>
      <c r="H133" s="48"/>
      <c r="I133" s="48"/>
      <c r="J133" s="48"/>
    </row>
    <row r="134" spans="1:10" ht="15">
      <c r="A134" s="7"/>
      <c r="B134" s="12"/>
      <c r="C134" s="24"/>
      <c r="D134" s="24"/>
      <c r="E134" s="12"/>
      <c r="F134" s="12"/>
      <c r="G134" s="12"/>
      <c r="H134" s="12"/>
      <c r="I134" s="12"/>
      <c r="J134" s="8"/>
    </row>
    <row r="135" spans="1:7" ht="15">
      <c r="A135" s="7"/>
      <c r="B135" s="12"/>
      <c r="C135" s="9"/>
      <c r="D135" s="9"/>
      <c r="E135" s="9"/>
      <c r="F135" s="9"/>
      <c r="G135" s="22"/>
    </row>
    <row r="136" spans="1:7" ht="15">
      <c r="A136" s="9"/>
      <c r="B136"/>
      <c r="C136" s="9"/>
      <c r="D136" s="9"/>
      <c r="E136" s="9"/>
      <c r="F136" s="9"/>
      <c r="G136" s="21"/>
    </row>
    <row r="137" spans="1:7" ht="15">
      <c r="A137" s="9"/>
      <c r="B137" s="45"/>
      <c r="C137" s="9"/>
      <c r="D137" s="9"/>
      <c r="E137" s="9"/>
      <c r="F137" s="9"/>
      <c r="G137" s="21"/>
    </row>
    <row r="138" spans="1:9" ht="14.25">
      <c r="A138" s="9"/>
      <c r="B138" s="45"/>
      <c r="C138" s="9"/>
      <c r="D138" s="9"/>
      <c r="E138" s="9"/>
      <c r="F138" s="9"/>
      <c r="G138" s="23" t="s">
        <v>8</v>
      </c>
      <c r="H138" s="23" t="s">
        <v>1</v>
      </c>
      <c r="I138" s="23" t="s">
        <v>0</v>
      </c>
    </row>
    <row r="139" spans="1:13" ht="15">
      <c r="A139" s="9"/>
      <c r="B139" s="53" t="s">
        <v>29</v>
      </c>
      <c r="C139" s="54"/>
      <c r="D139" s="46"/>
      <c r="E139" s="44">
        <v>16972.52</v>
      </c>
      <c r="F139" s="16"/>
      <c r="G139" s="16">
        <f>E131*19.25</f>
        <v>16959.25</v>
      </c>
      <c r="H139" s="30">
        <f>E139-G139</f>
        <v>13.270000000000437</v>
      </c>
      <c r="I139" s="31">
        <f>H139/17.5</f>
        <v>0.7582857142857392</v>
      </c>
      <c r="M139" s="3"/>
    </row>
    <row r="140" spans="1:13" ht="15">
      <c r="A140" s="9"/>
      <c r="B140" s="53" t="s">
        <v>28</v>
      </c>
      <c r="C140" s="54"/>
      <c r="D140" s="46"/>
      <c r="E140" s="44">
        <v>5449.81</v>
      </c>
      <c r="F140" s="16"/>
      <c r="G140" s="16">
        <f>C131*19.25</f>
        <v>5447.75</v>
      </c>
      <c r="H140" s="30">
        <f>E140-G140</f>
        <v>2.0600000000004</v>
      </c>
      <c r="I140" s="31">
        <f>H140/17.5</f>
        <v>0.11771428571430859</v>
      </c>
      <c r="M140" s="3"/>
    </row>
    <row r="141" spans="1:15" ht="14.25">
      <c r="A141" s="9"/>
      <c r="B141" s="45"/>
      <c r="C141" s="12"/>
      <c r="D141" s="12"/>
      <c r="E141" s="28">
        <f>SUM(E139:E140)</f>
        <v>22422.33</v>
      </c>
      <c r="F141" s="28"/>
      <c r="G141" s="28">
        <f>SUM(G139:G140)</f>
        <v>22407</v>
      </c>
      <c r="H141" s="29">
        <f>SUM(H139:H140)</f>
        <v>15.330000000000837</v>
      </c>
      <c r="I141" s="32">
        <f>H141/17.5</f>
        <v>0.8760000000000479</v>
      </c>
      <c r="K141" s="4"/>
      <c r="L141" s="4"/>
      <c r="M141" s="3"/>
      <c r="N141" s="4"/>
      <c r="O141" s="4"/>
    </row>
    <row r="142" spans="1:15" ht="14.25">
      <c r="A142" s="9"/>
      <c r="B142" s="45"/>
      <c r="C142" s="45"/>
      <c r="D142" s="45"/>
      <c r="E142" s="45"/>
      <c r="F142" s="45"/>
      <c r="G142"/>
      <c r="H142"/>
      <c r="I142" s="1"/>
      <c r="J142" s="1"/>
      <c r="K142" s="12"/>
      <c r="L142" s="49"/>
      <c r="M142" s="4"/>
      <c r="N142" s="4"/>
      <c r="O142" s="4"/>
    </row>
    <row r="143" spans="1:15" ht="14.25">
      <c r="A143" s="9"/>
      <c r="B143" s="45"/>
      <c r="C143" s="45"/>
      <c r="D143" s="45"/>
      <c r="E143" s="45"/>
      <c r="F143" s="45"/>
      <c r="G143"/>
      <c r="H143"/>
      <c r="I143" s="1"/>
      <c r="J143" s="1"/>
      <c r="K143" s="12"/>
      <c r="L143" s="50"/>
      <c r="M143" s="4"/>
      <c r="N143" s="4"/>
      <c r="O143" s="4"/>
    </row>
    <row r="144" spans="1:15" ht="14.25">
      <c r="A144" s="9"/>
      <c r="B144" s="45"/>
      <c r="C144" s="45"/>
      <c r="D144" s="45"/>
      <c r="E144" s="45"/>
      <c r="F144" s="45"/>
      <c r="G144"/>
      <c r="H144"/>
      <c r="I144" s="1"/>
      <c r="J144" s="1"/>
      <c r="K144" s="12"/>
      <c r="L144" s="10"/>
      <c r="M144" s="4"/>
      <c r="N144" s="4"/>
      <c r="O144" s="4"/>
    </row>
    <row r="145" spans="1:15" ht="14.25">
      <c r="A145" s="9"/>
      <c r="B145" s="45"/>
      <c r="C145" s="45"/>
      <c r="D145" s="45"/>
      <c r="E145" s="45"/>
      <c r="F145" s="45"/>
      <c r="G145"/>
      <c r="H145"/>
      <c r="I145" s="1"/>
      <c r="J145" s="1"/>
      <c r="K145" s="12"/>
      <c r="L145" s="10"/>
      <c r="M145" s="4"/>
      <c r="N145" s="4"/>
      <c r="O145" s="4"/>
    </row>
    <row r="146" spans="1:15" ht="14.25">
      <c r="A146" s="9"/>
      <c r="B146" s="45"/>
      <c r="C146" s="45"/>
      <c r="D146" s="45"/>
      <c r="E146" s="45"/>
      <c r="F146" s="45"/>
      <c r="G146"/>
      <c r="H146"/>
      <c r="I146" s="1"/>
      <c r="J146" s="1"/>
      <c r="K146" s="12"/>
      <c r="L146" s="10"/>
      <c r="M146" s="4"/>
      <c r="N146" s="4"/>
      <c r="O146" s="4"/>
    </row>
    <row r="147" spans="1:15" ht="14.25">
      <c r="A147" s="9"/>
      <c r="B147" s="45"/>
      <c r="C147" s="45"/>
      <c r="D147" s="45"/>
      <c r="E147" s="45"/>
      <c r="F147" s="45"/>
      <c r="G147"/>
      <c r="H147"/>
      <c r="I147" s="1"/>
      <c r="J147" s="1"/>
      <c r="K147" s="12"/>
      <c r="L147" s="10"/>
      <c r="M147" s="4"/>
      <c r="N147" s="4"/>
      <c r="O147" s="4"/>
    </row>
    <row r="148" spans="1:15" ht="14.25">
      <c r="A148" s="9"/>
      <c r="B148" s="45"/>
      <c r="C148" s="45"/>
      <c r="D148" s="45"/>
      <c r="E148" s="45"/>
      <c r="F148" s="45"/>
      <c r="G148"/>
      <c r="H148"/>
      <c r="I148" s="1"/>
      <c r="J148" s="1"/>
      <c r="K148" s="12"/>
      <c r="L148" s="8"/>
      <c r="M148" s="4"/>
      <c r="N148" s="4"/>
      <c r="O148" s="4"/>
    </row>
    <row r="149" spans="1:15" ht="14.25">
      <c r="A149" s="9"/>
      <c r="B149" s="45"/>
      <c r="C149" s="45"/>
      <c r="D149" s="45"/>
      <c r="E149" s="45"/>
      <c r="F149" s="45"/>
      <c r="G149"/>
      <c r="H149"/>
      <c r="I149" s="1"/>
      <c r="J149" s="1"/>
      <c r="K149" s="12"/>
      <c r="L149" s="12"/>
      <c r="M149" s="3"/>
      <c r="N149" s="4"/>
      <c r="O149" s="4"/>
    </row>
    <row r="150" spans="1:13" ht="14.25">
      <c r="A150" s="9"/>
      <c r="B150" s="45"/>
      <c r="C150" s="45"/>
      <c r="D150" s="45"/>
      <c r="E150" s="45"/>
      <c r="F150" s="45"/>
      <c r="G150"/>
      <c r="H150"/>
      <c r="I150" s="1"/>
      <c r="J150" s="1"/>
      <c r="K150" s="12"/>
      <c r="L150" s="12"/>
      <c r="M150" s="3"/>
    </row>
    <row r="151" spans="1:13" ht="14.25">
      <c r="A151" s="9"/>
      <c r="B151"/>
      <c r="C151"/>
      <c r="D151"/>
      <c r="E151"/>
      <c r="F151"/>
      <c r="G151"/>
      <c r="H151"/>
      <c r="I151" s="1"/>
      <c r="J151" s="1"/>
      <c r="K151" s="12"/>
      <c r="L151" s="12"/>
      <c r="M151" s="3"/>
    </row>
    <row r="152" spans="1:13" ht="14.25">
      <c r="A152" s="9"/>
      <c r="B152"/>
      <c r="C152"/>
      <c r="D152"/>
      <c r="E152"/>
      <c r="F152"/>
      <c r="G152"/>
      <c r="H152"/>
      <c r="I152" s="1"/>
      <c r="J152" s="1"/>
      <c r="K152" s="12"/>
      <c r="L152" s="12"/>
      <c r="M152" s="3"/>
    </row>
    <row r="153" spans="1:13" ht="14.25">
      <c r="A153" s="9"/>
      <c r="B153"/>
      <c r="C153"/>
      <c r="D153"/>
      <c r="E153"/>
      <c r="F153"/>
      <c r="G153"/>
      <c r="H153"/>
      <c r="I153" s="1"/>
      <c r="J153" s="1"/>
      <c r="K153" s="12"/>
      <c r="L153" s="12"/>
      <c r="M153" s="3"/>
    </row>
    <row r="154" spans="1:13" ht="14.25">
      <c r="A154" s="9"/>
      <c r="B154"/>
      <c r="C154"/>
      <c r="D154"/>
      <c r="E154"/>
      <c r="F154"/>
      <c r="G154"/>
      <c r="H154"/>
      <c r="I154" s="1"/>
      <c r="J154" s="1"/>
      <c r="K154" s="12"/>
      <c r="L154" s="12"/>
      <c r="M154" s="3"/>
    </row>
    <row r="155" spans="1:13" ht="14.25">
      <c r="A155" s="9"/>
      <c r="B155"/>
      <c r="C155"/>
      <c r="D155"/>
      <c r="E155"/>
      <c r="F155"/>
      <c r="G155"/>
      <c r="H155"/>
      <c r="I155" s="1"/>
      <c r="J155" s="1"/>
      <c r="K155" s="12"/>
      <c r="L155" s="12"/>
      <c r="M155" s="3"/>
    </row>
    <row r="156" spans="1:13" ht="14.25">
      <c r="A156" s="9"/>
      <c r="B156"/>
      <c r="C156"/>
      <c r="D156"/>
      <c r="E156"/>
      <c r="F156"/>
      <c r="G156"/>
      <c r="H156"/>
      <c r="I156" s="1"/>
      <c r="J156" s="1"/>
      <c r="K156" s="12"/>
      <c r="L156" s="12"/>
      <c r="M156" s="3"/>
    </row>
    <row r="157" spans="1:13" ht="14.25">
      <c r="A157" s="9"/>
      <c r="B157"/>
      <c r="C157"/>
      <c r="D157"/>
      <c r="E157"/>
      <c r="F157"/>
      <c r="G157"/>
      <c r="H157"/>
      <c r="I157" s="1"/>
      <c r="J157" s="1"/>
      <c r="K157" s="12"/>
      <c r="L157" s="12"/>
      <c r="M157" s="3"/>
    </row>
    <row r="158" spans="1:13" ht="14.25">
      <c r="A158" s="9"/>
      <c r="B158"/>
      <c r="C158"/>
      <c r="D158"/>
      <c r="E158"/>
      <c r="F158"/>
      <c r="G158"/>
      <c r="H158"/>
      <c r="I158"/>
      <c r="J158"/>
      <c r="K158" s="12"/>
      <c r="L158" s="12"/>
      <c r="M158" s="3"/>
    </row>
    <row r="159" spans="1:13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12"/>
      <c r="L159" s="12"/>
      <c r="M159" s="3"/>
    </row>
    <row r="160" spans="1:13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12"/>
      <c r="L160" s="12"/>
      <c r="M160" s="3"/>
    </row>
    <row r="161" spans="1:13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12"/>
      <c r="L161" s="12"/>
      <c r="M161" s="3"/>
    </row>
    <row r="162" spans="1:13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12"/>
      <c r="L162" s="12"/>
      <c r="M162" s="3"/>
    </row>
    <row r="163" spans="11:13" ht="14.25">
      <c r="K163" s="3"/>
      <c r="L163" s="12"/>
      <c r="M163" s="3"/>
    </row>
    <row r="164" spans="11:13" ht="14.25">
      <c r="K164" s="3"/>
      <c r="L164" s="12"/>
      <c r="M164" s="3"/>
    </row>
    <row r="165" spans="11:13" ht="14.25">
      <c r="K165" s="3"/>
      <c r="L165" s="12"/>
      <c r="M165" s="3"/>
    </row>
    <row r="166" spans="11:13" ht="14.25">
      <c r="K166" s="3"/>
      <c r="L166" s="12"/>
      <c r="M166" s="3"/>
    </row>
    <row r="167" spans="11:13" ht="14.25">
      <c r="K167" s="3"/>
      <c r="L167" s="12"/>
      <c r="M167" s="3"/>
    </row>
    <row r="168" spans="11:13" ht="14.25">
      <c r="K168" s="3"/>
      <c r="L168" s="12"/>
      <c r="M168" s="3"/>
    </row>
    <row r="169" spans="11:13" ht="14.25">
      <c r="K169" s="3"/>
      <c r="L169" s="12"/>
      <c r="M169" s="3"/>
    </row>
    <row r="170" spans="11:13" ht="14.25">
      <c r="K170" s="3"/>
      <c r="L170" s="12"/>
      <c r="M170" s="3"/>
    </row>
    <row r="171" spans="11:13" ht="14.25">
      <c r="K171" s="3"/>
      <c r="L171" s="12"/>
      <c r="M171" s="3"/>
    </row>
    <row r="172" spans="11:13" ht="14.25">
      <c r="K172" s="3"/>
      <c r="L172" s="12"/>
      <c r="M172" s="3"/>
    </row>
    <row r="173" spans="11:13" ht="14.25">
      <c r="K173" s="3"/>
      <c r="L173" s="12"/>
      <c r="M173" s="3"/>
    </row>
    <row r="174" spans="11:13" ht="14.25">
      <c r="K174" s="3"/>
      <c r="L174" s="12"/>
      <c r="M174" s="3"/>
    </row>
    <row r="175" spans="11:13" ht="14.25">
      <c r="K175" s="3"/>
      <c r="L175" s="12"/>
      <c r="M175" s="3"/>
    </row>
    <row r="176" spans="11:13" ht="14.25">
      <c r="K176" s="3"/>
      <c r="L176" s="12"/>
      <c r="M176" s="3"/>
    </row>
    <row r="177" spans="11:13" ht="14.25">
      <c r="K177" s="3"/>
      <c r="L177" s="12"/>
      <c r="M177" s="3"/>
    </row>
    <row r="178" spans="11:13" ht="14.25">
      <c r="K178" s="3"/>
      <c r="L178" s="12"/>
      <c r="M178" s="3"/>
    </row>
    <row r="179" spans="11:13" ht="14.25">
      <c r="K179" s="3"/>
      <c r="L179" s="12"/>
      <c r="M179" s="3"/>
    </row>
    <row r="180" spans="11:13" ht="14.25">
      <c r="K180" s="3"/>
      <c r="L180" s="12"/>
      <c r="M180" s="3"/>
    </row>
    <row r="181" spans="11:13" ht="14.25">
      <c r="K181" s="3"/>
      <c r="L181" s="12"/>
      <c r="M181" s="3"/>
    </row>
    <row r="182" spans="11:13" ht="14.25">
      <c r="K182" s="3"/>
      <c r="L182" s="12"/>
      <c r="M182" s="3"/>
    </row>
    <row r="183" spans="11:13" ht="14.25">
      <c r="K183" s="3"/>
      <c r="L183" s="12"/>
      <c r="M183" s="3"/>
    </row>
    <row r="184" spans="11:13" ht="14.25">
      <c r="K184" s="3"/>
      <c r="L184" s="12"/>
      <c r="M184" s="3"/>
    </row>
    <row r="185" spans="11:13" ht="14.25">
      <c r="K185" s="3"/>
      <c r="L185" s="12"/>
      <c r="M185" s="3"/>
    </row>
    <row r="186" spans="11:13" ht="14.25">
      <c r="K186" s="3"/>
      <c r="L186" s="12"/>
      <c r="M186" s="3"/>
    </row>
    <row r="187" spans="11:13" ht="14.25">
      <c r="K187" s="3"/>
      <c r="L187" s="12"/>
      <c r="M187" s="3"/>
    </row>
    <row r="188" spans="11:13" ht="14.25">
      <c r="K188" s="3"/>
      <c r="L188" s="12"/>
      <c r="M188" s="3"/>
    </row>
    <row r="189" spans="11:13" ht="14.25">
      <c r="K189" s="3"/>
      <c r="L189" s="12"/>
      <c r="M189" s="3"/>
    </row>
    <row r="190" spans="11:13" ht="14.25">
      <c r="K190" s="3"/>
      <c r="L190" s="12"/>
      <c r="M190" s="3"/>
    </row>
    <row r="191" spans="11:13" ht="14.25">
      <c r="K191" s="3"/>
      <c r="L191" s="12"/>
      <c r="M191" s="3"/>
    </row>
    <row r="192" spans="11:13" ht="14.25">
      <c r="K192" s="3"/>
      <c r="L192" s="12"/>
      <c r="M192" s="3"/>
    </row>
    <row r="193" spans="11:13" ht="14.25">
      <c r="K193" s="3"/>
      <c r="L193" s="12"/>
      <c r="M193" s="3"/>
    </row>
    <row r="194" spans="11:13" ht="14.25">
      <c r="K194" s="3"/>
      <c r="L194" s="12"/>
      <c r="M194" s="3"/>
    </row>
    <row r="195" spans="11:13" ht="14.25">
      <c r="K195" s="3"/>
      <c r="L195" s="12"/>
      <c r="M195" s="3"/>
    </row>
    <row r="196" spans="11:13" ht="14.25">
      <c r="K196" s="3"/>
      <c r="L196" s="12"/>
      <c r="M196" s="3"/>
    </row>
    <row r="197" spans="11:13" ht="14.25">
      <c r="K197" s="3"/>
      <c r="L197" s="3"/>
      <c r="M197" s="3"/>
    </row>
    <row r="198" spans="11:13" ht="14.25">
      <c r="K198" s="3"/>
      <c r="L198" s="3"/>
      <c r="M198" s="3"/>
    </row>
    <row r="199" spans="11:13" ht="14.25">
      <c r="K199" s="3"/>
      <c r="L199" s="3"/>
      <c r="M199" s="3"/>
    </row>
    <row r="200" spans="11:13" ht="14.25">
      <c r="K200" s="3"/>
      <c r="L200" s="3"/>
      <c r="M200" s="3"/>
    </row>
    <row r="201" spans="11:13" ht="14.25">
      <c r="K201" s="3"/>
      <c r="L201" s="3"/>
      <c r="M201" s="3"/>
    </row>
    <row r="202" spans="11:13" ht="14.25">
      <c r="K202" s="3"/>
      <c r="L202" s="3"/>
      <c r="M202" s="3"/>
    </row>
    <row r="203" spans="11:13" ht="14.25">
      <c r="K203" s="3"/>
      <c r="L203" s="3"/>
      <c r="M203" s="3"/>
    </row>
    <row r="204" spans="11:13" ht="14.25">
      <c r="K204" s="3"/>
      <c r="L204" s="3"/>
      <c r="M204" s="3"/>
    </row>
    <row r="205" spans="11:13" ht="14.25">
      <c r="K205" s="3"/>
      <c r="L205" s="3"/>
      <c r="M205" s="3"/>
    </row>
    <row r="206" spans="11:13" ht="14.25">
      <c r="K206" s="3"/>
      <c r="L206" s="3"/>
      <c r="M206" s="3"/>
    </row>
    <row r="207" spans="11:13" ht="14.25">
      <c r="K207" s="3"/>
      <c r="L207" s="3"/>
      <c r="M207" s="3"/>
    </row>
    <row r="208" spans="11:13" ht="14.25">
      <c r="K208" s="3"/>
      <c r="L208" s="3"/>
      <c r="M208" s="3"/>
    </row>
    <row r="209" spans="11:13" ht="14.25">
      <c r="K209" s="3"/>
      <c r="L209" s="3"/>
      <c r="M209" s="3"/>
    </row>
    <row r="210" spans="11:13" ht="14.25">
      <c r="K210" s="3"/>
      <c r="L210" s="3"/>
      <c r="M210" s="3"/>
    </row>
    <row r="211" spans="11:13" ht="14.25">
      <c r="K211" s="3"/>
      <c r="L211" s="3"/>
      <c r="M211" s="3"/>
    </row>
    <row r="212" spans="11:13" ht="14.25">
      <c r="K212" s="3"/>
      <c r="L212" s="3"/>
      <c r="M212" s="3"/>
    </row>
    <row r="213" spans="11:13" ht="14.25">
      <c r="K213" s="3"/>
      <c r="L213" s="3"/>
      <c r="M213" s="3"/>
    </row>
    <row r="214" spans="11:13" ht="14.25">
      <c r="K214" s="3"/>
      <c r="L214" s="3"/>
      <c r="M214" s="3"/>
    </row>
    <row r="215" spans="11:13" ht="14.25">
      <c r="K215" s="3"/>
      <c r="L215" s="3"/>
      <c r="M215" s="3"/>
    </row>
    <row r="216" spans="11:13" ht="14.25">
      <c r="K216" s="3"/>
      <c r="L216" s="3"/>
      <c r="M216" s="3"/>
    </row>
    <row r="217" spans="11:13" ht="14.25">
      <c r="K217" s="3"/>
      <c r="L217" s="3"/>
      <c r="M217" s="3"/>
    </row>
    <row r="218" spans="11:13" ht="14.25">
      <c r="K218" s="3"/>
      <c r="L218" s="3"/>
      <c r="M218" s="3"/>
    </row>
    <row r="219" spans="11:13" ht="14.25">
      <c r="K219" s="3"/>
      <c r="L219" s="3"/>
      <c r="M219" s="3"/>
    </row>
    <row r="220" spans="11:13" ht="14.25">
      <c r="K220" s="3"/>
      <c r="L220" s="3"/>
      <c r="M220" s="3"/>
    </row>
    <row r="221" spans="11:13" ht="14.25">
      <c r="K221" s="3"/>
      <c r="L221" s="3"/>
      <c r="M221" s="3"/>
    </row>
    <row r="222" spans="11:13" ht="14.25">
      <c r="K222" s="3"/>
      <c r="L222" s="3"/>
      <c r="M222" s="3"/>
    </row>
    <row r="223" spans="11:13" ht="14.25">
      <c r="K223" s="3"/>
      <c r="L223" s="3"/>
      <c r="M223" s="3"/>
    </row>
    <row r="224" spans="11:13" ht="14.25">
      <c r="K224" s="3"/>
      <c r="L224" s="3"/>
      <c r="M224" s="3"/>
    </row>
    <row r="225" spans="11:13" ht="14.25">
      <c r="K225" s="3"/>
      <c r="L225" s="3"/>
      <c r="M225" s="3"/>
    </row>
    <row r="226" spans="11:13" ht="14.25">
      <c r="K226" s="3"/>
      <c r="L226" s="3"/>
      <c r="M226" s="3"/>
    </row>
    <row r="227" spans="11:13" ht="14.25">
      <c r="K227" s="3"/>
      <c r="L227" s="3"/>
      <c r="M227" s="3"/>
    </row>
    <row r="228" spans="11:13" ht="14.25">
      <c r="K228" s="3"/>
      <c r="L228" s="3"/>
      <c r="M228" s="3"/>
    </row>
    <row r="229" spans="11:13" ht="14.25">
      <c r="K229" s="3"/>
      <c r="L229" s="3"/>
      <c r="M229" s="3"/>
    </row>
    <row r="230" spans="11:13" ht="14.25">
      <c r="K230" s="3"/>
      <c r="L230" s="3"/>
      <c r="M230" s="3"/>
    </row>
    <row r="231" spans="11:13" ht="14.25">
      <c r="K231" s="3"/>
      <c r="L231" s="3"/>
      <c r="M231" s="3"/>
    </row>
    <row r="232" spans="11:13" ht="14.25">
      <c r="K232" s="3"/>
      <c r="L232" s="3"/>
      <c r="M232" s="3"/>
    </row>
    <row r="233" spans="11:13" ht="14.25">
      <c r="K233" s="3"/>
      <c r="L233" s="3"/>
      <c r="M233" s="3"/>
    </row>
    <row r="234" spans="11:13" ht="14.25">
      <c r="K234" s="3"/>
      <c r="L234" s="3"/>
      <c r="M234" s="3"/>
    </row>
    <row r="235" spans="11:13" ht="14.25">
      <c r="K235" s="3"/>
      <c r="L235" s="3"/>
      <c r="M235" s="3"/>
    </row>
    <row r="236" spans="11:13" ht="14.25">
      <c r="K236" s="3"/>
      <c r="L236" s="3"/>
      <c r="M236" s="3"/>
    </row>
    <row r="237" spans="11:13" ht="14.25">
      <c r="K237" s="3"/>
      <c r="L237" s="3"/>
      <c r="M237" s="3"/>
    </row>
    <row r="238" spans="11:13" ht="14.25">
      <c r="K238" s="3"/>
      <c r="L238" s="3"/>
      <c r="M238" s="3"/>
    </row>
    <row r="239" spans="11:13" ht="14.25">
      <c r="K239" s="3"/>
      <c r="L239" s="3"/>
      <c r="M239" s="3"/>
    </row>
    <row r="240" spans="11:13" ht="14.25">
      <c r="K240" s="3"/>
      <c r="L240" s="3"/>
      <c r="M240" s="3"/>
    </row>
    <row r="241" spans="11:13" ht="14.25">
      <c r="K241" s="3"/>
      <c r="L241" s="3"/>
      <c r="M241" s="3"/>
    </row>
    <row r="242" spans="11:13" ht="14.25">
      <c r="K242" s="3"/>
      <c r="L242" s="3"/>
      <c r="M242" s="3"/>
    </row>
    <row r="243" spans="11:13" ht="14.25">
      <c r="K243" s="3"/>
      <c r="L243" s="3"/>
      <c r="M243" s="3"/>
    </row>
    <row r="244" spans="11:13" ht="14.25">
      <c r="K244" s="3"/>
      <c r="L244" s="3"/>
      <c r="M244" s="3"/>
    </row>
    <row r="245" spans="11:13" ht="14.25">
      <c r="K245" s="3"/>
      <c r="L245" s="3"/>
      <c r="M245" s="3"/>
    </row>
    <row r="246" spans="11:13" ht="14.25">
      <c r="K246" s="3"/>
      <c r="L246" s="3"/>
      <c r="M246" s="3"/>
    </row>
    <row r="247" spans="11:13" ht="14.25">
      <c r="K247" s="3"/>
      <c r="L247" s="3"/>
      <c r="M247" s="3"/>
    </row>
    <row r="248" spans="11:13" ht="14.25">
      <c r="K248" s="3"/>
      <c r="L248" s="3"/>
      <c r="M248" s="3"/>
    </row>
    <row r="249" spans="11:13" ht="14.25">
      <c r="K249" s="3"/>
      <c r="L249" s="3"/>
      <c r="M249" s="3"/>
    </row>
    <row r="250" spans="11:13" ht="14.25">
      <c r="K250" s="3"/>
      <c r="L250" s="3"/>
      <c r="M250" s="3"/>
    </row>
    <row r="251" spans="11:13" ht="14.25">
      <c r="K251" s="3"/>
      <c r="L251" s="3"/>
      <c r="M251" s="3"/>
    </row>
    <row r="252" spans="11:13" ht="14.25">
      <c r="K252" s="3"/>
      <c r="L252" s="3"/>
      <c r="M252" s="3"/>
    </row>
    <row r="253" spans="11:13" ht="14.25">
      <c r="K253" s="3"/>
      <c r="L253" s="3"/>
      <c r="M253" s="3"/>
    </row>
    <row r="254" spans="11:13" ht="14.25">
      <c r="K254" s="3"/>
      <c r="L254" s="3"/>
      <c r="M254" s="3"/>
    </row>
    <row r="255" spans="11:13" ht="14.25">
      <c r="K255" s="3"/>
      <c r="L255" s="3"/>
      <c r="M255" s="3"/>
    </row>
    <row r="256" spans="11:13" ht="14.25">
      <c r="K256" s="3"/>
      <c r="L256" s="3"/>
      <c r="M256" s="3"/>
    </row>
    <row r="257" spans="11:13" ht="14.25">
      <c r="K257" s="3"/>
      <c r="L257" s="3"/>
      <c r="M257" s="3"/>
    </row>
    <row r="258" spans="11:13" ht="14.25">
      <c r="K258" s="3"/>
      <c r="L258" s="3"/>
      <c r="M258" s="3"/>
    </row>
    <row r="259" spans="11:13" ht="14.25">
      <c r="K259" s="3"/>
      <c r="L259" s="3"/>
      <c r="M259" s="3"/>
    </row>
    <row r="260" spans="11:13" ht="14.25">
      <c r="K260" s="3"/>
      <c r="L260" s="3"/>
      <c r="M260" s="3"/>
    </row>
    <row r="261" spans="11:13" ht="14.25">
      <c r="K261" s="3"/>
      <c r="L261" s="3"/>
      <c r="M261" s="3"/>
    </row>
    <row r="262" spans="11:13" ht="14.25">
      <c r="K262" s="3"/>
      <c r="L262" s="3"/>
      <c r="M262" s="3"/>
    </row>
    <row r="263" spans="11:13" ht="14.25">
      <c r="K263" s="3"/>
      <c r="L263" s="3"/>
      <c r="M263" s="3"/>
    </row>
    <row r="264" spans="11:13" ht="14.25">
      <c r="K264" s="3"/>
      <c r="L264" s="3"/>
      <c r="M264" s="3"/>
    </row>
    <row r="265" spans="11:13" ht="14.25">
      <c r="K265" s="3"/>
      <c r="L265" s="3"/>
      <c r="M265" s="3"/>
    </row>
    <row r="266" spans="11:13" ht="14.25">
      <c r="K266" s="3"/>
      <c r="L266" s="3"/>
      <c r="M266" s="3"/>
    </row>
    <row r="267" spans="11:13" ht="14.25">
      <c r="K267" s="3"/>
      <c r="L267" s="3"/>
      <c r="M267" s="3"/>
    </row>
    <row r="268" spans="11:13" ht="14.25">
      <c r="K268" s="3"/>
      <c r="L268" s="3"/>
      <c r="M268" s="3"/>
    </row>
    <row r="269" spans="11:13" ht="14.25">
      <c r="K269" s="3"/>
      <c r="L269" s="3"/>
      <c r="M269" s="3"/>
    </row>
    <row r="270" spans="11:13" ht="14.25">
      <c r="K270" s="3"/>
      <c r="L270" s="3"/>
      <c r="M270" s="3"/>
    </row>
    <row r="271" spans="11:13" ht="14.25">
      <c r="K271" s="3"/>
      <c r="L271" s="3"/>
      <c r="M271" s="3"/>
    </row>
    <row r="272" spans="11:13" ht="14.25">
      <c r="K272" s="3"/>
      <c r="L272" s="3"/>
      <c r="M272" s="3"/>
    </row>
    <row r="273" spans="11:13" ht="14.25">
      <c r="K273" s="3"/>
      <c r="L273" s="3"/>
      <c r="M273" s="3"/>
    </row>
    <row r="274" spans="11:13" ht="14.25">
      <c r="K274" s="3"/>
      <c r="L274" s="3"/>
      <c r="M274" s="3"/>
    </row>
    <row r="275" spans="11:13" ht="14.25">
      <c r="K275" s="3"/>
      <c r="L275" s="3"/>
      <c r="M275" s="3"/>
    </row>
    <row r="276" spans="11:13" ht="14.25">
      <c r="K276" s="3"/>
      <c r="L276" s="3"/>
      <c r="M276" s="3"/>
    </row>
    <row r="277" spans="11:13" ht="14.25">
      <c r="K277" s="3"/>
      <c r="L277" s="3"/>
      <c r="M277" s="3"/>
    </row>
    <row r="278" spans="11:13" ht="14.25">
      <c r="K278" s="3"/>
      <c r="L278" s="3"/>
      <c r="M278" s="3"/>
    </row>
    <row r="279" spans="11:13" ht="14.25">
      <c r="K279" s="3"/>
      <c r="L279" s="3"/>
      <c r="M279" s="3"/>
    </row>
    <row r="280" spans="11:13" ht="14.25">
      <c r="K280" s="3"/>
      <c r="L280" s="3"/>
      <c r="M280" s="3"/>
    </row>
    <row r="281" spans="11:13" ht="14.25">
      <c r="K281" s="3"/>
      <c r="L281" s="3"/>
      <c r="M281" s="3"/>
    </row>
    <row r="282" spans="11:13" ht="14.25">
      <c r="K282" s="3"/>
      <c r="L282" s="3"/>
      <c r="M282" s="3"/>
    </row>
    <row r="283" spans="11:13" ht="14.25">
      <c r="K283" s="3"/>
      <c r="L283" s="3"/>
      <c r="M283" s="3"/>
    </row>
    <row r="284" spans="11:13" ht="14.25">
      <c r="K284" s="3"/>
      <c r="L284" s="3"/>
      <c r="M284" s="3"/>
    </row>
    <row r="285" spans="11:13" ht="14.25">
      <c r="K285" s="3"/>
      <c r="L285" s="3"/>
      <c r="M285" s="3"/>
    </row>
    <row r="286" spans="11:13" ht="14.25">
      <c r="K286" s="3"/>
      <c r="L286" s="3"/>
      <c r="M286" s="3"/>
    </row>
    <row r="287" spans="11:13" ht="14.25">
      <c r="K287" s="3"/>
      <c r="L287" s="3"/>
      <c r="M287" s="3"/>
    </row>
    <row r="288" spans="11:13" ht="14.25">
      <c r="K288" s="3"/>
      <c r="L288" s="3"/>
      <c r="M288" s="3"/>
    </row>
  </sheetData>
  <sheetProtection/>
  <mergeCells count="6">
    <mergeCell ref="A1:I1"/>
    <mergeCell ref="B140:C140"/>
    <mergeCell ref="G132:H132"/>
    <mergeCell ref="B139:C139"/>
    <mergeCell ref="C132:D132"/>
    <mergeCell ref="E132:F132"/>
  </mergeCells>
  <printOptions/>
  <pageMargins left="0.2362204724409449" right="0.2362204724409449" top="0.7480314960629921" bottom="0.7480314960629921" header="0.31496062992125984" footer="0.31496062992125984"/>
  <pageSetup fitToHeight="0" fitToWidth="1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Margherita</dc:creator>
  <cp:keywords/>
  <dc:description/>
  <cp:lastModifiedBy>Comprensivo Botticino</cp:lastModifiedBy>
  <cp:lastPrinted>2024-07-03T20:46:54Z</cp:lastPrinted>
  <dcterms:created xsi:type="dcterms:W3CDTF">2014-09-29T11:44:00Z</dcterms:created>
  <dcterms:modified xsi:type="dcterms:W3CDTF">2024-07-09T12:02:53Z</dcterms:modified>
  <cp:category/>
  <cp:version/>
  <cp:contentType/>
  <cp:contentStatus/>
</cp:coreProperties>
</file>