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codeName="ThisWorkbook"/>
  <xr:revisionPtr revIDLastSave="0" documentId="11_21C22F2BB1F04FC182E58833CA1CF6270A2D235D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<sst xmlns="http://schemas.openxmlformats.org/spreadsheetml/2006/main" count="397" uniqueCount="371">
  <si>
    <t>ISTITUTO ISTRUZIONE SUPERIORE I.S. CASTELLI</t>
  </si>
  <si>
    <t>25128 BRESCIA (BS) - VIA A. CANTORE, 9 - C.F. 80048510178 C.M. BSIS037004</t>
  </si>
  <si>
    <t>INDICE DI TEMPESTIVITA' DEI PAGAMENTI</t>
  </si>
  <si>
    <t>2022</t>
  </si>
  <si>
    <t>INDICATORE SU BASE ANNUALE</t>
  </si>
  <si>
    <t>Numero Fatture</t>
  </si>
  <si>
    <t>Importo Pagato</t>
  </si>
  <si>
    <t>Tempo medio di pagamento
 in gg.</t>
  </si>
  <si>
    <t>INDICATORE SU BASE TRIMESTRALE</t>
  </si>
  <si>
    <t>TRIMESTRE</t>
  </si>
  <si>
    <t>Tempo medio (MEDIA PONDERATA SU BASE TRIMESTRALE) di pagamento
 in gg.</t>
  </si>
  <si>
    <t>Ammontare complessivo dei debiti</t>
  </si>
  <si>
    <t>Numero delle imprese creditrici</t>
  </si>
  <si>
    <t>1° TRIMESTRE</t>
  </si>
  <si>
    <t>2° TRIMESTRE</t>
  </si>
  <si>
    <t>3° TRIMESTRE</t>
  </si>
  <si>
    <t>4° TRIMESTRE</t>
  </si>
  <si>
    <t>Documento</t>
  </si>
  <si>
    <t>Data Scadenza</t>
  </si>
  <si>
    <t>Data Pagamento</t>
  </si>
  <si>
    <t>Periodo inesigibilità</t>
  </si>
  <si>
    <t>Giorni dopo scadenza</t>
  </si>
  <si>
    <t>Importo x giorni pagamento</t>
  </si>
  <si>
    <t>364/P del 29/12/2021</t>
  </si>
  <si>
    <t>1/PA del 31/12/2021</t>
  </si>
  <si>
    <t>PAE0048275 del 31/12/2021</t>
  </si>
  <si>
    <t>PAE0045342 del 30/11/2021</t>
  </si>
  <si>
    <t>7X03929983 del 11/12/2021</t>
  </si>
  <si>
    <t>499/PA del 13/12/2021</t>
  </si>
  <si>
    <t>8B00822351 del 11/12/2021</t>
  </si>
  <si>
    <t>8B00820433 del 11/12/2021</t>
  </si>
  <si>
    <t>8B00821018 del 11/12/2021</t>
  </si>
  <si>
    <t>8B00820740 del 11/12/2021</t>
  </si>
  <si>
    <t>8B00820307 del 11/12/2021</t>
  </si>
  <si>
    <t>8B00822871 del 11/12/2021</t>
  </si>
  <si>
    <t>8B00821259 del 11/12/2021</t>
  </si>
  <si>
    <t>8B00820726 del 11/12/2021</t>
  </si>
  <si>
    <t>8B00820457 del 11/12/2021</t>
  </si>
  <si>
    <t>1832 del 27/12/2021</t>
  </si>
  <si>
    <t>604/PA2021 del 28/12/2021</t>
  </si>
  <si>
    <t>192/PA del 29/12/2021</t>
  </si>
  <si>
    <t>193/PA del 29/12/2021</t>
  </si>
  <si>
    <t>21/000245/AMM del 23/12/2021</t>
  </si>
  <si>
    <t>3122106185 del 27/12/2021</t>
  </si>
  <si>
    <t>A0000000007 del 22/12/2021</t>
  </si>
  <si>
    <t>006407 del 23/12/2021</t>
  </si>
  <si>
    <t>005994 del 21/12/2021</t>
  </si>
  <si>
    <t>006000 del 21/12/2021</t>
  </si>
  <si>
    <t>802353 del 23/12/2021</t>
  </si>
  <si>
    <t>802352 del 23/12/2021</t>
  </si>
  <si>
    <t>802351 del 23/12/2021</t>
  </si>
  <si>
    <t>2021/V1/2170909 del 31/12/2021</t>
  </si>
  <si>
    <t>2021/V1/2167071 del 19/12/2021</t>
  </si>
  <si>
    <t>459/PA del 31/12/2021</t>
  </si>
  <si>
    <t>3 del 12/01/2022</t>
  </si>
  <si>
    <t>4 del 13/01/2022</t>
  </si>
  <si>
    <t>6/10 del 17/01/2022</t>
  </si>
  <si>
    <t>220102/E del 13/01/2022</t>
  </si>
  <si>
    <t>2187/E del 30/12/2021</t>
  </si>
  <si>
    <t>1022003867 del 19/01/2022</t>
  </si>
  <si>
    <t>72/001 del 20/01/2022</t>
  </si>
  <si>
    <t>15 FP del 20/01/2022</t>
  </si>
  <si>
    <t>40036 del 18/01/2022</t>
  </si>
  <si>
    <t>13343/2022 del 19/01/2022</t>
  </si>
  <si>
    <t>2022/V1/2203795 del 31/01/2022</t>
  </si>
  <si>
    <t>37/EL del 20/01/2022</t>
  </si>
  <si>
    <t>3993/PA del 19/01/2022</t>
  </si>
  <si>
    <t>479 del 24/01/2022</t>
  </si>
  <si>
    <t>1010740374 del 25/01/2022</t>
  </si>
  <si>
    <t>10/PA del 31/01/2022</t>
  </si>
  <si>
    <t>38 del 27/01/2022</t>
  </si>
  <si>
    <t>358/FVISE del 19/01/2022</t>
  </si>
  <si>
    <t>5220030587 del 24/01/2022</t>
  </si>
  <si>
    <t>2022/FE41938/79 del 01/02/2022</t>
  </si>
  <si>
    <t>0000000631/PA del 02/02/2022</t>
  </si>
  <si>
    <t>1-00023 del 31/01/2022</t>
  </si>
  <si>
    <t>000419 del 31/01/2022</t>
  </si>
  <si>
    <t>000420 del 31/01/2022</t>
  </si>
  <si>
    <t>000421 del 31/01/2022</t>
  </si>
  <si>
    <t>000418 del 31/01/2022</t>
  </si>
  <si>
    <t>000412 del 31/01/2022</t>
  </si>
  <si>
    <t>24 del 31/01/2022</t>
  </si>
  <si>
    <t>A0000000002 del 31/01/2022</t>
  </si>
  <si>
    <t>30 del 31/01/2022</t>
  </si>
  <si>
    <t>6 del 03/02/2022</t>
  </si>
  <si>
    <t>FPA 63/22 del 04/02/2022</t>
  </si>
  <si>
    <t>22/000002/AMM del 31/01/2022</t>
  </si>
  <si>
    <t>7722000916 del 28/01/2022</t>
  </si>
  <si>
    <t>19 del 28/01/2022</t>
  </si>
  <si>
    <t>S145 del 31/01/2022</t>
  </si>
  <si>
    <t>S178 del 04/02/2022</t>
  </si>
  <si>
    <t>180 del 18/02/2022</t>
  </si>
  <si>
    <t>10 del 22/02/2022</t>
  </si>
  <si>
    <t>19/2022 del 31/01/2022</t>
  </si>
  <si>
    <t>9 del 31/01/2022</t>
  </si>
  <si>
    <t>PAE0001132 del 31/01/2022</t>
  </si>
  <si>
    <t>22PAS0001021 del 31/01/2022</t>
  </si>
  <si>
    <t>7X00407505 del 10/02/2022</t>
  </si>
  <si>
    <t>8B00081920 del 10/02/2022</t>
  </si>
  <si>
    <t>8B00082868 del 10/02/2022</t>
  </si>
  <si>
    <t>8B00082378 del 10/02/2022</t>
  </si>
  <si>
    <t>8B00082774 del 10/02/2022</t>
  </si>
  <si>
    <t>8B00085461 del 10/02/2022</t>
  </si>
  <si>
    <t>8B00082332 del 10/02/2022</t>
  </si>
  <si>
    <t>8B00081921 del 10/02/2022</t>
  </si>
  <si>
    <t>8B00085721 del 10/02/2022</t>
  </si>
  <si>
    <t>8B00083797 del 10/02/2022</t>
  </si>
  <si>
    <t>22/2022 del 11/02/2022</t>
  </si>
  <si>
    <t>3/PA del 08/02/2022</t>
  </si>
  <si>
    <t>2022505023629 del 28/01/2022</t>
  </si>
  <si>
    <t>000952 del 28/02/2022</t>
  </si>
  <si>
    <t>000961 del 28/02/2022</t>
  </si>
  <si>
    <t>000947 del 28/02/2022</t>
  </si>
  <si>
    <t>000950 del 28/02/2022</t>
  </si>
  <si>
    <t>608 del 04/03/2022</t>
  </si>
  <si>
    <t>9/1 del 28/02/2022</t>
  </si>
  <si>
    <t>7/1 del 28/02/2022</t>
  </si>
  <si>
    <t>1-00249 del 28/02/2022</t>
  </si>
  <si>
    <t>323 del 28/02/2022</t>
  </si>
  <si>
    <t>3/S del 28/02/2022</t>
  </si>
  <si>
    <t>A0000000005 del 28/02/2022</t>
  </si>
  <si>
    <t>A0000000004 del 28/02/2022</t>
  </si>
  <si>
    <t>1022057933 del 02/03/2022</t>
  </si>
  <si>
    <t>70/P del 21/02/2022</t>
  </si>
  <si>
    <t>22/000018/AMM del 28/02/2022</t>
  </si>
  <si>
    <t>800305 del 28/02/2022</t>
  </si>
  <si>
    <t>2022/FE41938/147 del 28/02/2022</t>
  </si>
  <si>
    <t>1910 del 28/12/2021</t>
  </si>
  <si>
    <t>1022043400 del 18/02/2022</t>
  </si>
  <si>
    <t>800308 del 28/02/2022</t>
  </si>
  <si>
    <t>10/1 del 28/02/2022</t>
  </si>
  <si>
    <t>5220110470 del 05/03/2022</t>
  </si>
  <si>
    <t>8/1 del 28/02/2022</t>
  </si>
  <si>
    <t>49 del 10/03/2022</t>
  </si>
  <si>
    <t>11/1 del 28/02/2022</t>
  </si>
  <si>
    <t>PAE0007110 del 28/02/2022</t>
  </si>
  <si>
    <t>5220129489 del 11/03/2022</t>
  </si>
  <si>
    <t>25 del 17/03/2022</t>
  </si>
  <si>
    <t>121/PA del 14/03/2022</t>
  </si>
  <si>
    <t>B000022 del 14/03/2022</t>
  </si>
  <si>
    <t>02/PA del 29/03/2022</t>
  </si>
  <si>
    <t>225/01 del 23/03/2022</t>
  </si>
  <si>
    <t>7/PA del 24/03/2022</t>
  </si>
  <si>
    <t>57828/2022 del 16/03/2022</t>
  </si>
  <si>
    <t>652 del 23/03/2022</t>
  </si>
  <si>
    <t>X00097 del 15/03/2022</t>
  </si>
  <si>
    <t>180 del 23/03/2022</t>
  </si>
  <si>
    <t>101 del 16/03/2022</t>
  </si>
  <si>
    <t>102 del 16/03/2022</t>
  </si>
  <si>
    <t>S440 del 23/03/2022</t>
  </si>
  <si>
    <t>28 del 21/03/2022</t>
  </si>
  <si>
    <t>1010753614 del 28/03/2022</t>
  </si>
  <si>
    <t>7022145173 del 29/03/2022</t>
  </si>
  <si>
    <t>PA22/0002  del 31/03/2022</t>
  </si>
  <si>
    <t>47/PA del 31/03/2022</t>
  </si>
  <si>
    <t>851/FE del 30/03/2022</t>
  </si>
  <si>
    <t>22/000031/AMM del 31/03/2022</t>
  </si>
  <si>
    <t>800416 del 22/03/2022</t>
  </si>
  <si>
    <t>2/1 del 21/03/2022</t>
  </si>
  <si>
    <t>131/PA del 01/04/2022</t>
  </si>
  <si>
    <t>2022/FE41938/237 del 31/03/2022</t>
  </si>
  <si>
    <t>3866 del 31/03/2022</t>
  </si>
  <si>
    <t>2022505072549 del 28/03/2022</t>
  </si>
  <si>
    <t>800538 del 31/03/2022</t>
  </si>
  <si>
    <t>800537 del 31/03/2022</t>
  </si>
  <si>
    <t>P0000000002 del 15/03/2022</t>
  </si>
  <si>
    <t>P0000000003 del 31/03/2022</t>
  </si>
  <si>
    <t>1-00385 del 31/03/2022</t>
  </si>
  <si>
    <t>17/1 del 31/03/2022</t>
  </si>
  <si>
    <t>16/1 del 31/03/2022</t>
  </si>
  <si>
    <t>496 del 31/03/2022</t>
  </si>
  <si>
    <t>104/00 del 31/03/2022</t>
  </si>
  <si>
    <t>109/00 del 31/03/2022</t>
  </si>
  <si>
    <t>6/1 del 28/02/2022</t>
  </si>
  <si>
    <t>001527 del 31/03/2022</t>
  </si>
  <si>
    <t>001528 del 31/03/2022</t>
  </si>
  <si>
    <t>001529 del 31/03/2022</t>
  </si>
  <si>
    <t>001524 del 31/03/2022</t>
  </si>
  <si>
    <t>001526 del 31/03/2022</t>
  </si>
  <si>
    <t>00882/22 del 05/04/2022</t>
  </si>
  <si>
    <t>74/PA/2022 del 28/03/2022</t>
  </si>
  <si>
    <t>EFAT/2022/0811 del 06/04/2022</t>
  </si>
  <si>
    <t>PAE0009320 del 31/03/2022</t>
  </si>
  <si>
    <t>2/PA del 07/04/2022</t>
  </si>
  <si>
    <t>30 del 19/04/2022</t>
  </si>
  <si>
    <t>163/00 del 12/04/2022</t>
  </si>
  <si>
    <t>FT/FPA/VPA/0000045 del 31/03/2022</t>
  </si>
  <si>
    <t>FT/FPA/VPA/0000044 del 31/03/2022</t>
  </si>
  <si>
    <t>1022095517 del 12/04/2022</t>
  </si>
  <si>
    <t>5220214982 del 22/04/2022</t>
  </si>
  <si>
    <t>27/001 del 23/04/2022</t>
  </si>
  <si>
    <t>347B/2022 del 26/04/2022</t>
  </si>
  <si>
    <t>153/00 del 19/04/2022</t>
  </si>
  <si>
    <t>16/5 del 21/04/2022</t>
  </si>
  <si>
    <t>5 del 08/04/2022</t>
  </si>
  <si>
    <t>6 del 08/04/2022</t>
  </si>
  <si>
    <t>0050010159 del 22/04/2022</t>
  </si>
  <si>
    <t>7X01070546 del 11/04/2022</t>
  </si>
  <si>
    <t>8B00255139 del 11/04/2022</t>
  </si>
  <si>
    <t>8B00253438 del 11/04/2022</t>
  </si>
  <si>
    <t>8B00250831 del 11/04/2022</t>
  </si>
  <si>
    <t>8B00255080 del 11/04/2022</t>
  </si>
  <si>
    <t>8B00250874 del 11/04/2022</t>
  </si>
  <si>
    <t>8B00252111 del 11/04/2022</t>
  </si>
  <si>
    <t>8B00253836 del 11/04/2022</t>
  </si>
  <si>
    <t>8B00250915 del 11/04/2022</t>
  </si>
  <si>
    <t>8B00255028 del 11/04/2022</t>
  </si>
  <si>
    <t>2/23 del 26/04/2022</t>
  </si>
  <si>
    <t>5/6 del 27/04/2022</t>
  </si>
  <si>
    <t>1022122001 del 02/05/2022</t>
  </si>
  <si>
    <t>2022/FE41938/324 del 02/05/2022</t>
  </si>
  <si>
    <t>2022-NFE17-0000084 del 29/04/2022</t>
  </si>
  <si>
    <t>002-024721 del 29/04/2022</t>
  </si>
  <si>
    <t>1 PA del 29/04/2022</t>
  </si>
  <si>
    <t>301/E del 27/04/2022</t>
  </si>
  <si>
    <t>0/1194 del 29/04/2022</t>
  </si>
  <si>
    <t>800691 del 29/04/2022</t>
  </si>
  <si>
    <t>422B/2022 del 03/05/2022</t>
  </si>
  <si>
    <t>46/001 del 03/05/2022</t>
  </si>
  <si>
    <t>89/PA/2022 del 22/04/2022</t>
  </si>
  <si>
    <t>7722005251 del 29/04/2022</t>
  </si>
  <si>
    <t>1-00546 del 29/04/2022</t>
  </si>
  <si>
    <t>24/1 del 30/04/2022</t>
  </si>
  <si>
    <t>001965 del 30/04/2022</t>
  </si>
  <si>
    <t>001966 del 30/04/2022</t>
  </si>
  <si>
    <t>001962 del 30/04/2022</t>
  </si>
  <si>
    <t>527 del 29/04/2022</t>
  </si>
  <si>
    <t>10500 del 29/04/2022</t>
  </si>
  <si>
    <t>1 del 05/05/2022</t>
  </si>
  <si>
    <t>0050010281 del 05/05/2022</t>
  </si>
  <si>
    <t>0050010282 del 05/05/2022</t>
  </si>
  <si>
    <t>174/PA del 19/04/2022</t>
  </si>
  <si>
    <t>193/PA del 22/04/2022</t>
  </si>
  <si>
    <t>26/1 del 30/04/2022</t>
  </si>
  <si>
    <t>25/1 del 30/04/2022</t>
  </si>
  <si>
    <t>000048-0CPA del 02/05/2022</t>
  </si>
  <si>
    <t>S659 del 03/05/2022</t>
  </si>
  <si>
    <t>19/001 del 08/05/2022</t>
  </si>
  <si>
    <t>FPA 1/22 del 07/04/2022</t>
  </si>
  <si>
    <t>27/4/1529 del 17/02/2022</t>
  </si>
  <si>
    <t>5000280 del 11/05/2022</t>
  </si>
  <si>
    <t>5 del 23/04/2022</t>
  </si>
  <si>
    <t>6 del 04/05/2022</t>
  </si>
  <si>
    <t>3 del 13/04/2022</t>
  </si>
  <si>
    <t>85 del 04/05/2022</t>
  </si>
  <si>
    <t>VOEL-3 del 10/05/2022</t>
  </si>
  <si>
    <t>00232/12/2022 del 09/05/2022</t>
  </si>
  <si>
    <t>00231/12/2022 del 09/05/2022</t>
  </si>
  <si>
    <t>244/PA del 06/05/2022</t>
  </si>
  <si>
    <t>1010764084 del 16/05/2022</t>
  </si>
  <si>
    <t>0900078-PA del 16/05/2022</t>
  </si>
  <si>
    <t>PAE0012299 del 30/04/2022</t>
  </si>
  <si>
    <t>2/26 del 16/05/2022</t>
  </si>
  <si>
    <t>0000001581/PA del 18/05/2022</t>
  </si>
  <si>
    <t>2022/0000017/03 del 10/05/2022</t>
  </si>
  <si>
    <t>2022/0000016/03 del 09/05/2022</t>
  </si>
  <si>
    <t>243/PA del 07/05/2022</t>
  </si>
  <si>
    <t>115/PA/2022 del 20/05/2022</t>
  </si>
  <si>
    <t>229 del 26/05/2022</t>
  </si>
  <si>
    <t>5000309 del 25/05/2022</t>
  </si>
  <si>
    <t>101804/2022 del 18/05/2022</t>
  </si>
  <si>
    <t>22-31-15 del 18/05/2022</t>
  </si>
  <si>
    <t>22-31-12 del 18/05/2022</t>
  </si>
  <si>
    <t>22-31-14 del 18/05/2022</t>
  </si>
  <si>
    <t>22-31-10 del 09/05/2022</t>
  </si>
  <si>
    <t>22-31-11 del 18/05/2022</t>
  </si>
  <si>
    <t>22-31-13 del 18/05/2022</t>
  </si>
  <si>
    <t>000088PA22 del 19/05/2022</t>
  </si>
  <si>
    <t>5200000100 del 16/05/2022</t>
  </si>
  <si>
    <t>ED/257 del 21/05/2022</t>
  </si>
  <si>
    <t>73-2022 del 25/05/2022</t>
  </si>
  <si>
    <t>8-PA del 30/05/2022</t>
  </si>
  <si>
    <t>20/1 del 20/04/2022</t>
  </si>
  <si>
    <t>35/1 del 31/05/2022</t>
  </si>
  <si>
    <t>34/1 del 31/05/2022</t>
  </si>
  <si>
    <t>8B00396970 del 09/06/2022</t>
  </si>
  <si>
    <t>8B00396794 del 09/06/2022</t>
  </si>
  <si>
    <t>8B00396754 del 09/06/2022</t>
  </si>
  <si>
    <t>8B00390695 del 09/06/2022</t>
  </si>
  <si>
    <t>8B00390245 del 09/06/2022</t>
  </si>
  <si>
    <t>8B00396312 del 09/06/2022</t>
  </si>
  <si>
    <t>8B00396619 del 09/06/2022</t>
  </si>
  <si>
    <t>8B00396695 del 09/06/2022</t>
  </si>
  <si>
    <t>8B00396817 del 09/06/2022</t>
  </si>
  <si>
    <t>19 / PA del 08/06/2022</t>
  </si>
  <si>
    <t>5000326 del 07/06/2022</t>
  </si>
  <si>
    <t>PA19 del 06/06/2022</t>
  </si>
  <si>
    <t>26/001 del 03/06/2022</t>
  </si>
  <si>
    <t>24/001 del 28/05/2022</t>
  </si>
  <si>
    <t>850 del 31/05/2022</t>
  </si>
  <si>
    <t>36/001 del 01/06/2022</t>
  </si>
  <si>
    <t>3 PA del 31/05/2022</t>
  </si>
  <si>
    <t>B000071 del 27/05/2022</t>
  </si>
  <si>
    <t>2620/FVIFO del 24/05/2022</t>
  </si>
  <si>
    <t>800892 del 31/05/2022</t>
  </si>
  <si>
    <t>92/2022 del 24/05/2022</t>
  </si>
  <si>
    <t>1022153231 del 30/05/2022</t>
  </si>
  <si>
    <t>FPA 1/22 del 14/06/2022</t>
  </si>
  <si>
    <t>5200000157 del 31/05/2022</t>
  </si>
  <si>
    <t>5200000164 del 17/06/2022</t>
  </si>
  <si>
    <t>PAE0018618 del 31/05/2022</t>
  </si>
  <si>
    <t>PA/000023 del 10/06/2022</t>
  </si>
  <si>
    <t>002-035237 del 15/06/2022</t>
  </si>
  <si>
    <t>27/6/3860 del 11/03/2022</t>
  </si>
  <si>
    <t>386 del 31/05/2022</t>
  </si>
  <si>
    <t>536 del 17/06/2022</t>
  </si>
  <si>
    <t>871 del 24/06/2022</t>
  </si>
  <si>
    <t>53/10 del 21/06/2022</t>
  </si>
  <si>
    <t>002468 del 31/05/2022</t>
  </si>
  <si>
    <t>002455 del 31/05/2022</t>
  </si>
  <si>
    <t>002460 del 31/05/2022</t>
  </si>
  <si>
    <t>1300147390 del 31/05/2022</t>
  </si>
  <si>
    <t>53 del 10/07/2022</t>
  </si>
  <si>
    <t>PAE0026170 del 30/06/2022</t>
  </si>
  <si>
    <t>2022/V1/2233963 del 30/06/2022</t>
  </si>
  <si>
    <t>7/6 del 28/06/2022</t>
  </si>
  <si>
    <t>19/P del 30/06/2022</t>
  </si>
  <si>
    <t>20/P del 30/06/2022</t>
  </si>
  <si>
    <t>4 PA del 30/06/2022</t>
  </si>
  <si>
    <t>42/E del 27/06/2022</t>
  </si>
  <si>
    <t>801054 del 30/06/2022</t>
  </si>
  <si>
    <t>801055 del 30/06/2022</t>
  </si>
  <si>
    <t>879 del 30/06/2022</t>
  </si>
  <si>
    <t>27/7/6423 del 31/05/2022</t>
  </si>
  <si>
    <t>002996 del 30/06/2022</t>
  </si>
  <si>
    <t>002998 del 30/06/2022</t>
  </si>
  <si>
    <t>1300178209 del 30/06/2022</t>
  </si>
  <si>
    <t>1022179847 del 04/07/2022</t>
  </si>
  <si>
    <t>7022301057 del 30/06/2022</t>
  </si>
  <si>
    <t>27 del 18/07/2022</t>
  </si>
  <si>
    <t>T344/22 del 12/07/2022</t>
  </si>
  <si>
    <t>22-CSP00037 del 20/07/2022</t>
  </si>
  <si>
    <t>8/6 del 15/07/2022</t>
  </si>
  <si>
    <t>1010778692 del 26/07/2022</t>
  </si>
  <si>
    <t>145753/2022 del 20/07/2022</t>
  </si>
  <si>
    <t>PA25 del 02/08/2022</t>
  </si>
  <si>
    <t>1052 del 29/07/2022</t>
  </si>
  <si>
    <t>7722008968 del 29/07/2022</t>
  </si>
  <si>
    <t>2022/FE41938/642 del 01/08/2022</t>
  </si>
  <si>
    <t>1022212342 del 01/08/2022</t>
  </si>
  <si>
    <t>003037 del 29/07/2022</t>
  </si>
  <si>
    <t>801147 del 29/07/2022</t>
  </si>
  <si>
    <t>1-01098 del 29/07/2022</t>
  </si>
  <si>
    <t>2022-93 del 02/08/2022</t>
  </si>
  <si>
    <t>2022-94 del 02/08/2022</t>
  </si>
  <si>
    <t>2022-95 del 02/08/2022</t>
  </si>
  <si>
    <t>20 del 02/08/2022</t>
  </si>
  <si>
    <t>183/PA/2022 del 31/07/2022</t>
  </si>
  <si>
    <t>49 del 22/07/2022</t>
  </si>
  <si>
    <t>PAE0027647 del 31/07/2022</t>
  </si>
  <si>
    <t>1300209808 del 31/07/2022</t>
  </si>
  <si>
    <t>815/00 del 25/07/2022</t>
  </si>
  <si>
    <t>8B00634741 del 11/08/2022</t>
  </si>
  <si>
    <t>8B00635004 del 11/08/2022</t>
  </si>
  <si>
    <t>8B00635162 del 11/08/2022</t>
  </si>
  <si>
    <t>8B00635066 del 11/08/2022</t>
  </si>
  <si>
    <t>8B00634979 del 11/08/2022</t>
  </si>
  <si>
    <t>8B00634097 del 11/08/2022</t>
  </si>
  <si>
    <t>8B00633661 del 11/08/2022</t>
  </si>
  <si>
    <t>8B00628904 del 11/08/2022</t>
  </si>
  <si>
    <t>8B00635158 del 11/08/2022</t>
  </si>
  <si>
    <t>X00311 del 30/08/2022</t>
  </si>
  <si>
    <t>33/P del 29/08/2022</t>
  </si>
  <si>
    <t>44 del 06/09/2022</t>
  </si>
  <si>
    <t>55 del 07/09/2022</t>
  </si>
  <si>
    <t>PAE0032590 del 31/08/2022</t>
  </si>
  <si>
    <t>199/001 del 13/09/2022</t>
  </si>
  <si>
    <t>41/04 del 17/09/2022</t>
  </si>
  <si>
    <t>70/09 del 20/09/2022</t>
  </si>
  <si>
    <t>2022/C/247 del 16/09/2022</t>
  </si>
  <si>
    <t>1/11/307 del 26/09/2022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</si>
</sst>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0</v>
      </c>
    </row>
    <row r="3" spans="1:9" ht="12.75" customHeight="1">
      <c r="B3" t="s">
        <v>1</v>
      </c>
    </row>
    <row r="4" spans="1:9" ht="15.75" thickBot="1"/>
    <row r="5" spans="1:9" ht="18" customHeight="1" thickBot="1">
      <c r="B5" s="6" t="s">
        <v>2</v>
      </c>
      <c r="F5" s="15" t="s">
        <v>3</v>
      </c>
    </row>
    <row r="7" spans="1:9" s="17" customFormat="1" ht="24.95" customHeight="1">
      <c r="A7" s="33" t="s">
        <v>4</v>
      </c>
      <c r="B7" s="34"/>
      <c r="C7" s="34"/>
      <c r="D7" s="34"/>
      <c r="E7" s="34"/>
      <c r="F7" s="35"/>
    </row>
    <row r="8" spans="1:9" ht="30.75" customHeight="1">
      <c r="A8" s="42" t="s">
        <v>5</v>
      </c>
      <c r="B8" s="43"/>
      <c r="C8" s="44" t="s">
        <v>6</v>
      </c>
      <c r="D8" s="43"/>
      <c r="E8" s="45" t="s">
        <v>7</v>
      </c>
      <c r="F8" s="46"/>
    </row>
    <row r="9" spans="1:9" ht="29.25" customHeight="1" thickBot="1">
      <c r="A9" s="36">
        <f>SUM(B13:B16)</f>
        <v>350</v>
      </c>
      <c r="B9" s="32"/>
      <c r="C9" s="31">
        <f>SUM(C13:C16)</f>
        <v>718510.7</v>
      </c>
      <c r="D9" s="32"/>
      <c r="E9" s="37">
        <f>('Trimestre 1'!H1+'Trimestre 2'!H1+'Trimestre 3'!H1+'Trimestre 4'!H1)/C9</f>
        <v>-18.940637432400109</v>
      </c>
      <c r="F9" s="38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39" t="s">
        <v>8</v>
      </c>
      <c r="B11" s="40"/>
      <c r="C11" s="40"/>
      <c r="D11" s="40"/>
      <c r="E11" s="40"/>
      <c r="F11" s="41"/>
    </row>
    <row r="12" spans="1:9" ht="46.5" customHeight="1">
      <c r="A12" s="21" t="s">
        <v>9</v>
      </c>
      <c r="B12" s="22" t="s">
        <v>5</v>
      </c>
      <c r="C12" s="23" t="s">
        <v>6</v>
      </c>
      <c r="D12" s="24" t="s">
        <v>10</v>
      </c>
      <c r="E12" s="28" t="s">
        <v>11</v>
      </c>
      <c r="F12" s="29" t="s">
        <v>12</v>
      </c>
    </row>
    <row r="13" spans="1:9" ht="22.5" customHeight="1">
      <c r="A13" s="25" t="s">
        <v>13</v>
      </c>
      <c r="B13" s="14">
        <f>'Trimestre 1'!C1</f>
        <v>117</v>
      </c>
      <c r="C13" s="26">
        <f>'Trimestre 1'!B1</f>
        <v>218198.28</v>
      </c>
      <c r="D13" s="26">
        <f>'Trimestre 1'!G1</f>
        <v>-15.853989087356691</v>
      </c>
      <c r="E13" s="26">
        <v>242988.46</v>
      </c>
      <c r="F13" s="30">
        <v>24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165</v>
      </c>
      <c r="C14" s="26">
        <f>'Trimestre 2'!B1</f>
        <v>300402.16999999993</v>
      </c>
      <c r="D14" s="26">
        <f>'Trimestre 2'!G1</f>
        <v>-22.730855572714404</v>
      </c>
      <c r="E14" s="26">
        <v>223895.42</v>
      </c>
      <c r="F14" s="30">
        <v>20</v>
      </c>
    </row>
    <row r="15" spans="1:9" ht="22.5" customHeight="1">
      <c r="A15" s="25" t="s">
        <v>15</v>
      </c>
      <c r="B15" s="14">
        <f>'Trimestre 3'!C1</f>
        <v>68</v>
      </c>
      <c r="C15" s="26">
        <f>'Trimestre 3'!B1</f>
        <v>199910.24999999997</v>
      </c>
      <c r="D15" s="26">
        <f>'Trimestre 3'!G1</f>
        <v>-16.614151450463396</v>
      </c>
      <c r="E15" s="26">
        <v>44655.41</v>
      </c>
      <c r="F15" s="30">
        <v>15</v>
      </c>
    </row>
    <row r="16" spans="1:9" ht="21.75" customHeight="1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218198.28</v>
      </c>
      <c r="C1">
        <f>COUNTA(A4:A203)</f>
        <v>117</v>
      </c>
      <c r="G1" s="13">
        <f>IF(B1&lt;&gt;0,H1/B1,0)</f>
        <v>-15.853989087356691</v>
      </c>
      <c r="H1" s="12">
        <f>SUM(H4:H195)</f>
        <v>-3459313.1500000013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23</v>
      </c>
      <c r="B4" s="9">
        <v>2892</v>
      </c>
      <c r="C4" s="10">
        <v>44599</v>
      </c>
      <c r="D4" s="10">
        <v>44581</v>
      </c>
      <c r="E4" s="10"/>
      <c r="F4" s="10"/>
      <c r="G4" s="1">
        <f>D4-C4-(F4-E4)</f>
        <v>-18</v>
      </c>
      <c r="H4" s="9">
        <f>B4*G4</f>
        <v>-52056</v>
      </c>
    </row>
    <row r="5" spans="1:8">
      <c r="A5" s="16" t="s">
        <v>24</v>
      </c>
      <c r="B5" s="9">
        <v>2368</v>
      </c>
      <c r="C5" s="10">
        <v>44601</v>
      </c>
      <c r="D5" s="10">
        <v>44581</v>
      </c>
      <c r="E5" s="10"/>
      <c r="F5" s="10"/>
      <c r="G5" s="1">
        <f t="shared" ref="G5:G68" si="0">D5-C5-(F5-E5)</f>
        <v>-20</v>
      </c>
      <c r="H5" s="9">
        <f t="shared" ref="H5:H68" si="1">B5*G5</f>
        <v>-47360</v>
      </c>
    </row>
    <row r="6" spans="1:8">
      <c r="A6" s="16" t="s">
        <v>25</v>
      </c>
      <c r="B6" s="9">
        <v>126</v>
      </c>
      <c r="C6" s="10">
        <v>44601</v>
      </c>
      <c r="D6" s="10">
        <v>44581</v>
      </c>
      <c r="E6" s="10"/>
      <c r="F6" s="10"/>
      <c r="G6" s="1">
        <f t="shared" si="0"/>
        <v>-20</v>
      </c>
      <c r="H6" s="9">
        <f t="shared" si="1"/>
        <v>-2520</v>
      </c>
    </row>
    <row r="7" spans="1:8">
      <c r="A7" s="16" t="s">
        <v>26</v>
      </c>
      <c r="B7" s="9">
        <v>130</v>
      </c>
      <c r="C7" s="10">
        <v>44580</v>
      </c>
      <c r="D7" s="10">
        <v>44581</v>
      </c>
      <c r="E7" s="10"/>
      <c r="F7" s="10"/>
      <c r="G7" s="1">
        <f t="shared" si="0"/>
        <v>1</v>
      </c>
      <c r="H7" s="9">
        <f t="shared" si="1"/>
        <v>130</v>
      </c>
    </row>
    <row r="8" spans="1:8">
      <c r="A8" s="16" t="s">
        <v>27</v>
      </c>
      <c r="B8" s="9">
        <v>12.35</v>
      </c>
      <c r="C8" s="10">
        <v>44580</v>
      </c>
      <c r="D8" s="10">
        <v>44581</v>
      </c>
      <c r="E8" s="10"/>
      <c r="F8" s="10"/>
      <c r="G8" s="1">
        <f t="shared" si="0"/>
        <v>1</v>
      </c>
      <c r="H8" s="9">
        <f t="shared" si="1"/>
        <v>12.35</v>
      </c>
    </row>
    <row r="9" spans="1:8">
      <c r="A9" s="16" t="s">
        <v>28</v>
      </c>
      <c r="B9" s="9">
        <v>1001.76</v>
      </c>
      <c r="C9" s="10">
        <v>44577</v>
      </c>
      <c r="D9" s="10">
        <v>44581</v>
      </c>
      <c r="E9" s="10"/>
      <c r="F9" s="10"/>
      <c r="G9" s="1">
        <f t="shared" si="0"/>
        <v>4</v>
      </c>
      <c r="H9" s="9">
        <f t="shared" si="1"/>
        <v>4007.04</v>
      </c>
    </row>
    <row r="10" spans="1:8">
      <c r="A10" s="16" t="s">
        <v>29</v>
      </c>
      <c r="B10" s="9">
        <v>45.58</v>
      </c>
      <c r="C10" s="10">
        <v>44581</v>
      </c>
      <c r="D10" s="10">
        <v>44581</v>
      </c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 t="s">
        <v>30</v>
      </c>
      <c r="B11" s="9">
        <v>84.36</v>
      </c>
      <c r="C11" s="10">
        <v>44581</v>
      </c>
      <c r="D11" s="10">
        <v>44581</v>
      </c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 t="s">
        <v>31</v>
      </c>
      <c r="B12" s="9">
        <v>45.47</v>
      </c>
      <c r="C12" s="10">
        <v>44581</v>
      </c>
      <c r="D12" s="10">
        <v>44581</v>
      </c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 t="s">
        <v>32</v>
      </c>
      <c r="B13" s="9">
        <v>37.630000000000003</v>
      </c>
      <c r="C13" s="10">
        <v>44581</v>
      </c>
      <c r="D13" s="10">
        <v>44581</v>
      </c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 t="s">
        <v>33</v>
      </c>
      <c r="B14" s="9">
        <v>77.62</v>
      </c>
      <c r="C14" s="10">
        <v>44581</v>
      </c>
      <c r="D14" s="10">
        <v>44581</v>
      </c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 t="s">
        <v>34</v>
      </c>
      <c r="B15" s="9">
        <v>135</v>
      </c>
      <c r="C15" s="10">
        <v>44581</v>
      </c>
      <c r="D15" s="10">
        <v>44581</v>
      </c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 t="s">
        <v>35</v>
      </c>
      <c r="B16" s="9">
        <v>135</v>
      </c>
      <c r="C16" s="10">
        <v>44581</v>
      </c>
      <c r="D16" s="10">
        <v>44581</v>
      </c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 t="s">
        <v>36</v>
      </c>
      <c r="B17" s="9">
        <v>260.48</v>
      </c>
      <c r="C17" s="10">
        <v>44581</v>
      </c>
      <c r="D17" s="10">
        <v>44581</v>
      </c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 t="s">
        <v>37</v>
      </c>
      <c r="B18" s="9">
        <v>40.81</v>
      </c>
      <c r="C18" s="10">
        <v>44581</v>
      </c>
      <c r="D18" s="10">
        <v>44581</v>
      </c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 t="s">
        <v>38</v>
      </c>
      <c r="B19" s="9">
        <v>815.27</v>
      </c>
      <c r="C19" s="10">
        <v>44595</v>
      </c>
      <c r="D19" s="10">
        <v>44581</v>
      </c>
      <c r="E19" s="10"/>
      <c r="F19" s="10"/>
      <c r="G19" s="1">
        <f t="shared" si="0"/>
        <v>-14</v>
      </c>
      <c r="H19" s="9">
        <f t="shared" si="1"/>
        <v>-11413.78</v>
      </c>
    </row>
    <row r="20" spans="1:8">
      <c r="A20" s="16" t="s">
        <v>39</v>
      </c>
      <c r="B20" s="9">
        <v>26961</v>
      </c>
      <c r="C20" s="10">
        <v>44595</v>
      </c>
      <c r="D20" s="10">
        <v>44581</v>
      </c>
      <c r="E20" s="10"/>
      <c r="F20" s="10"/>
      <c r="G20" s="1">
        <f t="shared" si="0"/>
        <v>-14</v>
      </c>
      <c r="H20" s="9">
        <f t="shared" si="1"/>
        <v>-377454</v>
      </c>
    </row>
    <row r="21" spans="1:8">
      <c r="A21" s="16" t="s">
        <v>40</v>
      </c>
      <c r="B21" s="9">
        <v>1246.75</v>
      </c>
      <c r="C21" s="10">
        <v>44590</v>
      </c>
      <c r="D21" s="10">
        <v>44581</v>
      </c>
      <c r="E21" s="10"/>
      <c r="F21" s="10"/>
      <c r="G21" s="1">
        <f t="shared" si="0"/>
        <v>-9</v>
      </c>
      <c r="H21" s="9">
        <f t="shared" si="1"/>
        <v>-11220.75</v>
      </c>
    </row>
    <row r="22" spans="1:8">
      <c r="A22" s="16" t="s">
        <v>41</v>
      </c>
      <c r="B22" s="9">
        <v>1063.25</v>
      </c>
      <c r="C22" s="10">
        <v>44590</v>
      </c>
      <c r="D22" s="10">
        <v>44581</v>
      </c>
      <c r="E22" s="10"/>
      <c r="F22" s="10"/>
      <c r="G22" s="1">
        <f t="shared" si="0"/>
        <v>-9</v>
      </c>
      <c r="H22" s="9">
        <f t="shared" si="1"/>
        <v>-9569.25</v>
      </c>
    </row>
    <row r="23" spans="1:8">
      <c r="A23" s="16" t="s">
        <v>42</v>
      </c>
      <c r="B23" s="9">
        <v>2575.77</v>
      </c>
      <c r="C23" s="10">
        <v>44589</v>
      </c>
      <c r="D23" s="10">
        <v>44581</v>
      </c>
      <c r="E23" s="10"/>
      <c r="F23" s="10"/>
      <c r="G23" s="1">
        <f t="shared" si="0"/>
        <v>-8</v>
      </c>
      <c r="H23" s="9">
        <f t="shared" si="1"/>
        <v>-20606.16</v>
      </c>
    </row>
    <row r="24" spans="1:8">
      <c r="A24" s="16" t="s">
        <v>43</v>
      </c>
      <c r="B24" s="9">
        <v>3503.41</v>
      </c>
      <c r="C24" s="10">
        <v>44589</v>
      </c>
      <c r="D24" s="10">
        <v>44581</v>
      </c>
      <c r="E24" s="10"/>
      <c r="F24" s="10"/>
      <c r="G24" s="1">
        <f t="shared" si="0"/>
        <v>-8</v>
      </c>
      <c r="H24" s="9">
        <f t="shared" si="1"/>
        <v>-28027.279999999999</v>
      </c>
    </row>
    <row r="25" spans="1:8">
      <c r="A25" s="16" t="s">
        <v>44</v>
      </c>
      <c r="B25" s="9">
        <v>587.4</v>
      </c>
      <c r="C25" s="10">
        <v>44589</v>
      </c>
      <c r="D25" s="10">
        <v>44581</v>
      </c>
      <c r="E25" s="10"/>
      <c r="F25" s="10"/>
      <c r="G25" s="1">
        <f t="shared" si="0"/>
        <v>-8</v>
      </c>
      <c r="H25" s="9">
        <f t="shared" si="1"/>
        <v>-4699.2</v>
      </c>
    </row>
    <row r="26" spans="1:8">
      <c r="A26" s="16" t="s">
        <v>45</v>
      </c>
      <c r="B26" s="9">
        <v>12.72</v>
      </c>
      <c r="C26" s="10">
        <v>44587</v>
      </c>
      <c r="D26" s="10">
        <v>44581</v>
      </c>
      <c r="E26" s="10"/>
      <c r="F26" s="10"/>
      <c r="G26" s="1">
        <f t="shared" si="0"/>
        <v>-6</v>
      </c>
      <c r="H26" s="9">
        <f t="shared" si="1"/>
        <v>-76.319999999999993</v>
      </c>
    </row>
    <row r="27" spans="1:8">
      <c r="A27" s="16" t="s">
        <v>46</v>
      </c>
      <c r="B27" s="9">
        <v>38.4</v>
      </c>
      <c r="C27" s="10">
        <v>44587</v>
      </c>
      <c r="D27" s="10">
        <v>44581</v>
      </c>
      <c r="E27" s="10"/>
      <c r="F27" s="10"/>
      <c r="G27" s="1">
        <f t="shared" si="0"/>
        <v>-6</v>
      </c>
      <c r="H27" s="9">
        <f t="shared" si="1"/>
        <v>-230.4</v>
      </c>
    </row>
    <row r="28" spans="1:8">
      <c r="A28" s="16" t="s">
        <v>47</v>
      </c>
      <c r="B28" s="9">
        <v>25.42</v>
      </c>
      <c r="C28" s="10">
        <v>44587</v>
      </c>
      <c r="D28" s="10">
        <v>44581</v>
      </c>
      <c r="E28" s="10"/>
      <c r="F28" s="10"/>
      <c r="G28" s="1">
        <f t="shared" si="0"/>
        <v>-6</v>
      </c>
      <c r="H28" s="9">
        <f t="shared" si="1"/>
        <v>-152.52000000000001</v>
      </c>
    </row>
    <row r="29" spans="1:8">
      <c r="A29" s="16" t="s">
        <v>48</v>
      </c>
      <c r="B29" s="9">
        <v>12</v>
      </c>
      <c r="C29" s="10">
        <v>44587</v>
      </c>
      <c r="D29" s="10">
        <v>44581</v>
      </c>
      <c r="E29" s="10"/>
      <c r="F29" s="10"/>
      <c r="G29" s="1">
        <f t="shared" si="0"/>
        <v>-6</v>
      </c>
      <c r="H29" s="9">
        <f t="shared" si="1"/>
        <v>-72</v>
      </c>
    </row>
    <row r="30" spans="1:8">
      <c r="A30" s="16" t="s">
        <v>49</v>
      </c>
      <c r="B30" s="9">
        <v>93.95</v>
      </c>
      <c r="C30" s="10">
        <v>44587</v>
      </c>
      <c r="D30" s="10">
        <v>44581</v>
      </c>
      <c r="E30" s="10"/>
      <c r="F30" s="10"/>
      <c r="G30" s="1">
        <f t="shared" si="0"/>
        <v>-6</v>
      </c>
      <c r="H30" s="9">
        <f t="shared" si="1"/>
        <v>-563.70000000000005</v>
      </c>
    </row>
    <row r="31" spans="1:8">
      <c r="A31" s="16" t="s">
        <v>50</v>
      </c>
      <c r="B31" s="9">
        <v>540</v>
      </c>
      <c r="C31" s="10">
        <v>44587</v>
      </c>
      <c r="D31" s="10">
        <v>44581</v>
      </c>
      <c r="E31" s="10"/>
      <c r="F31" s="10"/>
      <c r="G31" s="1">
        <f t="shared" si="0"/>
        <v>-6</v>
      </c>
      <c r="H31" s="9">
        <f t="shared" si="1"/>
        <v>-3240</v>
      </c>
    </row>
    <row r="32" spans="1:8">
      <c r="A32" s="16" t="s">
        <v>51</v>
      </c>
      <c r="B32" s="9">
        <v>213.14</v>
      </c>
      <c r="C32" s="10">
        <v>44609</v>
      </c>
      <c r="D32" s="10">
        <v>44581</v>
      </c>
      <c r="E32" s="10"/>
      <c r="F32" s="10"/>
      <c r="G32" s="1">
        <f t="shared" si="0"/>
        <v>-28</v>
      </c>
      <c r="H32" s="9">
        <f t="shared" si="1"/>
        <v>-5967.92</v>
      </c>
    </row>
    <row r="33" spans="1:8">
      <c r="A33" s="16" t="s">
        <v>52</v>
      </c>
      <c r="B33" s="9">
        <v>1138.54</v>
      </c>
      <c r="C33" s="10">
        <v>44582</v>
      </c>
      <c r="D33" s="10">
        <v>44581</v>
      </c>
      <c r="E33" s="10"/>
      <c r="F33" s="10"/>
      <c r="G33" s="1">
        <f t="shared" si="0"/>
        <v>-1</v>
      </c>
      <c r="H33" s="9">
        <f t="shared" si="1"/>
        <v>-1138.54</v>
      </c>
    </row>
    <row r="34" spans="1:8">
      <c r="A34" s="16" t="s">
        <v>53</v>
      </c>
      <c r="B34" s="9">
        <v>664.4</v>
      </c>
      <c r="C34" s="10">
        <v>44602</v>
      </c>
      <c r="D34" s="10">
        <v>44581</v>
      </c>
      <c r="E34" s="10"/>
      <c r="F34" s="10"/>
      <c r="G34" s="1">
        <f t="shared" si="0"/>
        <v>-21</v>
      </c>
      <c r="H34" s="9">
        <f t="shared" si="1"/>
        <v>-13952.4</v>
      </c>
    </row>
    <row r="35" spans="1:8">
      <c r="A35" s="16" t="s">
        <v>54</v>
      </c>
      <c r="B35" s="9">
        <v>3830</v>
      </c>
      <c r="C35" s="10">
        <v>44609</v>
      </c>
      <c r="D35" s="10">
        <v>44595</v>
      </c>
      <c r="E35" s="10"/>
      <c r="F35" s="10"/>
      <c r="G35" s="1">
        <f t="shared" si="0"/>
        <v>-14</v>
      </c>
      <c r="H35" s="9">
        <f t="shared" si="1"/>
        <v>-53620</v>
      </c>
    </row>
    <row r="36" spans="1:8">
      <c r="A36" s="16" t="s">
        <v>55</v>
      </c>
      <c r="B36" s="9">
        <v>1758</v>
      </c>
      <c r="C36" s="10">
        <v>44609</v>
      </c>
      <c r="D36" s="10">
        <v>44595</v>
      </c>
      <c r="E36" s="10"/>
      <c r="F36" s="10"/>
      <c r="G36" s="1">
        <f t="shared" si="0"/>
        <v>-14</v>
      </c>
      <c r="H36" s="9">
        <f t="shared" si="1"/>
        <v>-24612</v>
      </c>
    </row>
    <row r="37" spans="1:8">
      <c r="A37" s="16" t="s">
        <v>56</v>
      </c>
      <c r="B37" s="9">
        <v>695</v>
      </c>
      <c r="C37" s="10">
        <v>44609</v>
      </c>
      <c r="D37" s="10">
        <v>44595</v>
      </c>
      <c r="E37" s="10"/>
      <c r="F37" s="10"/>
      <c r="G37" s="1">
        <f t="shared" si="0"/>
        <v>-14</v>
      </c>
      <c r="H37" s="9">
        <f t="shared" si="1"/>
        <v>-9730</v>
      </c>
    </row>
    <row r="38" spans="1:8">
      <c r="A38" s="16" t="s">
        <v>57</v>
      </c>
      <c r="B38" s="9">
        <v>2200</v>
      </c>
      <c r="C38" s="10">
        <v>44605</v>
      </c>
      <c r="D38" s="10">
        <v>44595</v>
      </c>
      <c r="E38" s="10"/>
      <c r="F38" s="10"/>
      <c r="G38" s="1">
        <f t="shared" si="0"/>
        <v>-10</v>
      </c>
      <c r="H38" s="9">
        <f t="shared" si="1"/>
        <v>-22000</v>
      </c>
    </row>
    <row r="39" spans="1:8">
      <c r="A39" s="16" t="s">
        <v>58</v>
      </c>
      <c r="B39" s="9">
        <v>2390.3000000000002</v>
      </c>
      <c r="C39" s="10">
        <v>44606</v>
      </c>
      <c r="D39" s="10">
        <v>44595</v>
      </c>
      <c r="E39" s="10"/>
      <c r="F39" s="10"/>
      <c r="G39" s="1">
        <f t="shared" si="0"/>
        <v>-11</v>
      </c>
      <c r="H39" s="9">
        <f t="shared" si="1"/>
        <v>-26293.3</v>
      </c>
    </row>
    <row r="40" spans="1:8">
      <c r="A40" s="16" t="s">
        <v>59</v>
      </c>
      <c r="B40" s="9">
        <v>75.23</v>
      </c>
      <c r="C40" s="10">
        <v>44611</v>
      </c>
      <c r="D40" s="10">
        <v>44595</v>
      </c>
      <c r="E40" s="10"/>
      <c r="F40" s="10"/>
      <c r="G40" s="1">
        <f t="shared" si="0"/>
        <v>-16</v>
      </c>
      <c r="H40" s="9">
        <f t="shared" si="1"/>
        <v>-1203.68</v>
      </c>
    </row>
    <row r="41" spans="1:8">
      <c r="A41" s="16" t="s">
        <v>60</v>
      </c>
      <c r="B41" s="9">
        <v>1050</v>
      </c>
      <c r="C41" s="10">
        <v>44612</v>
      </c>
      <c r="D41" s="10">
        <v>44595</v>
      </c>
      <c r="E41" s="10"/>
      <c r="F41" s="10"/>
      <c r="G41" s="1">
        <f t="shared" si="0"/>
        <v>-17</v>
      </c>
      <c r="H41" s="9">
        <f t="shared" si="1"/>
        <v>-17850</v>
      </c>
    </row>
    <row r="42" spans="1:8">
      <c r="A42" s="16" t="s">
        <v>61</v>
      </c>
      <c r="B42" s="9">
        <v>3337.26</v>
      </c>
      <c r="C42" s="10">
        <v>44612</v>
      </c>
      <c r="D42" s="10">
        <v>44595</v>
      </c>
      <c r="E42" s="10"/>
      <c r="F42" s="10"/>
      <c r="G42" s="1">
        <f t="shared" si="0"/>
        <v>-17</v>
      </c>
      <c r="H42" s="9">
        <f t="shared" si="1"/>
        <v>-56733.42</v>
      </c>
    </row>
    <row r="43" spans="1:8">
      <c r="A43" s="16" t="s">
        <v>62</v>
      </c>
      <c r="B43" s="9">
        <v>4732</v>
      </c>
      <c r="C43" s="10">
        <v>44611</v>
      </c>
      <c r="D43" s="10">
        <v>44595</v>
      </c>
      <c r="E43" s="10"/>
      <c r="F43" s="10"/>
      <c r="G43" s="1">
        <f t="shared" si="0"/>
        <v>-16</v>
      </c>
      <c r="H43" s="9">
        <f t="shared" si="1"/>
        <v>-75712</v>
      </c>
    </row>
    <row r="44" spans="1:8">
      <c r="A44" s="16" t="s">
        <v>63</v>
      </c>
      <c r="B44" s="9">
        <v>500</v>
      </c>
      <c r="C44" s="10">
        <v>44617</v>
      </c>
      <c r="D44" s="10">
        <v>44595</v>
      </c>
      <c r="E44" s="10"/>
      <c r="F44" s="10"/>
      <c r="G44" s="1">
        <f t="shared" si="0"/>
        <v>-22</v>
      </c>
      <c r="H44" s="9">
        <f t="shared" si="1"/>
        <v>-11000</v>
      </c>
    </row>
    <row r="45" spans="1:8">
      <c r="A45" s="16" t="s">
        <v>64</v>
      </c>
      <c r="B45" s="9">
        <v>713.41</v>
      </c>
      <c r="C45" s="10">
        <v>44631</v>
      </c>
      <c r="D45" s="10">
        <v>44616</v>
      </c>
      <c r="E45" s="10"/>
      <c r="F45" s="10"/>
      <c r="G45" s="1">
        <f t="shared" si="0"/>
        <v>-15</v>
      </c>
      <c r="H45" s="9">
        <f t="shared" si="1"/>
        <v>-10701.15</v>
      </c>
    </row>
    <row r="46" spans="1:8">
      <c r="A46" s="16" t="s">
        <v>65</v>
      </c>
      <c r="B46" s="9">
        <v>409.84</v>
      </c>
      <c r="C46" s="10">
        <v>44623</v>
      </c>
      <c r="D46" s="10">
        <v>44616</v>
      </c>
      <c r="E46" s="10"/>
      <c r="F46" s="10"/>
      <c r="G46" s="1">
        <f t="shared" si="0"/>
        <v>-7</v>
      </c>
      <c r="H46" s="9">
        <f t="shared" si="1"/>
        <v>-2868.88</v>
      </c>
    </row>
    <row r="47" spans="1:8">
      <c r="A47" s="16" t="s">
        <v>66</v>
      </c>
      <c r="B47" s="9">
        <v>300</v>
      </c>
      <c r="C47" s="10">
        <v>44617</v>
      </c>
      <c r="D47" s="10">
        <v>44616</v>
      </c>
      <c r="E47" s="10"/>
      <c r="F47" s="10"/>
      <c r="G47" s="1">
        <f t="shared" si="0"/>
        <v>-1</v>
      </c>
      <c r="H47" s="9">
        <f t="shared" si="1"/>
        <v>-300</v>
      </c>
    </row>
    <row r="48" spans="1:8">
      <c r="A48" s="16" t="s">
        <v>67</v>
      </c>
      <c r="B48" s="9">
        <v>1674.4</v>
      </c>
      <c r="C48" s="10">
        <v>44618</v>
      </c>
      <c r="D48" s="10">
        <v>44616</v>
      </c>
      <c r="E48" s="10"/>
      <c r="F48" s="10"/>
      <c r="G48" s="1">
        <f t="shared" si="0"/>
        <v>-2</v>
      </c>
      <c r="H48" s="9">
        <f t="shared" si="1"/>
        <v>-3348.8</v>
      </c>
    </row>
    <row r="49" spans="1:8">
      <c r="A49" s="16" t="s">
        <v>68</v>
      </c>
      <c r="B49" s="9">
        <v>738.35</v>
      </c>
      <c r="C49" s="10">
        <v>44618</v>
      </c>
      <c r="D49" s="10">
        <v>44616</v>
      </c>
      <c r="E49" s="10"/>
      <c r="F49" s="10"/>
      <c r="G49" s="1">
        <f t="shared" si="0"/>
        <v>-2</v>
      </c>
      <c r="H49" s="9">
        <f t="shared" si="1"/>
        <v>-1476.7</v>
      </c>
    </row>
    <row r="50" spans="1:8">
      <c r="A50" s="16" t="s">
        <v>69</v>
      </c>
      <c r="B50" s="9">
        <v>5036.76</v>
      </c>
      <c r="C50" s="10">
        <v>44624</v>
      </c>
      <c r="D50" s="10">
        <v>44616</v>
      </c>
      <c r="E50" s="10"/>
      <c r="F50" s="10"/>
      <c r="G50" s="1">
        <f t="shared" si="0"/>
        <v>-8</v>
      </c>
      <c r="H50" s="9">
        <f t="shared" si="1"/>
        <v>-40294.080000000002</v>
      </c>
    </row>
    <row r="51" spans="1:8">
      <c r="A51" s="16" t="s">
        <v>70</v>
      </c>
      <c r="B51" s="9">
        <v>7270</v>
      </c>
      <c r="C51" s="10">
        <v>44623</v>
      </c>
      <c r="D51" s="10">
        <v>44616</v>
      </c>
      <c r="E51" s="10"/>
      <c r="F51" s="10"/>
      <c r="G51" s="1">
        <f t="shared" si="0"/>
        <v>-7</v>
      </c>
      <c r="H51" s="9">
        <f t="shared" si="1"/>
        <v>-50890</v>
      </c>
    </row>
    <row r="52" spans="1:8">
      <c r="A52" s="16" t="s">
        <v>71</v>
      </c>
      <c r="B52" s="9">
        <v>1589.72</v>
      </c>
      <c r="C52" s="10">
        <v>44617</v>
      </c>
      <c r="D52" s="10">
        <v>44616</v>
      </c>
      <c r="E52" s="10"/>
      <c r="F52" s="10"/>
      <c r="G52" s="1">
        <f t="shared" si="0"/>
        <v>-1</v>
      </c>
      <c r="H52" s="9">
        <f t="shared" si="1"/>
        <v>-1589.72</v>
      </c>
    </row>
    <row r="53" spans="1:8">
      <c r="A53" s="16" t="s">
        <v>72</v>
      </c>
      <c r="B53" s="9">
        <v>594</v>
      </c>
      <c r="C53" s="10">
        <v>44624</v>
      </c>
      <c r="D53" s="10">
        <v>44616</v>
      </c>
      <c r="E53" s="10"/>
      <c r="F53" s="10"/>
      <c r="G53" s="1">
        <f t="shared" si="0"/>
        <v>-8</v>
      </c>
      <c r="H53" s="9">
        <f t="shared" si="1"/>
        <v>-4752</v>
      </c>
    </row>
    <row r="54" spans="1:8">
      <c r="A54" s="16" t="s">
        <v>73</v>
      </c>
      <c r="B54" s="9">
        <v>28.12</v>
      </c>
      <c r="C54" s="10">
        <v>44624</v>
      </c>
      <c r="D54" s="10">
        <v>44616</v>
      </c>
      <c r="E54" s="10"/>
      <c r="F54" s="10"/>
      <c r="G54" s="1">
        <f t="shared" si="0"/>
        <v>-8</v>
      </c>
      <c r="H54" s="9">
        <f t="shared" si="1"/>
        <v>-224.96</v>
      </c>
    </row>
    <row r="55" spans="1:8">
      <c r="A55" s="16" t="s">
        <v>74</v>
      </c>
      <c r="B55" s="9">
        <v>1200</v>
      </c>
      <c r="C55" s="10">
        <v>44625</v>
      </c>
      <c r="D55" s="10">
        <v>44616</v>
      </c>
      <c r="E55" s="10"/>
      <c r="F55" s="10"/>
      <c r="G55" s="1">
        <f t="shared" si="0"/>
        <v>-9</v>
      </c>
      <c r="H55" s="9">
        <f t="shared" si="1"/>
        <v>-10800</v>
      </c>
    </row>
    <row r="56" spans="1:8">
      <c r="A56" s="16" t="s">
        <v>75</v>
      </c>
      <c r="B56" s="9">
        <v>398.81</v>
      </c>
      <c r="C56" s="10">
        <v>44625</v>
      </c>
      <c r="D56" s="10">
        <v>44616</v>
      </c>
      <c r="E56" s="10"/>
      <c r="F56" s="10"/>
      <c r="G56" s="1">
        <f t="shared" si="0"/>
        <v>-9</v>
      </c>
      <c r="H56" s="9">
        <f t="shared" si="1"/>
        <v>-3589.29</v>
      </c>
    </row>
    <row r="57" spans="1:8">
      <c r="A57" s="16" t="s">
        <v>76</v>
      </c>
      <c r="B57" s="9">
        <v>30.47</v>
      </c>
      <c r="C57" s="10">
        <v>44625</v>
      </c>
      <c r="D57" s="10">
        <v>44616</v>
      </c>
      <c r="E57" s="10"/>
      <c r="F57" s="10"/>
      <c r="G57" s="1">
        <f t="shared" si="0"/>
        <v>-9</v>
      </c>
      <c r="H57" s="9">
        <f t="shared" si="1"/>
        <v>-274.23</v>
      </c>
    </row>
    <row r="58" spans="1:8">
      <c r="A58" s="16" t="s">
        <v>77</v>
      </c>
      <c r="B58" s="9">
        <v>57.54</v>
      </c>
      <c r="C58" s="10">
        <v>44625</v>
      </c>
      <c r="D58" s="10">
        <v>44616</v>
      </c>
      <c r="E58" s="10"/>
      <c r="F58" s="10"/>
      <c r="G58" s="1">
        <f t="shared" si="0"/>
        <v>-9</v>
      </c>
      <c r="H58" s="9">
        <f t="shared" si="1"/>
        <v>-517.86</v>
      </c>
    </row>
    <row r="59" spans="1:8">
      <c r="A59" s="16" t="s">
        <v>78</v>
      </c>
      <c r="B59" s="9">
        <v>84.67</v>
      </c>
      <c r="C59" s="10">
        <v>44625</v>
      </c>
      <c r="D59" s="10">
        <v>44616</v>
      </c>
      <c r="E59" s="10"/>
      <c r="F59" s="10"/>
      <c r="G59" s="1">
        <f t="shared" si="0"/>
        <v>-9</v>
      </c>
      <c r="H59" s="9">
        <f t="shared" si="1"/>
        <v>-762.03</v>
      </c>
    </row>
    <row r="60" spans="1:8">
      <c r="A60" s="16" t="s">
        <v>79</v>
      </c>
      <c r="B60" s="9">
        <v>138.13999999999999</v>
      </c>
      <c r="C60" s="10">
        <v>44625</v>
      </c>
      <c r="D60" s="10">
        <v>44616</v>
      </c>
      <c r="E60" s="10"/>
      <c r="F60" s="10"/>
      <c r="G60" s="1">
        <f t="shared" si="0"/>
        <v>-9</v>
      </c>
      <c r="H60" s="9">
        <f t="shared" si="1"/>
        <v>-1243.26</v>
      </c>
    </row>
    <row r="61" spans="1:8">
      <c r="A61" s="16" t="s">
        <v>80</v>
      </c>
      <c r="B61" s="9">
        <v>0.6</v>
      </c>
      <c r="C61" s="10">
        <v>44625</v>
      </c>
      <c r="D61" s="10">
        <v>44616</v>
      </c>
      <c r="E61" s="10"/>
      <c r="F61" s="10"/>
      <c r="G61" s="1">
        <f t="shared" si="0"/>
        <v>-9</v>
      </c>
      <c r="H61" s="9">
        <f t="shared" si="1"/>
        <v>-5.4</v>
      </c>
    </row>
    <row r="62" spans="1:8">
      <c r="A62" s="16" t="s">
        <v>81</v>
      </c>
      <c r="B62" s="9">
        <v>53.6</v>
      </c>
      <c r="C62" s="10">
        <v>44625</v>
      </c>
      <c r="D62" s="10">
        <v>44616</v>
      </c>
      <c r="E62" s="10"/>
      <c r="F62" s="10"/>
      <c r="G62" s="1">
        <f t="shared" si="0"/>
        <v>-9</v>
      </c>
      <c r="H62" s="9">
        <f t="shared" si="1"/>
        <v>-482.4</v>
      </c>
    </row>
    <row r="63" spans="1:8">
      <c r="A63" s="16" t="s">
        <v>82</v>
      </c>
      <c r="B63" s="9">
        <v>1590</v>
      </c>
      <c r="C63" s="10">
        <v>44626</v>
      </c>
      <c r="D63" s="10">
        <v>44616</v>
      </c>
      <c r="E63" s="10"/>
      <c r="F63" s="10"/>
      <c r="G63" s="1">
        <f t="shared" si="0"/>
        <v>-10</v>
      </c>
      <c r="H63" s="9">
        <f t="shared" si="1"/>
        <v>-15900</v>
      </c>
    </row>
    <row r="64" spans="1:8">
      <c r="A64" s="16" t="s">
        <v>83</v>
      </c>
      <c r="B64" s="9">
        <v>25370</v>
      </c>
      <c r="C64" s="10">
        <v>44630</v>
      </c>
      <c r="D64" s="10">
        <v>44616</v>
      </c>
      <c r="E64" s="10"/>
      <c r="F64" s="10"/>
      <c r="G64" s="1">
        <f t="shared" si="0"/>
        <v>-14</v>
      </c>
      <c r="H64" s="9">
        <f t="shared" si="1"/>
        <v>-355180</v>
      </c>
    </row>
    <row r="65" spans="1:8">
      <c r="A65" s="16" t="s">
        <v>84</v>
      </c>
      <c r="B65" s="9">
        <v>8100</v>
      </c>
      <c r="C65" s="10">
        <v>44630</v>
      </c>
      <c r="D65" s="10">
        <v>44616</v>
      </c>
      <c r="E65" s="10"/>
      <c r="F65" s="10"/>
      <c r="G65" s="1">
        <f t="shared" si="0"/>
        <v>-14</v>
      </c>
      <c r="H65" s="9">
        <f t="shared" si="1"/>
        <v>-113400</v>
      </c>
    </row>
    <row r="66" spans="1:8">
      <c r="A66" s="16" t="s">
        <v>85</v>
      </c>
      <c r="B66" s="9">
        <v>3905</v>
      </c>
      <c r="C66" s="10">
        <v>44630</v>
      </c>
      <c r="D66" s="10">
        <v>44616</v>
      </c>
      <c r="E66" s="10"/>
      <c r="F66" s="10"/>
      <c r="G66" s="1">
        <f t="shared" si="0"/>
        <v>-14</v>
      </c>
      <c r="H66" s="9">
        <f t="shared" si="1"/>
        <v>-54670</v>
      </c>
    </row>
    <row r="67" spans="1:8">
      <c r="A67" s="16" t="s">
        <v>86</v>
      </c>
      <c r="B67" s="9">
        <v>96.51</v>
      </c>
      <c r="C67" s="10">
        <v>44624</v>
      </c>
      <c r="D67" s="10">
        <v>44616</v>
      </c>
      <c r="E67" s="10"/>
      <c r="F67" s="10"/>
      <c r="G67" s="1">
        <f t="shared" si="0"/>
        <v>-8</v>
      </c>
      <c r="H67" s="9">
        <f t="shared" si="1"/>
        <v>-772.08</v>
      </c>
    </row>
    <row r="68" spans="1:8">
      <c r="A68" s="16" t="s">
        <v>87</v>
      </c>
      <c r="B68" s="9">
        <v>469.74</v>
      </c>
      <c r="C68" s="10">
        <v>44624</v>
      </c>
      <c r="D68" s="10">
        <v>44616</v>
      </c>
      <c r="E68" s="10"/>
      <c r="F68" s="10"/>
      <c r="G68" s="1">
        <f t="shared" si="0"/>
        <v>-8</v>
      </c>
      <c r="H68" s="9">
        <f t="shared" si="1"/>
        <v>-3757.92</v>
      </c>
    </row>
    <row r="69" spans="1:8">
      <c r="A69" s="16" t="s">
        <v>88</v>
      </c>
      <c r="B69" s="9">
        <v>6902</v>
      </c>
      <c r="C69" s="10">
        <v>44623</v>
      </c>
      <c r="D69" s="10">
        <v>44616</v>
      </c>
      <c r="E69" s="10"/>
      <c r="F69" s="10"/>
      <c r="G69" s="1">
        <f t="shared" ref="G69:G132" si="2">D69-C69-(F69-E69)</f>
        <v>-7</v>
      </c>
      <c r="H69" s="9">
        <f t="shared" ref="H69:H132" si="3">B69*G69</f>
        <v>-48314</v>
      </c>
    </row>
    <row r="70" spans="1:8">
      <c r="A70" s="16" t="s">
        <v>89</v>
      </c>
      <c r="B70" s="9">
        <v>4058.85</v>
      </c>
      <c r="C70" s="10">
        <v>44632</v>
      </c>
      <c r="D70" s="10">
        <v>44616</v>
      </c>
      <c r="E70" s="10"/>
      <c r="F70" s="10"/>
      <c r="G70" s="1">
        <f t="shared" si="2"/>
        <v>-16</v>
      </c>
      <c r="H70" s="9">
        <f t="shared" si="3"/>
        <v>-64941.599999999999</v>
      </c>
    </row>
    <row r="71" spans="1:8">
      <c r="A71" s="16" t="s">
        <v>90</v>
      </c>
      <c r="B71" s="9">
        <v>630.9</v>
      </c>
      <c r="C71" s="10">
        <v>44639</v>
      </c>
      <c r="D71" s="10">
        <v>44616</v>
      </c>
      <c r="E71" s="10"/>
      <c r="F71" s="10"/>
      <c r="G71" s="1">
        <f t="shared" si="2"/>
        <v>-23</v>
      </c>
      <c r="H71" s="9">
        <f t="shared" si="3"/>
        <v>-14510.7</v>
      </c>
    </row>
    <row r="72" spans="1:8">
      <c r="A72" s="16" t="s">
        <v>91</v>
      </c>
      <c r="B72" s="9">
        <v>641.20000000000005</v>
      </c>
      <c r="C72" s="10">
        <v>44644</v>
      </c>
      <c r="D72" s="10">
        <v>44616</v>
      </c>
      <c r="E72" s="10"/>
      <c r="F72" s="10"/>
      <c r="G72" s="1">
        <f t="shared" si="2"/>
        <v>-28</v>
      </c>
      <c r="H72" s="9">
        <f t="shared" si="3"/>
        <v>-17953.599999999999</v>
      </c>
    </row>
    <row r="73" spans="1:8">
      <c r="A73" s="16" t="s">
        <v>92</v>
      </c>
      <c r="B73" s="9">
        <v>130</v>
      </c>
      <c r="C73" s="10">
        <v>44644</v>
      </c>
      <c r="D73" s="10">
        <v>44616</v>
      </c>
      <c r="E73" s="10"/>
      <c r="F73" s="10"/>
      <c r="G73" s="1">
        <f t="shared" si="2"/>
        <v>-28</v>
      </c>
      <c r="H73" s="9">
        <f t="shared" si="3"/>
        <v>-3640</v>
      </c>
    </row>
    <row r="74" spans="1:8">
      <c r="A74" s="16" t="s">
        <v>93</v>
      </c>
      <c r="B74" s="9">
        <v>29376</v>
      </c>
      <c r="C74" s="10">
        <v>44638</v>
      </c>
      <c r="D74" s="10">
        <v>44616</v>
      </c>
      <c r="E74" s="10"/>
      <c r="F74" s="10"/>
      <c r="G74" s="1">
        <f t="shared" si="2"/>
        <v>-22</v>
      </c>
      <c r="H74" s="9">
        <f t="shared" si="3"/>
        <v>-646272</v>
      </c>
    </row>
    <row r="75" spans="1:8">
      <c r="A75" s="16" t="s">
        <v>94</v>
      </c>
      <c r="B75" s="9">
        <v>2160</v>
      </c>
      <c r="C75" s="10">
        <v>44633</v>
      </c>
      <c r="D75" s="10">
        <v>44616</v>
      </c>
      <c r="E75" s="10"/>
      <c r="F75" s="10"/>
      <c r="G75" s="1">
        <f t="shared" si="2"/>
        <v>-17</v>
      </c>
      <c r="H75" s="9">
        <f t="shared" si="3"/>
        <v>-36720</v>
      </c>
    </row>
    <row r="76" spans="1:8">
      <c r="A76" s="16" t="s">
        <v>95</v>
      </c>
      <c r="B76" s="9">
        <v>130</v>
      </c>
      <c r="C76" s="10">
        <v>44638</v>
      </c>
      <c r="D76" s="10">
        <v>44616</v>
      </c>
      <c r="E76" s="10"/>
      <c r="F76" s="10"/>
      <c r="G76" s="1">
        <f t="shared" si="2"/>
        <v>-22</v>
      </c>
      <c r="H76" s="9">
        <f t="shared" si="3"/>
        <v>-2860</v>
      </c>
    </row>
    <row r="77" spans="1:8">
      <c r="A77" s="16" t="s">
        <v>96</v>
      </c>
      <c r="B77" s="9">
        <v>317.67</v>
      </c>
      <c r="C77" s="10">
        <v>44638</v>
      </c>
      <c r="D77" s="10">
        <v>44616</v>
      </c>
      <c r="E77" s="10"/>
      <c r="F77" s="10"/>
      <c r="G77" s="1">
        <f t="shared" si="2"/>
        <v>-22</v>
      </c>
      <c r="H77" s="9">
        <f t="shared" si="3"/>
        <v>-6988.74</v>
      </c>
    </row>
    <row r="78" spans="1:8">
      <c r="A78" s="16" t="s">
        <v>97</v>
      </c>
      <c r="B78" s="9">
        <v>14.73</v>
      </c>
      <c r="C78" s="10">
        <v>44638</v>
      </c>
      <c r="D78" s="10">
        <v>44616</v>
      </c>
      <c r="E78" s="10"/>
      <c r="F78" s="10"/>
      <c r="G78" s="1">
        <f t="shared" si="2"/>
        <v>-22</v>
      </c>
      <c r="H78" s="9">
        <f t="shared" si="3"/>
        <v>-324.06</v>
      </c>
    </row>
    <row r="79" spans="1:8">
      <c r="A79" s="16" t="s">
        <v>98</v>
      </c>
      <c r="B79" s="9">
        <v>36.03</v>
      </c>
      <c r="C79" s="10">
        <v>44638</v>
      </c>
      <c r="D79" s="10">
        <v>44616</v>
      </c>
      <c r="E79" s="10"/>
      <c r="F79" s="10"/>
      <c r="G79" s="1">
        <f t="shared" si="2"/>
        <v>-22</v>
      </c>
      <c r="H79" s="9">
        <f t="shared" si="3"/>
        <v>-792.66</v>
      </c>
    </row>
    <row r="80" spans="1:8">
      <c r="A80" s="16" t="s">
        <v>99</v>
      </c>
      <c r="B80" s="9">
        <v>32.950000000000003</v>
      </c>
      <c r="C80" s="10">
        <v>44638</v>
      </c>
      <c r="D80" s="10">
        <v>44616</v>
      </c>
      <c r="E80" s="10"/>
      <c r="F80" s="10"/>
      <c r="G80" s="1">
        <f t="shared" si="2"/>
        <v>-22</v>
      </c>
      <c r="H80" s="9">
        <f t="shared" si="3"/>
        <v>-724.9</v>
      </c>
    </row>
    <row r="81" spans="1:8">
      <c r="A81" s="16" t="s">
        <v>100</v>
      </c>
      <c r="B81" s="9">
        <v>182.45</v>
      </c>
      <c r="C81" s="10">
        <v>44638</v>
      </c>
      <c r="D81" s="10">
        <v>44616</v>
      </c>
      <c r="E81" s="10"/>
      <c r="F81" s="10"/>
      <c r="G81" s="1">
        <f t="shared" si="2"/>
        <v>-22</v>
      </c>
      <c r="H81" s="9">
        <f t="shared" si="3"/>
        <v>-4013.9</v>
      </c>
    </row>
    <row r="82" spans="1:8">
      <c r="A82" s="16" t="s">
        <v>101</v>
      </c>
      <c r="B82" s="9">
        <v>130</v>
      </c>
      <c r="C82" s="10">
        <v>44638</v>
      </c>
      <c r="D82" s="10">
        <v>44616</v>
      </c>
      <c r="E82" s="10"/>
      <c r="F82" s="10"/>
      <c r="G82" s="1">
        <f t="shared" si="2"/>
        <v>-22</v>
      </c>
      <c r="H82" s="9">
        <f t="shared" si="3"/>
        <v>-2860</v>
      </c>
    </row>
    <row r="83" spans="1:8">
      <c r="A83" s="16" t="s">
        <v>102</v>
      </c>
      <c r="B83" s="9">
        <v>35.75</v>
      </c>
      <c r="C83" s="10">
        <v>44638</v>
      </c>
      <c r="D83" s="10">
        <v>44616</v>
      </c>
      <c r="E83" s="10"/>
      <c r="F83" s="10"/>
      <c r="G83" s="1">
        <f t="shared" si="2"/>
        <v>-22</v>
      </c>
      <c r="H83" s="9">
        <f t="shared" si="3"/>
        <v>-786.5</v>
      </c>
    </row>
    <row r="84" spans="1:8">
      <c r="A84" s="16" t="s">
        <v>103</v>
      </c>
      <c r="B84" s="9">
        <v>73.459999999999994</v>
      </c>
      <c r="C84" s="10">
        <v>44638</v>
      </c>
      <c r="D84" s="10">
        <v>44616</v>
      </c>
      <c r="E84" s="10"/>
      <c r="F84" s="10"/>
      <c r="G84" s="1">
        <f t="shared" si="2"/>
        <v>-22</v>
      </c>
      <c r="H84" s="9">
        <f t="shared" si="3"/>
        <v>-1616.12</v>
      </c>
    </row>
    <row r="85" spans="1:8">
      <c r="A85" s="16" t="s">
        <v>104</v>
      </c>
      <c r="B85" s="9">
        <v>53.12</v>
      </c>
      <c r="C85" s="10">
        <v>44638</v>
      </c>
      <c r="D85" s="10">
        <v>44616</v>
      </c>
      <c r="E85" s="10"/>
      <c r="F85" s="10"/>
      <c r="G85" s="1">
        <f t="shared" si="2"/>
        <v>-22</v>
      </c>
      <c r="H85" s="9">
        <f t="shared" si="3"/>
        <v>-1168.6400000000001</v>
      </c>
    </row>
    <row r="86" spans="1:8">
      <c r="A86" s="16" t="s">
        <v>105</v>
      </c>
      <c r="B86" s="9">
        <v>32.520000000000003</v>
      </c>
      <c r="C86" s="10">
        <v>44638</v>
      </c>
      <c r="D86" s="10">
        <v>44616</v>
      </c>
      <c r="E86" s="10"/>
      <c r="F86" s="10"/>
      <c r="G86" s="1">
        <f t="shared" si="2"/>
        <v>-22</v>
      </c>
      <c r="H86" s="9">
        <f t="shared" si="3"/>
        <v>-715.44</v>
      </c>
    </row>
    <row r="87" spans="1:8">
      <c r="A87" s="16" t="s">
        <v>106</v>
      </c>
      <c r="B87" s="9">
        <v>130</v>
      </c>
      <c r="C87" s="10">
        <v>44638</v>
      </c>
      <c r="D87" s="10">
        <v>44616</v>
      </c>
      <c r="E87" s="10"/>
      <c r="F87" s="10"/>
      <c r="G87" s="1">
        <f t="shared" si="2"/>
        <v>-22</v>
      </c>
      <c r="H87" s="9">
        <f t="shared" si="3"/>
        <v>-2860</v>
      </c>
    </row>
    <row r="88" spans="1:8">
      <c r="A88" s="16" t="s">
        <v>107</v>
      </c>
      <c r="B88" s="9">
        <v>2719</v>
      </c>
      <c r="C88" s="10">
        <v>44639</v>
      </c>
      <c r="D88" s="10">
        <v>44616</v>
      </c>
      <c r="E88" s="10"/>
      <c r="F88" s="10"/>
      <c r="G88" s="1">
        <f t="shared" si="2"/>
        <v>-23</v>
      </c>
      <c r="H88" s="9">
        <f t="shared" si="3"/>
        <v>-62537</v>
      </c>
    </row>
    <row r="89" spans="1:8">
      <c r="A89" s="16" t="s">
        <v>108</v>
      </c>
      <c r="B89" s="9">
        <v>477.66</v>
      </c>
      <c r="C89" s="10">
        <v>44638</v>
      </c>
      <c r="D89" s="10">
        <v>44616</v>
      </c>
      <c r="E89" s="10"/>
      <c r="F89" s="10"/>
      <c r="G89" s="1">
        <f t="shared" si="2"/>
        <v>-22</v>
      </c>
      <c r="H89" s="9">
        <f t="shared" si="3"/>
        <v>-10508.52</v>
      </c>
    </row>
    <row r="90" spans="1:8">
      <c r="A90" s="16" t="s">
        <v>109</v>
      </c>
      <c r="B90" s="9">
        <v>16.12</v>
      </c>
      <c r="C90" s="10">
        <v>44638</v>
      </c>
      <c r="D90" s="10">
        <v>44616</v>
      </c>
      <c r="E90" s="10"/>
      <c r="F90" s="10"/>
      <c r="G90" s="1">
        <f t="shared" si="2"/>
        <v>-22</v>
      </c>
      <c r="H90" s="9">
        <f t="shared" si="3"/>
        <v>-354.64</v>
      </c>
    </row>
    <row r="91" spans="1:8">
      <c r="A91" s="16" t="s">
        <v>110</v>
      </c>
      <c r="B91" s="9">
        <v>93.89</v>
      </c>
      <c r="C91" s="10">
        <v>44659</v>
      </c>
      <c r="D91" s="10">
        <v>44630</v>
      </c>
      <c r="E91" s="10"/>
      <c r="F91" s="10"/>
      <c r="G91" s="1">
        <f t="shared" si="2"/>
        <v>-29</v>
      </c>
      <c r="H91" s="9">
        <f t="shared" si="3"/>
        <v>-2722.81</v>
      </c>
    </row>
    <row r="92" spans="1:8">
      <c r="A92" s="16" t="s">
        <v>111</v>
      </c>
      <c r="B92" s="9">
        <v>10.71</v>
      </c>
      <c r="C92" s="10">
        <v>44659</v>
      </c>
      <c r="D92" s="10">
        <v>44630</v>
      </c>
      <c r="E92" s="10"/>
      <c r="F92" s="10"/>
      <c r="G92" s="1">
        <f t="shared" si="2"/>
        <v>-29</v>
      </c>
      <c r="H92" s="9">
        <f t="shared" si="3"/>
        <v>-310.58999999999997</v>
      </c>
    </row>
    <row r="93" spans="1:8">
      <c r="A93" s="16" t="s">
        <v>112</v>
      </c>
      <c r="B93" s="9">
        <v>40.93</v>
      </c>
      <c r="C93" s="10">
        <v>44659</v>
      </c>
      <c r="D93" s="10">
        <v>44630</v>
      </c>
      <c r="E93" s="10"/>
      <c r="F93" s="10"/>
      <c r="G93" s="1">
        <f t="shared" si="2"/>
        <v>-29</v>
      </c>
      <c r="H93" s="9">
        <f t="shared" si="3"/>
        <v>-1186.97</v>
      </c>
    </row>
    <row r="94" spans="1:8">
      <c r="A94" s="16" t="s">
        <v>113</v>
      </c>
      <c r="B94" s="9">
        <v>37.08</v>
      </c>
      <c r="C94" s="10">
        <v>44659</v>
      </c>
      <c r="D94" s="10">
        <v>44630</v>
      </c>
      <c r="E94" s="10"/>
      <c r="F94" s="10"/>
      <c r="G94" s="1">
        <f t="shared" si="2"/>
        <v>-29</v>
      </c>
      <c r="H94" s="9">
        <f t="shared" si="3"/>
        <v>-1075.32</v>
      </c>
    </row>
    <row r="95" spans="1:8">
      <c r="A95" s="16" t="s">
        <v>114</v>
      </c>
      <c r="B95" s="9">
        <v>3280.6</v>
      </c>
      <c r="C95" s="10">
        <v>44659</v>
      </c>
      <c r="D95" s="10">
        <v>44630</v>
      </c>
      <c r="E95" s="10"/>
      <c r="F95" s="10"/>
      <c r="G95" s="1">
        <f t="shared" si="2"/>
        <v>-29</v>
      </c>
      <c r="H95" s="9">
        <f t="shared" si="3"/>
        <v>-95137.4</v>
      </c>
    </row>
    <row r="96" spans="1:8">
      <c r="A96" s="16" t="s">
        <v>115</v>
      </c>
      <c r="B96" s="9">
        <v>3995.8</v>
      </c>
      <c r="C96" s="10">
        <v>44658</v>
      </c>
      <c r="D96" s="10">
        <v>44630</v>
      </c>
      <c r="E96" s="10"/>
      <c r="F96" s="10"/>
      <c r="G96" s="1">
        <f t="shared" si="2"/>
        <v>-28</v>
      </c>
      <c r="H96" s="9">
        <f t="shared" si="3"/>
        <v>-111882.4</v>
      </c>
    </row>
    <row r="97" spans="1:8">
      <c r="A97" s="16" t="s">
        <v>116</v>
      </c>
      <c r="B97" s="9">
        <v>771</v>
      </c>
      <c r="C97" s="10">
        <v>44658</v>
      </c>
      <c r="D97" s="10">
        <v>44630</v>
      </c>
      <c r="E97" s="10"/>
      <c r="F97" s="10"/>
      <c r="G97" s="1">
        <f t="shared" si="2"/>
        <v>-28</v>
      </c>
      <c r="H97" s="9">
        <f t="shared" si="3"/>
        <v>-21588</v>
      </c>
    </row>
    <row r="98" spans="1:8">
      <c r="A98" s="16" t="s">
        <v>117</v>
      </c>
      <c r="B98" s="9">
        <v>681.97</v>
      </c>
      <c r="C98" s="10">
        <v>44658</v>
      </c>
      <c r="D98" s="10">
        <v>44630</v>
      </c>
      <c r="E98" s="10"/>
      <c r="F98" s="10"/>
      <c r="G98" s="1">
        <f t="shared" si="2"/>
        <v>-28</v>
      </c>
      <c r="H98" s="9">
        <f t="shared" si="3"/>
        <v>-19095.16</v>
      </c>
    </row>
    <row r="99" spans="1:8">
      <c r="A99" s="16" t="s">
        <v>118</v>
      </c>
      <c r="B99" s="9">
        <v>338.35</v>
      </c>
      <c r="C99" s="10">
        <v>44658</v>
      </c>
      <c r="D99" s="10">
        <v>44630</v>
      </c>
      <c r="E99" s="10"/>
      <c r="F99" s="10"/>
      <c r="G99" s="1">
        <f t="shared" si="2"/>
        <v>-28</v>
      </c>
      <c r="H99" s="9">
        <f t="shared" si="3"/>
        <v>-9473.7999999999993</v>
      </c>
    </row>
    <row r="100" spans="1:8">
      <c r="A100" s="16" t="s">
        <v>119</v>
      </c>
      <c r="B100" s="9">
        <v>2719.5</v>
      </c>
      <c r="C100" s="10">
        <v>44654</v>
      </c>
      <c r="D100" s="10">
        <v>44630</v>
      </c>
      <c r="E100" s="10"/>
      <c r="F100" s="10"/>
      <c r="G100" s="1">
        <f t="shared" si="2"/>
        <v>-24</v>
      </c>
      <c r="H100" s="9">
        <f t="shared" si="3"/>
        <v>-65268</v>
      </c>
    </row>
    <row r="101" spans="1:8">
      <c r="A101" s="16" t="s">
        <v>120</v>
      </c>
      <c r="B101" s="9">
        <v>1540.76</v>
      </c>
      <c r="C101" s="10">
        <v>44654</v>
      </c>
      <c r="D101" s="10">
        <v>44630</v>
      </c>
      <c r="E101" s="10"/>
      <c r="F101" s="10"/>
      <c r="G101" s="1">
        <f t="shared" si="2"/>
        <v>-24</v>
      </c>
      <c r="H101" s="9">
        <f t="shared" si="3"/>
        <v>-36978.239999999998</v>
      </c>
    </row>
    <row r="102" spans="1:8">
      <c r="A102" s="16" t="s">
        <v>121</v>
      </c>
      <c r="B102" s="9">
        <v>672.4</v>
      </c>
      <c r="C102" s="10">
        <v>44654</v>
      </c>
      <c r="D102" s="10">
        <v>44630</v>
      </c>
      <c r="E102" s="10"/>
      <c r="F102" s="10"/>
      <c r="G102" s="1">
        <f t="shared" si="2"/>
        <v>-24</v>
      </c>
      <c r="H102" s="9">
        <f t="shared" si="3"/>
        <v>-16137.6</v>
      </c>
    </row>
    <row r="103" spans="1:8">
      <c r="A103" s="16" t="s">
        <v>122</v>
      </c>
      <c r="B103" s="9">
        <v>16.329999999999998</v>
      </c>
      <c r="C103" s="10">
        <v>44653</v>
      </c>
      <c r="D103" s="10">
        <v>44630</v>
      </c>
      <c r="E103" s="10"/>
      <c r="F103" s="10"/>
      <c r="G103" s="1">
        <f t="shared" si="2"/>
        <v>-23</v>
      </c>
      <c r="H103" s="9">
        <f t="shared" si="3"/>
        <v>-375.59</v>
      </c>
    </row>
    <row r="104" spans="1:8">
      <c r="A104" s="16" t="s">
        <v>123</v>
      </c>
      <c r="B104" s="9">
        <v>6458.65</v>
      </c>
      <c r="C104" s="10">
        <v>44652</v>
      </c>
      <c r="D104" s="10">
        <v>44630</v>
      </c>
      <c r="E104" s="10"/>
      <c r="F104" s="10"/>
      <c r="G104" s="1">
        <f t="shared" si="2"/>
        <v>-22</v>
      </c>
      <c r="H104" s="9">
        <f t="shared" si="3"/>
        <v>-142090.29999999999</v>
      </c>
    </row>
    <row r="105" spans="1:8">
      <c r="A105" s="16" t="s">
        <v>124</v>
      </c>
      <c r="B105" s="9">
        <v>1885.55</v>
      </c>
      <c r="C105" s="10">
        <v>44652</v>
      </c>
      <c r="D105" s="10">
        <v>44630</v>
      </c>
      <c r="E105" s="10"/>
      <c r="F105" s="10"/>
      <c r="G105" s="1">
        <f t="shared" si="2"/>
        <v>-22</v>
      </c>
      <c r="H105" s="9">
        <f t="shared" si="3"/>
        <v>-41482.1</v>
      </c>
    </row>
    <row r="106" spans="1:8">
      <c r="A106" s="16" t="s">
        <v>125</v>
      </c>
      <c r="B106" s="9">
        <v>112.88</v>
      </c>
      <c r="C106" s="10">
        <v>44652</v>
      </c>
      <c r="D106" s="10">
        <v>44630</v>
      </c>
      <c r="E106" s="10"/>
      <c r="F106" s="10"/>
      <c r="G106" s="1">
        <f t="shared" si="2"/>
        <v>-22</v>
      </c>
      <c r="H106" s="9">
        <f t="shared" si="3"/>
        <v>-2483.36</v>
      </c>
    </row>
    <row r="107" spans="1:8">
      <c r="A107" s="16" t="s">
        <v>126</v>
      </c>
      <c r="B107" s="9">
        <v>70.5</v>
      </c>
      <c r="C107" s="10">
        <v>44652</v>
      </c>
      <c r="D107" s="10">
        <v>44630</v>
      </c>
      <c r="E107" s="10"/>
      <c r="F107" s="10"/>
      <c r="G107" s="1">
        <f t="shared" si="2"/>
        <v>-22</v>
      </c>
      <c r="H107" s="9">
        <f t="shared" si="3"/>
        <v>-1551</v>
      </c>
    </row>
    <row r="108" spans="1:8">
      <c r="A108" s="16" t="s">
        <v>127</v>
      </c>
      <c r="B108" s="9">
        <v>1559.4</v>
      </c>
      <c r="C108" s="10">
        <v>44589</v>
      </c>
      <c r="D108" s="10">
        <v>44630</v>
      </c>
      <c r="E108" s="10"/>
      <c r="F108" s="10"/>
      <c r="G108" s="1">
        <f t="shared" si="2"/>
        <v>41</v>
      </c>
      <c r="H108" s="9">
        <f t="shared" si="3"/>
        <v>63935.4</v>
      </c>
    </row>
    <row r="109" spans="1:8">
      <c r="A109" s="16" t="s">
        <v>128</v>
      </c>
      <c r="B109" s="9">
        <v>74.760000000000005</v>
      </c>
      <c r="C109" s="10">
        <v>44652</v>
      </c>
      <c r="D109" s="10">
        <v>44630</v>
      </c>
      <c r="E109" s="10"/>
      <c r="F109" s="10"/>
      <c r="G109" s="1">
        <f t="shared" si="2"/>
        <v>-22</v>
      </c>
      <c r="H109" s="9">
        <f t="shared" si="3"/>
        <v>-1644.72</v>
      </c>
    </row>
    <row r="110" spans="1:8">
      <c r="A110" s="16" t="s">
        <v>129</v>
      </c>
      <c r="B110" s="9">
        <v>216</v>
      </c>
      <c r="C110" s="10">
        <v>44652</v>
      </c>
      <c r="D110" s="10">
        <v>44630</v>
      </c>
      <c r="E110" s="10"/>
      <c r="F110" s="10"/>
      <c r="G110" s="1">
        <f t="shared" si="2"/>
        <v>-22</v>
      </c>
      <c r="H110" s="9">
        <f t="shared" si="3"/>
        <v>-4752</v>
      </c>
    </row>
    <row r="111" spans="1:8">
      <c r="A111" s="16" t="s">
        <v>130</v>
      </c>
      <c r="B111" s="9">
        <v>3272.8</v>
      </c>
      <c r="C111" s="10">
        <v>44658</v>
      </c>
      <c r="D111" s="10">
        <v>44630</v>
      </c>
      <c r="E111" s="10"/>
      <c r="F111" s="10"/>
      <c r="G111" s="1">
        <f t="shared" si="2"/>
        <v>-28</v>
      </c>
      <c r="H111" s="9">
        <f t="shared" si="3"/>
        <v>-91638.399999999994</v>
      </c>
    </row>
    <row r="112" spans="1:8">
      <c r="A112" s="16" t="s">
        <v>131</v>
      </c>
      <c r="B112" s="9">
        <v>1680.5</v>
      </c>
      <c r="C112" s="10">
        <v>44659</v>
      </c>
      <c r="D112" s="10">
        <v>44635</v>
      </c>
      <c r="E112" s="10"/>
      <c r="F112" s="10"/>
      <c r="G112" s="1">
        <f t="shared" si="2"/>
        <v>-24</v>
      </c>
      <c r="H112" s="9">
        <f t="shared" si="3"/>
        <v>-40332</v>
      </c>
    </row>
    <row r="113" spans="1:8">
      <c r="A113" s="16" t="s">
        <v>132</v>
      </c>
      <c r="B113" s="9">
        <v>1249.3</v>
      </c>
      <c r="C113" s="10">
        <v>44659</v>
      </c>
      <c r="D113" s="10">
        <v>44635</v>
      </c>
      <c r="E113" s="10"/>
      <c r="F113" s="10"/>
      <c r="G113" s="1">
        <f t="shared" si="2"/>
        <v>-24</v>
      </c>
      <c r="H113" s="9">
        <f t="shared" si="3"/>
        <v>-29983.200000000001</v>
      </c>
    </row>
    <row r="114" spans="1:8">
      <c r="A114" s="16" t="s">
        <v>133</v>
      </c>
      <c r="B114" s="9">
        <v>890</v>
      </c>
      <c r="C114" s="10">
        <v>44661</v>
      </c>
      <c r="D114" s="10">
        <v>44635</v>
      </c>
      <c r="E114" s="10"/>
      <c r="F114" s="10"/>
      <c r="G114" s="1">
        <f t="shared" si="2"/>
        <v>-26</v>
      </c>
      <c r="H114" s="9">
        <f t="shared" si="3"/>
        <v>-23140</v>
      </c>
    </row>
    <row r="115" spans="1:8">
      <c r="A115" s="16" t="s">
        <v>134</v>
      </c>
      <c r="B115" s="9">
        <v>1437.6</v>
      </c>
      <c r="C115" s="10">
        <v>44659</v>
      </c>
      <c r="D115" s="10">
        <v>44635</v>
      </c>
      <c r="E115" s="10"/>
      <c r="F115" s="10"/>
      <c r="G115" s="1">
        <f t="shared" si="2"/>
        <v>-24</v>
      </c>
      <c r="H115" s="9">
        <f t="shared" si="3"/>
        <v>-34502.400000000001</v>
      </c>
    </row>
    <row r="116" spans="1:8">
      <c r="A116" s="16" t="s">
        <v>135</v>
      </c>
      <c r="B116" s="9">
        <v>126</v>
      </c>
      <c r="C116" s="10">
        <v>44665</v>
      </c>
      <c r="D116" s="10">
        <v>44645</v>
      </c>
      <c r="E116" s="10"/>
      <c r="F116" s="10"/>
      <c r="G116" s="1">
        <f t="shared" si="2"/>
        <v>-20</v>
      </c>
      <c r="H116" s="9">
        <f t="shared" si="3"/>
        <v>-2520</v>
      </c>
    </row>
    <row r="117" spans="1:8">
      <c r="A117" s="16" t="s">
        <v>136</v>
      </c>
      <c r="B117" s="9">
        <v>1372</v>
      </c>
      <c r="C117" s="10">
        <v>44665</v>
      </c>
      <c r="D117" s="10">
        <v>44645</v>
      </c>
      <c r="E117" s="10"/>
      <c r="F117" s="10"/>
      <c r="G117" s="1">
        <f t="shared" si="2"/>
        <v>-20</v>
      </c>
      <c r="H117" s="9">
        <f t="shared" si="3"/>
        <v>-27440</v>
      </c>
    </row>
    <row r="118" spans="1:8">
      <c r="A118" s="16" t="s">
        <v>137</v>
      </c>
      <c r="B118" s="9">
        <v>1500</v>
      </c>
      <c r="C118" s="10">
        <v>44668</v>
      </c>
      <c r="D118" s="10">
        <v>44645</v>
      </c>
      <c r="E118" s="10"/>
      <c r="F118" s="10"/>
      <c r="G118" s="1">
        <f t="shared" si="2"/>
        <v>-23</v>
      </c>
      <c r="H118" s="9">
        <f t="shared" si="3"/>
        <v>-34500</v>
      </c>
    </row>
    <row r="119" spans="1:8">
      <c r="A119" s="16" t="s">
        <v>138</v>
      </c>
      <c r="B119" s="9">
        <v>1511.66</v>
      </c>
      <c r="C119" s="10">
        <v>44668</v>
      </c>
      <c r="D119" s="10">
        <v>44645</v>
      </c>
      <c r="E119" s="10"/>
      <c r="F119" s="10"/>
      <c r="G119" s="1">
        <f t="shared" si="2"/>
        <v>-23</v>
      </c>
      <c r="H119" s="9">
        <f t="shared" si="3"/>
        <v>-34768.18</v>
      </c>
    </row>
    <row r="120" spans="1:8">
      <c r="A120" s="16" t="s">
        <v>139</v>
      </c>
      <c r="B120" s="9">
        <v>5000</v>
      </c>
      <c r="C120" s="10">
        <v>44672</v>
      </c>
      <c r="D120" s="10">
        <v>44645</v>
      </c>
      <c r="E120" s="10"/>
      <c r="F120" s="10"/>
      <c r="G120" s="1">
        <f t="shared" si="2"/>
        <v>-27</v>
      </c>
      <c r="H120" s="9">
        <f t="shared" si="3"/>
        <v>-135000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300402.16999999993</v>
      </c>
      <c r="C1">
        <f>COUNTA(A4:A203)</f>
        <v>165</v>
      </c>
      <c r="G1" s="13">
        <f>IF(B1&lt;&gt;0,H1/B1,0)</f>
        <v>-22.730855572714404</v>
      </c>
      <c r="H1" s="12">
        <f>SUM(H4:H195)</f>
        <v>-6828398.3400000026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140</v>
      </c>
      <c r="B4" s="9">
        <v>115</v>
      </c>
      <c r="C4" s="10">
        <v>44680</v>
      </c>
      <c r="D4" s="10">
        <v>44653</v>
      </c>
      <c r="E4" s="10"/>
      <c r="F4" s="10"/>
      <c r="G4" s="1">
        <f>D4-C4-(F4-E4)</f>
        <v>-27</v>
      </c>
      <c r="H4" s="9">
        <f>B4*G4</f>
        <v>-3105</v>
      </c>
    </row>
    <row r="5" spans="1:8">
      <c r="A5" s="16" t="s">
        <v>141</v>
      </c>
      <c r="B5" s="9">
        <v>963.8</v>
      </c>
      <c r="C5" s="10">
        <v>44675</v>
      </c>
      <c r="D5" s="10">
        <v>44653</v>
      </c>
      <c r="E5" s="10"/>
      <c r="F5" s="10"/>
      <c r="G5" s="1">
        <f t="shared" ref="G5:G68" si="0">D5-C5-(F5-E5)</f>
        <v>-22</v>
      </c>
      <c r="H5" s="9">
        <f t="shared" ref="H5:H68" si="1">B5*G5</f>
        <v>-21203.599999999999</v>
      </c>
    </row>
    <row r="6" spans="1:8">
      <c r="A6" s="16" t="s">
        <v>142</v>
      </c>
      <c r="B6" s="9">
        <v>829</v>
      </c>
      <c r="C6" s="10">
        <v>44675</v>
      </c>
      <c r="D6" s="10">
        <v>44653</v>
      </c>
      <c r="E6" s="10"/>
      <c r="F6" s="10"/>
      <c r="G6" s="1">
        <f t="shared" si="0"/>
        <v>-22</v>
      </c>
      <c r="H6" s="9">
        <f t="shared" si="1"/>
        <v>-18238</v>
      </c>
    </row>
    <row r="7" spans="1:8">
      <c r="A7" s="16" t="s">
        <v>143</v>
      </c>
      <c r="B7" s="9">
        <v>500</v>
      </c>
      <c r="C7" s="10">
        <v>44675</v>
      </c>
      <c r="D7" s="10">
        <v>44653</v>
      </c>
      <c r="E7" s="10"/>
      <c r="F7" s="10"/>
      <c r="G7" s="1">
        <f t="shared" si="0"/>
        <v>-22</v>
      </c>
      <c r="H7" s="9">
        <f t="shared" si="1"/>
        <v>-11000</v>
      </c>
    </row>
    <row r="8" spans="1:8">
      <c r="A8" s="16" t="s">
        <v>144</v>
      </c>
      <c r="B8" s="9">
        <v>536.79</v>
      </c>
      <c r="C8" s="10">
        <v>44675</v>
      </c>
      <c r="D8" s="10">
        <v>44653</v>
      </c>
      <c r="E8" s="10"/>
      <c r="F8" s="10"/>
      <c r="G8" s="1">
        <f t="shared" si="0"/>
        <v>-22</v>
      </c>
      <c r="H8" s="9">
        <f t="shared" si="1"/>
        <v>-11809.38</v>
      </c>
    </row>
    <row r="9" spans="1:8">
      <c r="A9" s="16" t="s">
        <v>145</v>
      </c>
      <c r="B9" s="9">
        <v>152</v>
      </c>
      <c r="C9" s="10">
        <v>44675</v>
      </c>
      <c r="D9" s="10">
        <v>44653</v>
      </c>
      <c r="E9" s="10"/>
      <c r="F9" s="10"/>
      <c r="G9" s="1">
        <f t="shared" si="0"/>
        <v>-22</v>
      </c>
      <c r="H9" s="9">
        <f t="shared" si="1"/>
        <v>-3344</v>
      </c>
    </row>
    <row r="10" spans="1:8">
      <c r="A10" s="16" t="s">
        <v>146</v>
      </c>
      <c r="B10" s="9">
        <v>4113.3999999999996</v>
      </c>
      <c r="C10" s="10">
        <v>44675</v>
      </c>
      <c r="D10" s="10">
        <v>44653</v>
      </c>
      <c r="E10" s="10"/>
      <c r="F10" s="10"/>
      <c r="G10" s="1">
        <f t="shared" si="0"/>
        <v>-22</v>
      </c>
      <c r="H10" s="9">
        <f t="shared" si="1"/>
        <v>-90494.8</v>
      </c>
    </row>
    <row r="11" spans="1:8">
      <c r="A11" s="16" t="s">
        <v>147</v>
      </c>
      <c r="B11" s="9">
        <v>760</v>
      </c>
      <c r="C11" s="10">
        <v>44672</v>
      </c>
      <c r="D11" s="10">
        <v>44653</v>
      </c>
      <c r="E11" s="10"/>
      <c r="F11" s="10"/>
      <c r="G11" s="1">
        <f t="shared" si="0"/>
        <v>-19</v>
      </c>
      <c r="H11" s="9">
        <f t="shared" si="1"/>
        <v>-14440</v>
      </c>
    </row>
    <row r="12" spans="1:8">
      <c r="A12" s="16" t="s">
        <v>148</v>
      </c>
      <c r="B12" s="9">
        <v>180</v>
      </c>
      <c r="C12" s="10">
        <v>44672</v>
      </c>
      <c r="D12" s="10">
        <v>44653</v>
      </c>
      <c r="E12" s="10"/>
      <c r="F12" s="10"/>
      <c r="G12" s="1">
        <f t="shared" si="0"/>
        <v>-19</v>
      </c>
      <c r="H12" s="9">
        <f t="shared" si="1"/>
        <v>-3420</v>
      </c>
    </row>
    <row r="13" spans="1:8">
      <c r="A13" s="16" t="s">
        <v>149</v>
      </c>
      <c r="B13" s="9">
        <v>740.33</v>
      </c>
      <c r="C13" s="10">
        <v>44681</v>
      </c>
      <c r="D13" s="10">
        <v>44653</v>
      </c>
      <c r="E13" s="10"/>
      <c r="F13" s="10"/>
      <c r="G13" s="1">
        <f t="shared" si="0"/>
        <v>-28</v>
      </c>
      <c r="H13" s="9">
        <f t="shared" si="1"/>
        <v>-20729.240000000002</v>
      </c>
    </row>
    <row r="14" spans="1:8">
      <c r="A14" s="16" t="s">
        <v>150</v>
      </c>
      <c r="B14" s="9">
        <v>849</v>
      </c>
      <c r="C14" s="10">
        <v>44681</v>
      </c>
      <c r="D14" s="10">
        <v>44653</v>
      </c>
      <c r="E14" s="10"/>
      <c r="F14" s="10"/>
      <c r="G14" s="1">
        <f t="shared" si="0"/>
        <v>-28</v>
      </c>
      <c r="H14" s="9">
        <f t="shared" si="1"/>
        <v>-23772</v>
      </c>
    </row>
    <row r="15" spans="1:8">
      <c r="A15" s="16" t="s">
        <v>151</v>
      </c>
      <c r="B15" s="9">
        <v>232.18</v>
      </c>
      <c r="C15" s="10">
        <v>44681</v>
      </c>
      <c r="D15" s="10">
        <v>44653</v>
      </c>
      <c r="E15" s="10"/>
      <c r="F15" s="10"/>
      <c r="G15" s="1">
        <f t="shared" si="0"/>
        <v>-28</v>
      </c>
      <c r="H15" s="9">
        <f t="shared" si="1"/>
        <v>-6501.04</v>
      </c>
    </row>
    <row r="16" spans="1:8">
      <c r="A16" s="16" t="s">
        <v>152</v>
      </c>
      <c r="B16" s="9">
        <v>966.41</v>
      </c>
      <c r="C16" s="10">
        <v>44682</v>
      </c>
      <c r="D16" s="10">
        <v>44653</v>
      </c>
      <c r="E16" s="10"/>
      <c r="F16" s="10"/>
      <c r="G16" s="1">
        <f t="shared" si="0"/>
        <v>-29</v>
      </c>
      <c r="H16" s="9">
        <f t="shared" si="1"/>
        <v>-28025.89</v>
      </c>
    </row>
    <row r="17" spans="1:8">
      <c r="A17" s="16" t="s">
        <v>153</v>
      </c>
      <c r="B17" s="9">
        <v>327.87</v>
      </c>
      <c r="C17" s="10">
        <v>44687</v>
      </c>
      <c r="D17" s="10">
        <v>44660</v>
      </c>
      <c r="E17" s="10"/>
      <c r="F17" s="10"/>
      <c r="G17" s="1">
        <f t="shared" si="0"/>
        <v>-27</v>
      </c>
      <c r="H17" s="9">
        <f t="shared" si="1"/>
        <v>-8852.49</v>
      </c>
    </row>
    <row r="18" spans="1:8">
      <c r="A18" s="16" t="s">
        <v>154</v>
      </c>
      <c r="B18" s="9">
        <v>1427.64</v>
      </c>
      <c r="C18" s="10">
        <v>44687</v>
      </c>
      <c r="D18" s="10">
        <v>44660</v>
      </c>
      <c r="E18" s="10"/>
      <c r="F18" s="10"/>
      <c r="G18" s="1">
        <f t="shared" si="0"/>
        <v>-27</v>
      </c>
      <c r="H18" s="9">
        <f t="shared" si="1"/>
        <v>-38546.28</v>
      </c>
    </row>
    <row r="19" spans="1:8">
      <c r="A19" s="16" t="s">
        <v>155</v>
      </c>
      <c r="B19" s="9">
        <v>419.82</v>
      </c>
      <c r="C19" s="10">
        <v>44686</v>
      </c>
      <c r="D19" s="10">
        <v>44660</v>
      </c>
      <c r="E19" s="10"/>
      <c r="F19" s="10"/>
      <c r="G19" s="1">
        <f t="shared" si="0"/>
        <v>-26</v>
      </c>
      <c r="H19" s="9">
        <f t="shared" si="1"/>
        <v>-10915.32</v>
      </c>
    </row>
    <row r="20" spans="1:8">
      <c r="A20" s="16" t="s">
        <v>156</v>
      </c>
      <c r="B20" s="9">
        <v>58.81</v>
      </c>
      <c r="C20" s="10">
        <v>44686</v>
      </c>
      <c r="D20" s="10">
        <v>44660</v>
      </c>
      <c r="E20" s="10"/>
      <c r="F20" s="10"/>
      <c r="G20" s="1">
        <f t="shared" si="0"/>
        <v>-26</v>
      </c>
      <c r="H20" s="9">
        <f t="shared" si="1"/>
        <v>-1529.06</v>
      </c>
    </row>
    <row r="21" spans="1:8">
      <c r="A21" s="16" t="s">
        <v>157</v>
      </c>
      <c r="B21" s="9">
        <v>740</v>
      </c>
      <c r="C21" s="10">
        <v>44682</v>
      </c>
      <c r="D21" s="10">
        <v>44660</v>
      </c>
      <c r="E21" s="10"/>
      <c r="F21" s="10"/>
      <c r="G21" s="1">
        <f t="shared" si="0"/>
        <v>-22</v>
      </c>
      <c r="H21" s="9">
        <f t="shared" si="1"/>
        <v>-16280</v>
      </c>
    </row>
    <row r="22" spans="1:8">
      <c r="A22" s="16" t="s">
        <v>158</v>
      </c>
      <c r="B22" s="9">
        <v>39990</v>
      </c>
      <c r="C22" s="10">
        <v>44686</v>
      </c>
      <c r="D22" s="10">
        <v>44660</v>
      </c>
      <c r="E22" s="10"/>
      <c r="F22" s="10"/>
      <c r="G22" s="1">
        <f t="shared" si="0"/>
        <v>-26</v>
      </c>
      <c r="H22" s="9">
        <f t="shared" si="1"/>
        <v>-1039740</v>
      </c>
    </row>
    <row r="23" spans="1:8">
      <c r="A23" s="16" t="s">
        <v>159</v>
      </c>
      <c r="B23" s="9">
        <v>541.11</v>
      </c>
      <c r="C23" s="10">
        <v>44686</v>
      </c>
      <c r="D23" s="10">
        <v>44660</v>
      </c>
      <c r="E23" s="10"/>
      <c r="F23" s="10"/>
      <c r="G23" s="1">
        <f t="shared" si="0"/>
        <v>-26</v>
      </c>
      <c r="H23" s="9">
        <f t="shared" si="1"/>
        <v>-14068.86</v>
      </c>
    </row>
    <row r="24" spans="1:8">
      <c r="A24" s="16" t="s">
        <v>160</v>
      </c>
      <c r="B24" s="9">
        <v>64.14</v>
      </c>
      <c r="C24" s="10">
        <v>44687</v>
      </c>
      <c r="D24" s="10">
        <v>44660</v>
      </c>
      <c r="E24" s="10"/>
      <c r="F24" s="10"/>
      <c r="G24" s="1">
        <f t="shared" si="0"/>
        <v>-27</v>
      </c>
      <c r="H24" s="9">
        <f t="shared" si="1"/>
        <v>-1731.78</v>
      </c>
    </row>
    <row r="25" spans="1:8">
      <c r="A25" s="16" t="s">
        <v>161</v>
      </c>
      <c r="B25" s="9">
        <v>1076.0999999999999</v>
      </c>
      <c r="C25" s="10">
        <v>44687</v>
      </c>
      <c r="D25" s="10">
        <v>44660</v>
      </c>
      <c r="E25" s="10"/>
      <c r="F25" s="10"/>
      <c r="G25" s="1">
        <f t="shared" si="0"/>
        <v>-27</v>
      </c>
      <c r="H25" s="9">
        <f t="shared" si="1"/>
        <v>-29054.7</v>
      </c>
    </row>
    <row r="26" spans="1:8">
      <c r="A26" s="16" t="s">
        <v>162</v>
      </c>
      <c r="B26" s="9">
        <v>6.92</v>
      </c>
      <c r="C26" s="10">
        <v>44687</v>
      </c>
      <c r="D26" s="10">
        <v>44660</v>
      </c>
      <c r="E26" s="10"/>
      <c r="F26" s="10"/>
      <c r="G26" s="1">
        <f t="shared" si="0"/>
        <v>-27</v>
      </c>
      <c r="H26" s="9">
        <f t="shared" si="1"/>
        <v>-186.84</v>
      </c>
    </row>
    <row r="27" spans="1:8">
      <c r="A27" s="16" t="s">
        <v>163</v>
      </c>
      <c r="B27" s="9">
        <v>85.8</v>
      </c>
      <c r="C27" s="10">
        <v>44687</v>
      </c>
      <c r="D27" s="10">
        <v>44660</v>
      </c>
      <c r="E27" s="10"/>
      <c r="F27" s="10"/>
      <c r="G27" s="1">
        <f t="shared" si="0"/>
        <v>-27</v>
      </c>
      <c r="H27" s="9">
        <f t="shared" si="1"/>
        <v>-2316.6</v>
      </c>
    </row>
    <row r="28" spans="1:8">
      <c r="A28" s="16" t="s">
        <v>164</v>
      </c>
      <c r="B28" s="9">
        <v>304</v>
      </c>
      <c r="C28" s="10">
        <v>44687</v>
      </c>
      <c r="D28" s="10">
        <v>44660</v>
      </c>
      <c r="E28" s="10"/>
      <c r="F28" s="10"/>
      <c r="G28" s="1">
        <f t="shared" si="0"/>
        <v>-27</v>
      </c>
      <c r="H28" s="9">
        <f t="shared" si="1"/>
        <v>-8208</v>
      </c>
    </row>
    <row r="29" spans="1:8">
      <c r="A29" s="16" t="s">
        <v>165</v>
      </c>
      <c r="B29" s="9">
        <v>25.22</v>
      </c>
      <c r="C29" s="10">
        <v>44688</v>
      </c>
      <c r="D29" s="10">
        <v>44666</v>
      </c>
      <c r="E29" s="10"/>
      <c r="F29" s="10"/>
      <c r="G29" s="1">
        <f t="shared" si="0"/>
        <v>-22</v>
      </c>
      <c r="H29" s="9">
        <f t="shared" si="1"/>
        <v>-554.84</v>
      </c>
    </row>
    <row r="30" spans="1:8">
      <c r="A30" s="16" t="s">
        <v>166</v>
      </c>
      <c r="B30" s="9">
        <v>28.14</v>
      </c>
      <c r="C30" s="10">
        <v>44688</v>
      </c>
      <c r="D30" s="10">
        <v>44666</v>
      </c>
      <c r="E30" s="10"/>
      <c r="F30" s="10"/>
      <c r="G30" s="1">
        <f t="shared" si="0"/>
        <v>-22</v>
      </c>
      <c r="H30" s="9">
        <f t="shared" si="1"/>
        <v>-619.08000000000004</v>
      </c>
    </row>
    <row r="31" spans="1:8">
      <c r="A31" s="16" t="s">
        <v>167</v>
      </c>
      <c r="B31" s="9">
        <v>17.940000000000001</v>
      </c>
      <c r="C31" s="10">
        <v>44688</v>
      </c>
      <c r="D31" s="10">
        <v>44666</v>
      </c>
      <c r="E31" s="10"/>
      <c r="F31" s="10"/>
      <c r="G31" s="1">
        <f t="shared" si="0"/>
        <v>-22</v>
      </c>
      <c r="H31" s="9">
        <f t="shared" si="1"/>
        <v>-394.68</v>
      </c>
    </row>
    <row r="32" spans="1:8">
      <c r="A32" s="16" t="s">
        <v>168</v>
      </c>
      <c r="B32" s="9">
        <v>1759.2</v>
      </c>
      <c r="C32" s="10">
        <v>44688</v>
      </c>
      <c r="D32" s="10">
        <v>44666</v>
      </c>
      <c r="E32" s="10"/>
      <c r="F32" s="10"/>
      <c r="G32" s="1">
        <f t="shared" si="0"/>
        <v>-22</v>
      </c>
      <c r="H32" s="9">
        <f t="shared" si="1"/>
        <v>-38702.400000000001</v>
      </c>
    </row>
    <row r="33" spans="1:8">
      <c r="A33" s="16" t="s">
        <v>169</v>
      </c>
      <c r="B33" s="9">
        <v>1878</v>
      </c>
      <c r="C33" s="10">
        <v>44688</v>
      </c>
      <c r="D33" s="10">
        <v>44666</v>
      </c>
      <c r="E33" s="10"/>
      <c r="F33" s="10"/>
      <c r="G33" s="1">
        <f t="shared" si="0"/>
        <v>-22</v>
      </c>
      <c r="H33" s="9">
        <f t="shared" si="1"/>
        <v>-41316</v>
      </c>
    </row>
    <row r="34" spans="1:8">
      <c r="A34" s="16" t="s">
        <v>170</v>
      </c>
      <c r="B34" s="9">
        <v>65.39</v>
      </c>
      <c r="C34" s="10">
        <v>44689</v>
      </c>
      <c r="D34" s="10">
        <v>44666</v>
      </c>
      <c r="E34" s="10"/>
      <c r="F34" s="10"/>
      <c r="G34" s="1">
        <f t="shared" si="0"/>
        <v>-23</v>
      </c>
      <c r="H34" s="9">
        <f t="shared" si="1"/>
        <v>-1503.97</v>
      </c>
    </row>
    <row r="35" spans="1:8">
      <c r="A35" s="16" t="s">
        <v>171</v>
      </c>
      <c r="B35" s="9">
        <v>66</v>
      </c>
      <c r="C35" s="10">
        <v>44688</v>
      </c>
      <c r="D35" s="10">
        <v>44666</v>
      </c>
      <c r="E35" s="10"/>
      <c r="F35" s="10"/>
      <c r="G35" s="1">
        <f t="shared" si="0"/>
        <v>-22</v>
      </c>
      <c r="H35" s="9">
        <f t="shared" si="1"/>
        <v>-1452</v>
      </c>
    </row>
    <row r="36" spans="1:8">
      <c r="A36" s="16" t="s">
        <v>172</v>
      </c>
      <c r="B36" s="9">
        <v>42</v>
      </c>
      <c r="C36" s="10">
        <v>44688</v>
      </c>
      <c r="D36" s="10">
        <v>44666</v>
      </c>
      <c r="E36" s="10"/>
      <c r="F36" s="10"/>
      <c r="G36" s="1">
        <f t="shared" si="0"/>
        <v>-22</v>
      </c>
      <c r="H36" s="9">
        <f t="shared" si="1"/>
        <v>-924</v>
      </c>
    </row>
    <row r="37" spans="1:8">
      <c r="A37" s="16" t="s">
        <v>173</v>
      </c>
      <c r="B37" s="9">
        <v>298.17</v>
      </c>
      <c r="C37" s="10">
        <v>44688</v>
      </c>
      <c r="D37" s="10">
        <v>44666</v>
      </c>
      <c r="E37" s="10"/>
      <c r="F37" s="10"/>
      <c r="G37" s="1">
        <f t="shared" si="0"/>
        <v>-22</v>
      </c>
      <c r="H37" s="9">
        <f t="shared" si="1"/>
        <v>-6559.74</v>
      </c>
    </row>
    <row r="38" spans="1:8">
      <c r="A38" s="16" t="s">
        <v>174</v>
      </c>
      <c r="B38" s="9">
        <v>4.88</v>
      </c>
      <c r="C38" s="10">
        <v>44688</v>
      </c>
      <c r="D38" s="10">
        <v>44666</v>
      </c>
      <c r="E38" s="10"/>
      <c r="F38" s="10"/>
      <c r="G38" s="1">
        <f t="shared" si="0"/>
        <v>-22</v>
      </c>
      <c r="H38" s="9">
        <f t="shared" si="1"/>
        <v>-107.36</v>
      </c>
    </row>
    <row r="39" spans="1:8">
      <c r="A39" s="16" t="s">
        <v>175</v>
      </c>
      <c r="B39" s="9">
        <v>38.950000000000003</v>
      </c>
      <c r="C39" s="10">
        <v>44688</v>
      </c>
      <c r="D39" s="10">
        <v>44666</v>
      </c>
      <c r="E39" s="10"/>
      <c r="F39" s="10"/>
      <c r="G39" s="1">
        <f t="shared" si="0"/>
        <v>-22</v>
      </c>
      <c r="H39" s="9">
        <f t="shared" si="1"/>
        <v>-856.9</v>
      </c>
    </row>
    <row r="40" spans="1:8">
      <c r="A40" s="16" t="s">
        <v>176</v>
      </c>
      <c r="B40" s="9">
        <v>20.16</v>
      </c>
      <c r="C40" s="10">
        <v>44688</v>
      </c>
      <c r="D40" s="10">
        <v>44666</v>
      </c>
      <c r="E40" s="10"/>
      <c r="F40" s="10"/>
      <c r="G40" s="1">
        <f t="shared" si="0"/>
        <v>-22</v>
      </c>
      <c r="H40" s="9">
        <f t="shared" si="1"/>
        <v>-443.52</v>
      </c>
    </row>
    <row r="41" spans="1:8">
      <c r="A41" s="16" t="s">
        <v>177</v>
      </c>
      <c r="B41" s="9">
        <v>88.17</v>
      </c>
      <c r="C41" s="10">
        <v>44688</v>
      </c>
      <c r="D41" s="10">
        <v>44666</v>
      </c>
      <c r="E41" s="10"/>
      <c r="F41" s="10"/>
      <c r="G41" s="1">
        <f t="shared" si="0"/>
        <v>-22</v>
      </c>
      <c r="H41" s="9">
        <f t="shared" si="1"/>
        <v>-1939.74</v>
      </c>
    </row>
    <row r="42" spans="1:8">
      <c r="A42" s="16" t="s">
        <v>178</v>
      </c>
      <c r="B42" s="9">
        <v>13.54</v>
      </c>
      <c r="C42" s="10">
        <v>44688</v>
      </c>
      <c r="D42" s="10">
        <v>44666</v>
      </c>
      <c r="E42" s="10"/>
      <c r="F42" s="10"/>
      <c r="G42" s="1">
        <f t="shared" si="0"/>
        <v>-22</v>
      </c>
      <c r="H42" s="9">
        <f t="shared" si="1"/>
        <v>-297.88</v>
      </c>
    </row>
    <row r="43" spans="1:8">
      <c r="A43" s="16" t="s">
        <v>179</v>
      </c>
      <c r="B43" s="9">
        <v>80</v>
      </c>
      <c r="C43" s="10">
        <v>44689</v>
      </c>
      <c r="D43" s="10">
        <v>44666</v>
      </c>
      <c r="E43" s="10"/>
      <c r="F43" s="10"/>
      <c r="G43" s="1">
        <f t="shared" si="0"/>
        <v>-23</v>
      </c>
      <c r="H43" s="9">
        <f t="shared" si="1"/>
        <v>-1840</v>
      </c>
    </row>
    <row r="44" spans="1:8">
      <c r="A44" s="16" t="s">
        <v>180</v>
      </c>
      <c r="B44" s="9">
        <v>1084.31</v>
      </c>
      <c r="C44" s="10">
        <v>44693</v>
      </c>
      <c r="D44" s="10">
        <v>44666</v>
      </c>
      <c r="E44" s="10"/>
      <c r="F44" s="10"/>
      <c r="G44" s="1">
        <f t="shared" si="0"/>
        <v>-27</v>
      </c>
      <c r="H44" s="9">
        <f t="shared" si="1"/>
        <v>-29276.37</v>
      </c>
    </row>
    <row r="45" spans="1:8">
      <c r="A45" s="16" t="s">
        <v>181</v>
      </c>
      <c r="B45" s="9">
        <v>110</v>
      </c>
      <c r="C45" s="10">
        <v>44693</v>
      </c>
      <c r="D45" s="10">
        <v>44666</v>
      </c>
      <c r="E45" s="10"/>
      <c r="F45" s="10"/>
      <c r="G45" s="1">
        <f t="shared" si="0"/>
        <v>-27</v>
      </c>
      <c r="H45" s="9">
        <f t="shared" si="1"/>
        <v>-2970</v>
      </c>
    </row>
    <row r="46" spans="1:8">
      <c r="A46" s="16" t="s">
        <v>182</v>
      </c>
      <c r="B46" s="9">
        <v>130</v>
      </c>
      <c r="C46" s="10">
        <v>44693</v>
      </c>
      <c r="D46" s="10">
        <v>44666</v>
      </c>
      <c r="E46" s="10"/>
      <c r="F46" s="10"/>
      <c r="G46" s="1">
        <f t="shared" si="0"/>
        <v>-27</v>
      </c>
      <c r="H46" s="9">
        <f t="shared" si="1"/>
        <v>-3510</v>
      </c>
    </row>
    <row r="47" spans="1:8">
      <c r="A47" s="16" t="s">
        <v>183</v>
      </c>
      <c r="B47" s="9">
        <v>590</v>
      </c>
      <c r="C47" s="10">
        <v>44694</v>
      </c>
      <c r="D47" s="10">
        <v>44666</v>
      </c>
      <c r="E47" s="10"/>
      <c r="F47" s="10"/>
      <c r="G47" s="1">
        <f t="shared" si="0"/>
        <v>-28</v>
      </c>
      <c r="H47" s="9">
        <f t="shared" si="1"/>
        <v>-16520</v>
      </c>
    </row>
    <row r="48" spans="1:8">
      <c r="A48" s="16" t="s">
        <v>184</v>
      </c>
      <c r="B48" s="9">
        <v>60</v>
      </c>
      <c r="C48" s="10">
        <v>44702</v>
      </c>
      <c r="D48" s="10">
        <v>44680</v>
      </c>
      <c r="E48" s="10"/>
      <c r="F48" s="10"/>
      <c r="G48" s="1">
        <f t="shared" si="0"/>
        <v>-22</v>
      </c>
      <c r="H48" s="9">
        <f t="shared" si="1"/>
        <v>-1320</v>
      </c>
    </row>
    <row r="49" spans="1:8">
      <c r="A49" s="16" t="s">
        <v>185</v>
      </c>
      <c r="B49" s="9">
        <v>350</v>
      </c>
      <c r="C49" s="10">
        <v>44695</v>
      </c>
      <c r="D49" s="10">
        <v>44680</v>
      </c>
      <c r="E49" s="10"/>
      <c r="F49" s="10"/>
      <c r="G49" s="1">
        <f t="shared" si="0"/>
        <v>-15</v>
      </c>
      <c r="H49" s="9">
        <f t="shared" si="1"/>
        <v>-5250</v>
      </c>
    </row>
    <row r="50" spans="1:8">
      <c r="A50" s="16" t="s">
        <v>186</v>
      </c>
      <c r="B50" s="9">
        <v>52.54</v>
      </c>
      <c r="C50" s="10">
        <v>44696</v>
      </c>
      <c r="D50" s="10">
        <v>44680</v>
      </c>
      <c r="E50" s="10"/>
      <c r="F50" s="10"/>
      <c r="G50" s="1">
        <f t="shared" si="0"/>
        <v>-16</v>
      </c>
      <c r="H50" s="9">
        <f t="shared" si="1"/>
        <v>-840.64</v>
      </c>
    </row>
    <row r="51" spans="1:8">
      <c r="A51" s="16" t="s">
        <v>187</v>
      </c>
      <c r="B51" s="9">
        <v>38.9</v>
      </c>
      <c r="C51" s="10">
        <v>44696</v>
      </c>
      <c r="D51" s="10">
        <v>44680</v>
      </c>
      <c r="E51" s="10"/>
      <c r="F51" s="10"/>
      <c r="G51" s="1">
        <f t="shared" si="0"/>
        <v>-16</v>
      </c>
      <c r="H51" s="9">
        <f t="shared" si="1"/>
        <v>-622.4</v>
      </c>
    </row>
    <row r="52" spans="1:8">
      <c r="A52" s="16" t="s">
        <v>188</v>
      </c>
      <c r="B52" s="9">
        <v>59.35</v>
      </c>
      <c r="C52" s="10">
        <v>44696</v>
      </c>
      <c r="D52" s="10">
        <v>44680</v>
      </c>
      <c r="E52" s="10"/>
      <c r="F52" s="10"/>
      <c r="G52" s="1">
        <f t="shared" si="0"/>
        <v>-16</v>
      </c>
      <c r="H52" s="9">
        <f t="shared" si="1"/>
        <v>-949.6</v>
      </c>
    </row>
    <row r="53" spans="1:8">
      <c r="A53" s="16" t="s">
        <v>189</v>
      </c>
      <c r="B53" s="9">
        <v>100</v>
      </c>
      <c r="C53" s="10">
        <v>44707</v>
      </c>
      <c r="D53" s="10">
        <v>44680</v>
      </c>
      <c r="E53" s="10"/>
      <c r="F53" s="10"/>
      <c r="G53" s="1">
        <f t="shared" si="0"/>
        <v>-27</v>
      </c>
      <c r="H53" s="9">
        <f t="shared" si="1"/>
        <v>-2700</v>
      </c>
    </row>
    <row r="54" spans="1:8">
      <c r="A54" s="16" t="s">
        <v>190</v>
      </c>
      <c r="B54" s="9">
        <v>400</v>
      </c>
      <c r="C54" s="10">
        <v>44707</v>
      </c>
      <c r="D54" s="10">
        <v>44680</v>
      </c>
      <c r="E54" s="10"/>
      <c r="F54" s="10"/>
      <c r="G54" s="1">
        <f t="shared" si="0"/>
        <v>-27</v>
      </c>
      <c r="H54" s="9">
        <f t="shared" si="1"/>
        <v>-10800</v>
      </c>
    </row>
    <row r="55" spans="1:8">
      <c r="A55" s="16" t="s">
        <v>191</v>
      </c>
      <c r="B55" s="9">
        <v>252</v>
      </c>
      <c r="C55" s="10">
        <v>44708</v>
      </c>
      <c r="D55" s="10">
        <v>44680</v>
      </c>
      <c r="E55" s="10"/>
      <c r="F55" s="10"/>
      <c r="G55" s="1">
        <f t="shared" si="0"/>
        <v>-28</v>
      </c>
      <c r="H55" s="9">
        <f t="shared" si="1"/>
        <v>-7056</v>
      </c>
    </row>
    <row r="56" spans="1:8">
      <c r="A56" s="16" t="s">
        <v>192</v>
      </c>
      <c r="B56" s="9">
        <v>129</v>
      </c>
      <c r="C56" s="10">
        <v>44703</v>
      </c>
      <c r="D56" s="10">
        <v>44680</v>
      </c>
      <c r="E56" s="10"/>
      <c r="F56" s="10"/>
      <c r="G56" s="1">
        <f t="shared" si="0"/>
        <v>-23</v>
      </c>
      <c r="H56" s="9">
        <f t="shared" si="1"/>
        <v>-2967</v>
      </c>
    </row>
    <row r="57" spans="1:8">
      <c r="A57" s="16" t="s">
        <v>193</v>
      </c>
      <c r="B57" s="9">
        <v>5670</v>
      </c>
      <c r="C57" s="10">
        <v>44703</v>
      </c>
      <c r="D57" s="10">
        <v>44680</v>
      </c>
      <c r="E57" s="10"/>
      <c r="F57" s="10"/>
      <c r="G57" s="1">
        <f t="shared" si="0"/>
        <v>-23</v>
      </c>
      <c r="H57" s="9">
        <f t="shared" si="1"/>
        <v>-130410</v>
      </c>
    </row>
    <row r="58" spans="1:8">
      <c r="A58" s="16" t="s">
        <v>194</v>
      </c>
      <c r="B58" s="9">
        <v>105</v>
      </c>
      <c r="C58" s="10">
        <v>44694</v>
      </c>
      <c r="D58" s="10">
        <v>44680</v>
      </c>
      <c r="E58" s="10"/>
      <c r="F58" s="10"/>
      <c r="G58" s="1">
        <f t="shared" si="0"/>
        <v>-14</v>
      </c>
      <c r="H58" s="9">
        <f t="shared" si="1"/>
        <v>-1470</v>
      </c>
    </row>
    <row r="59" spans="1:8">
      <c r="A59" s="16" t="s">
        <v>195</v>
      </c>
      <c r="B59" s="9">
        <v>95</v>
      </c>
      <c r="C59" s="10">
        <v>44703</v>
      </c>
      <c r="D59" s="10">
        <v>44680</v>
      </c>
      <c r="E59" s="10"/>
      <c r="F59" s="10"/>
      <c r="G59" s="1">
        <f t="shared" si="0"/>
        <v>-23</v>
      </c>
      <c r="H59" s="9">
        <f t="shared" si="1"/>
        <v>-2185</v>
      </c>
    </row>
    <row r="60" spans="1:8">
      <c r="A60" s="16" t="s">
        <v>196</v>
      </c>
      <c r="B60" s="9">
        <v>168.18</v>
      </c>
      <c r="C60" s="10">
        <v>44707</v>
      </c>
      <c r="D60" s="10">
        <v>44680</v>
      </c>
      <c r="E60" s="10"/>
      <c r="F60" s="10"/>
      <c r="G60" s="1">
        <f t="shared" si="0"/>
        <v>-27</v>
      </c>
      <c r="H60" s="9">
        <f t="shared" si="1"/>
        <v>-4540.8599999999997</v>
      </c>
    </row>
    <row r="61" spans="1:8">
      <c r="A61" s="16" t="s">
        <v>197</v>
      </c>
      <c r="B61" s="9">
        <v>0</v>
      </c>
      <c r="C61" s="10">
        <v>44702</v>
      </c>
      <c r="D61" s="10">
        <v>44687</v>
      </c>
      <c r="E61" s="10"/>
      <c r="F61" s="10"/>
      <c r="G61" s="1">
        <f t="shared" si="0"/>
        <v>-15</v>
      </c>
      <c r="H61" s="9">
        <f t="shared" si="1"/>
        <v>0</v>
      </c>
    </row>
    <row r="62" spans="1:8">
      <c r="A62" s="16" t="s">
        <v>198</v>
      </c>
      <c r="B62" s="9">
        <v>53.43</v>
      </c>
      <c r="C62" s="10">
        <v>44702</v>
      </c>
      <c r="D62" s="10">
        <v>44687</v>
      </c>
      <c r="E62" s="10"/>
      <c r="F62" s="10"/>
      <c r="G62" s="1">
        <f t="shared" si="0"/>
        <v>-15</v>
      </c>
      <c r="H62" s="9">
        <f t="shared" si="1"/>
        <v>-801.45</v>
      </c>
    </row>
    <row r="63" spans="1:8">
      <c r="A63" s="16" t="s">
        <v>199</v>
      </c>
      <c r="B63" s="9">
        <v>34.619999999999997</v>
      </c>
      <c r="C63" s="10">
        <v>44696</v>
      </c>
      <c r="D63" s="10">
        <v>44687</v>
      </c>
      <c r="E63" s="10"/>
      <c r="F63" s="10"/>
      <c r="G63" s="1">
        <f t="shared" si="0"/>
        <v>-9</v>
      </c>
      <c r="H63" s="9">
        <f t="shared" si="1"/>
        <v>-311.58</v>
      </c>
    </row>
    <row r="64" spans="1:8">
      <c r="A64" s="16" t="s">
        <v>200</v>
      </c>
      <c r="B64" s="9">
        <v>33.1</v>
      </c>
      <c r="C64" s="10">
        <v>44696</v>
      </c>
      <c r="D64" s="10">
        <v>44687</v>
      </c>
      <c r="E64" s="10"/>
      <c r="F64" s="10"/>
      <c r="G64" s="1">
        <f t="shared" si="0"/>
        <v>-9</v>
      </c>
      <c r="H64" s="9">
        <f t="shared" si="1"/>
        <v>-297.89999999999998</v>
      </c>
    </row>
    <row r="65" spans="1:8">
      <c r="A65" s="16" t="s">
        <v>201</v>
      </c>
      <c r="B65" s="9">
        <v>179.25</v>
      </c>
      <c r="C65" s="10">
        <v>44702</v>
      </c>
      <c r="D65" s="10">
        <v>44687</v>
      </c>
      <c r="E65" s="10"/>
      <c r="F65" s="10"/>
      <c r="G65" s="1">
        <f t="shared" si="0"/>
        <v>-15</v>
      </c>
      <c r="H65" s="9">
        <f t="shared" si="1"/>
        <v>-2688.75</v>
      </c>
    </row>
    <row r="66" spans="1:8">
      <c r="A66" s="16" t="s">
        <v>202</v>
      </c>
      <c r="B66" s="9">
        <v>72.2</v>
      </c>
      <c r="C66" s="10">
        <v>44702</v>
      </c>
      <c r="D66" s="10">
        <v>44687</v>
      </c>
      <c r="E66" s="10"/>
      <c r="F66" s="10"/>
      <c r="G66" s="1">
        <f t="shared" si="0"/>
        <v>-15</v>
      </c>
      <c r="H66" s="9">
        <f t="shared" si="1"/>
        <v>-1083</v>
      </c>
    </row>
    <row r="67" spans="1:8">
      <c r="A67" s="16" t="s">
        <v>203</v>
      </c>
      <c r="B67" s="9">
        <v>130</v>
      </c>
      <c r="C67" s="10">
        <v>44696</v>
      </c>
      <c r="D67" s="10">
        <v>44687</v>
      </c>
      <c r="E67" s="10"/>
      <c r="F67" s="10"/>
      <c r="G67" s="1">
        <f t="shared" si="0"/>
        <v>-9</v>
      </c>
      <c r="H67" s="9">
        <f t="shared" si="1"/>
        <v>-1170</v>
      </c>
    </row>
    <row r="68" spans="1:8">
      <c r="A68" s="16" t="s">
        <v>204</v>
      </c>
      <c r="B68" s="9">
        <v>130</v>
      </c>
      <c r="C68" s="10">
        <v>44702</v>
      </c>
      <c r="D68" s="10">
        <v>44687</v>
      </c>
      <c r="E68" s="10"/>
      <c r="F68" s="10"/>
      <c r="G68" s="1">
        <f t="shared" si="0"/>
        <v>-15</v>
      </c>
      <c r="H68" s="9">
        <f t="shared" si="1"/>
        <v>-1950</v>
      </c>
    </row>
    <row r="69" spans="1:8">
      <c r="A69" s="16" t="s">
        <v>205</v>
      </c>
      <c r="B69" s="9">
        <v>34.57</v>
      </c>
      <c r="C69" s="10">
        <v>44702</v>
      </c>
      <c r="D69" s="10">
        <v>44687</v>
      </c>
      <c r="E69" s="10"/>
      <c r="F69" s="10"/>
      <c r="G69" s="1">
        <f t="shared" ref="G69:G132" si="2">D69-C69-(F69-E69)</f>
        <v>-15</v>
      </c>
      <c r="H69" s="9">
        <f t="shared" ref="H69:H132" si="3">B69*G69</f>
        <v>-518.54999999999995</v>
      </c>
    </row>
    <row r="70" spans="1:8">
      <c r="A70" s="16" t="s">
        <v>206</v>
      </c>
      <c r="B70" s="9">
        <v>32.520000000000003</v>
      </c>
      <c r="C70" s="10">
        <v>44702</v>
      </c>
      <c r="D70" s="10">
        <v>44687</v>
      </c>
      <c r="E70" s="10"/>
      <c r="F70" s="10"/>
      <c r="G70" s="1">
        <f t="shared" si="2"/>
        <v>-15</v>
      </c>
      <c r="H70" s="9">
        <f t="shared" si="3"/>
        <v>-487.8</v>
      </c>
    </row>
    <row r="71" spans="1:8">
      <c r="A71" s="16" t="s">
        <v>207</v>
      </c>
      <c r="B71" s="9">
        <v>20140.400000000001</v>
      </c>
      <c r="C71" s="10">
        <v>44709</v>
      </c>
      <c r="D71" s="10">
        <v>44687</v>
      </c>
      <c r="E71" s="10"/>
      <c r="F71" s="10"/>
      <c r="G71" s="1">
        <f t="shared" si="2"/>
        <v>-22</v>
      </c>
      <c r="H71" s="9">
        <f t="shared" si="3"/>
        <v>-443088.8</v>
      </c>
    </row>
    <row r="72" spans="1:8">
      <c r="A72" s="16" t="s">
        <v>208</v>
      </c>
      <c r="B72" s="9">
        <v>174</v>
      </c>
      <c r="C72" s="10">
        <v>44709</v>
      </c>
      <c r="D72" s="10">
        <v>44687</v>
      </c>
      <c r="E72" s="10"/>
      <c r="F72" s="10"/>
      <c r="G72" s="1">
        <f t="shared" si="2"/>
        <v>-22</v>
      </c>
      <c r="H72" s="9">
        <f t="shared" si="3"/>
        <v>-3828</v>
      </c>
    </row>
    <row r="73" spans="1:8">
      <c r="A73" s="16" t="s">
        <v>209</v>
      </c>
      <c r="B73" s="9">
        <v>78.95</v>
      </c>
      <c r="C73" s="10">
        <v>44714</v>
      </c>
      <c r="D73" s="10">
        <v>44687</v>
      </c>
      <c r="E73" s="10"/>
      <c r="F73" s="10"/>
      <c r="G73" s="1">
        <f t="shared" si="2"/>
        <v>-27</v>
      </c>
      <c r="H73" s="9">
        <f t="shared" si="3"/>
        <v>-2131.65</v>
      </c>
    </row>
    <row r="74" spans="1:8">
      <c r="A74" s="16" t="s">
        <v>210</v>
      </c>
      <c r="B74" s="9">
        <v>103.92</v>
      </c>
      <c r="C74" s="10">
        <v>44714</v>
      </c>
      <c r="D74" s="10">
        <v>44687</v>
      </c>
      <c r="E74" s="10"/>
      <c r="F74" s="10"/>
      <c r="G74" s="1">
        <f t="shared" si="2"/>
        <v>-27</v>
      </c>
      <c r="H74" s="9">
        <f t="shared" si="3"/>
        <v>-2805.84</v>
      </c>
    </row>
    <row r="75" spans="1:8">
      <c r="A75" s="16" t="s">
        <v>211</v>
      </c>
      <c r="B75" s="9">
        <v>260</v>
      </c>
      <c r="C75" s="10">
        <v>44714</v>
      </c>
      <c r="D75" s="10">
        <v>44687</v>
      </c>
      <c r="E75" s="10"/>
      <c r="F75" s="10"/>
      <c r="G75" s="1">
        <f t="shared" si="2"/>
        <v>-27</v>
      </c>
      <c r="H75" s="9">
        <f t="shared" si="3"/>
        <v>-7020</v>
      </c>
    </row>
    <row r="76" spans="1:8">
      <c r="A76" s="16" t="s">
        <v>212</v>
      </c>
      <c r="B76" s="9">
        <v>122.87</v>
      </c>
      <c r="C76" s="10">
        <v>44714</v>
      </c>
      <c r="D76" s="10">
        <v>44687</v>
      </c>
      <c r="E76" s="10"/>
      <c r="F76" s="10"/>
      <c r="G76" s="1">
        <f t="shared" si="2"/>
        <v>-27</v>
      </c>
      <c r="H76" s="9">
        <f t="shared" si="3"/>
        <v>-3317.49</v>
      </c>
    </row>
    <row r="77" spans="1:8">
      <c r="A77" s="16" t="s">
        <v>213</v>
      </c>
      <c r="B77" s="9">
        <v>2661.3</v>
      </c>
      <c r="C77" s="10">
        <v>44714</v>
      </c>
      <c r="D77" s="10">
        <v>44687</v>
      </c>
      <c r="E77" s="10"/>
      <c r="F77" s="10"/>
      <c r="G77" s="1">
        <f t="shared" si="2"/>
        <v>-27</v>
      </c>
      <c r="H77" s="9">
        <f t="shared" si="3"/>
        <v>-71855.100000000006</v>
      </c>
    </row>
    <row r="78" spans="1:8">
      <c r="A78" s="16" t="s">
        <v>214</v>
      </c>
      <c r="B78" s="9">
        <v>550.12</v>
      </c>
      <c r="C78" s="10">
        <v>44714</v>
      </c>
      <c r="D78" s="10">
        <v>44687</v>
      </c>
      <c r="E78" s="10"/>
      <c r="F78" s="10"/>
      <c r="G78" s="1">
        <f t="shared" si="2"/>
        <v>-27</v>
      </c>
      <c r="H78" s="9">
        <f t="shared" si="3"/>
        <v>-14853.24</v>
      </c>
    </row>
    <row r="79" spans="1:8">
      <c r="A79" s="16" t="s">
        <v>215</v>
      </c>
      <c r="B79" s="9">
        <v>220.85</v>
      </c>
      <c r="C79" s="10">
        <v>44714</v>
      </c>
      <c r="D79" s="10">
        <v>44687</v>
      </c>
      <c r="E79" s="10"/>
      <c r="F79" s="10"/>
      <c r="G79" s="1">
        <f t="shared" si="2"/>
        <v>-27</v>
      </c>
      <c r="H79" s="9">
        <f t="shared" si="3"/>
        <v>-5962.95</v>
      </c>
    </row>
    <row r="80" spans="1:8">
      <c r="A80" s="16" t="s">
        <v>216</v>
      </c>
      <c r="B80" s="9">
        <v>226.5</v>
      </c>
      <c r="C80" s="10">
        <v>44714</v>
      </c>
      <c r="D80" s="10">
        <v>44687</v>
      </c>
      <c r="E80" s="10"/>
      <c r="F80" s="10"/>
      <c r="G80" s="1">
        <f t="shared" si="2"/>
        <v>-27</v>
      </c>
      <c r="H80" s="9">
        <f t="shared" si="3"/>
        <v>-6115.5</v>
      </c>
    </row>
    <row r="81" spans="1:8">
      <c r="A81" s="16" t="s">
        <v>217</v>
      </c>
      <c r="B81" s="9">
        <v>266</v>
      </c>
      <c r="C81" s="10">
        <v>44715</v>
      </c>
      <c r="D81" s="10">
        <v>44687</v>
      </c>
      <c r="E81" s="10"/>
      <c r="F81" s="10"/>
      <c r="G81" s="1">
        <f t="shared" si="2"/>
        <v>-28</v>
      </c>
      <c r="H81" s="9">
        <f t="shared" si="3"/>
        <v>-7448</v>
      </c>
    </row>
    <row r="82" spans="1:8">
      <c r="A82" s="16" t="s">
        <v>218</v>
      </c>
      <c r="B82" s="9">
        <v>300</v>
      </c>
      <c r="C82" s="10">
        <v>44715</v>
      </c>
      <c r="D82" s="10">
        <v>44687</v>
      </c>
      <c r="E82" s="10"/>
      <c r="F82" s="10"/>
      <c r="G82" s="1">
        <f t="shared" si="2"/>
        <v>-28</v>
      </c>
      <c r="H82" s="9">
        <f t="shared" si="3"/>
        <v>-8400</v>
      </c>
    </row>
    <row r="83" spans="1:8">
      <c r="A83" s="16" t="s">
        <v>219</v>
      </c>
      <c r="B83" s="9">
        <v>827.65</v>
      </c>
      <c r="C83" s="10">
        <v>44715</v>
      </c>
      <c r="D83" s="10">
        <v>44687</v>
      </c>
      <c r="E83" s="10"/>
      <c r="F83" s="10"/>
      <c r="G83" s="1">
        <f t="shared" si="2"/>
        <v>-28</v>
      </c>
      <c r="H83" s="9">
        <f t="shared" si="3"/>
        <v>-23174.2</v>
      </c>
    </row>
    <row r="84" spans="1:8">
      <c r="A84" s="16" t="s">
        <v>220</v>
      </c>
      <c r="B84" s="9">
        <v>469.74</v>
      </c>
      <c r="C84" s="10">
        <v>44715</v>
      </c>
      <c r="D84" s="10">
        <v>44687</v>
      </c>
      <c r="E84" s="10"/>
      <c r="F84" s="10"/>
      <c r="G84" s="1">
        <f t="shared" si="2"/>
        <v>-28</v>
      </c>
      <c r="H84" s="9">
        <f t="shared" si="3"/>
        <v>-13152.72</v>
      </c>
    </row>
    <row r="85" spans="1:8">
      <c r="A85" s="16" t="s">
        <v>221</v>
      </c>
      <c r="B85" s="9">
        <v>63.16</v>
      </c>
      <c r="C85" s="10">
        <v>44715</v>
      </c>
      <c r="D85" s="10">
        <v>44687</v>
      </c>
      <c r="E85" s="10"/>
      <c r="F85" s="10"/>
      <c r="G85" s="1">
        <f t="shared" si="2"/>
        <v>-28</v>
      </c>
      <c r="H85" s="9">
        <f t="shared" si="3"/>
        <v>-1768.48</v>
      </c>
    </row>
    <row r="86" spans="1:8">
      <c r="A86" s="16" t="s">
        <v>222</v>
      </c>
      <c r="B86" s="9">
        <v>222.6</v>
      </c>
      <c r="C86" s="10">
        <v>44715</v>
      </c>
      <c r="D86" s="10">
        <v>44692</v>
      </c>
      <c r="E86" s="10"/>
      <c r="F86" s="10"/>
      <c r="G86" s="1">
        <f t="shared" si="2"/>
        <v>-23</v>
      </c>
      <c r="H86" s="9">
        <f t="shared" si="3"/>
        <v>-5119.8</v>
      </c>
    </row>
    <row r="87" spans="1:8">
      <c r="A87" s="16" t="s">
        <v>223</v>
      </c>
      <c r="B87" s="9">
        <v>57.07</v>
      </c>
      <c r="C87" s="10">
        <v>44716</v>
      </c>
      <c r="D87" s="10">
        <v>44692</v>
      </c>
      <c r="E87" s="10"/>
      <c r="F87" s="10"/>
      <c r="G87" s="1">
        <f t="shared" si="2"/>
        <v>-24</v>
      </c>
      <c r="H87" s="9">
        <f t="shared" si="3"/>
        <v>-1369.68</v>
      </c>
    </row>
    <row r="88" spans="1:8">
      <c r="A88" s="16" t="s">
        <v>224</v>
      </c>
      <c r="B88" s="9">
        <v>6.77</v>
      </c>
      <c r="C88" s="10">
        <v>44716</v>
      </c>
      <c r="D88" s="10">
        <v>44692</v>
      </c>
      <c r="E88" s="10"/>
      <c r="F88" s="10"/>
      <c r="G88" s="1">
        <f t="shared" si="2"/>
        <v>-24</v>
      </c>
      <c r="H88" s="9">
        <f t="shared" si="3"/>
        <v>-162.47999999999999</v>
      </c>
    </row>
    <row r="89" spans="1:8">
      <c r="A89" s="16" t="s">
        <v>225</v>
      </c>
      <c r="B89" s="9">
        <v>77.97</v>
      </c>
      <c r="C89" s="10">
        <v>44716</v>
      </c>
      <c r="D89" s="10">
        <v>44692</v>
      </c>
      <c r="E89" s="10"/>
      <c r="F89" s="10"/>
      <c r="G89" s="1">
        <f t="shared" si="2"/>
        <v>-24</v>
      </c>
      <c r="H89" s="9">
        <f t="shared" si="3"/>
        <v>-1871.28</v>
      </c>
    </row>
    <row r="90" spans="1:8">
      <c r="A90" s="16" t="s">
        <v>226</v>
      </c>
      <c r="B90" s="9">
        <v>212.06</v>
      </c>
      <c r="C90" s="10">
        <v>44716</v>
      </c>
      <c r="D90" s="10">
        <v>44692</v>
      </c>
      <c r="E90" s="10"/>
      <c r="F90" s="10"/>
      <c r="G90" s="1">
        <f t="shared" si="2"/>
        <v>-24</v>
      </c>
      <c r="H90" s="9">
        <f t="shared" si="3"/>
        <v>-5089.4399999999996</v>
      </c>
    </row>
    <row r="91" spans="1:8">
      <c r="A91" s="16" t="s">
        <v>227</v>
      </c>
      <c r="B91" s="9">
        <v>59.4</v>
      </c>
      <c r="C91" s="10">
        <v>44716</v>
      </c>
      <c r="D91" s="10">
        <v>44692</v>
      </c>
      <c r="E91" s="10"/>
      <c r="F91" s="10"/>
      <c r="G91" s="1">
        <f t="shared" si="2"/>
        <v>-24</v>
      </c>
      <c r="H91" s="9">
        <f t="shared" si="3"/>
        <v>-1425.6</v>
      </c>
    </row>
    <row r="92" spans="1:8">
      <c r="A92" s="16" t="s">
        <v>228</v>
      </c>
      <c r="B92" s="9">
        <v>208</v>
      </c>
      <c r="C92" s="10">
        <v>44721</v>
      </c>
      <c r="D92" s="10">
        <v>44698</v>
      </c>
      <c r="E92" s="10"/>
      <c r="F92" s="10"/>
      <c r="G92" s="1">
        <f t="shared" si="2"/>
        <v>-23</v>
      </c>
      <c r="H92" s="9">
        <f t="shared" si="3"/>
        <v>-4784</v>
      </c>
    </row>
    <row r="93" spans="1:8">
      <c r="A93" s="16" t="s">
        <v>229</v>
      </c>
      <c r="B93" s="9">
        <v>108.73</v>
      </c>
      <c r="C93" s="10">
        <v>44721</v>
      </c>
      <c r="D93" s="10">
        <v>44698</v>
      </c>
      <c r="E93" s="10"/>
      <c r="F93" s="10"/>
      <c r="G93" s="1">
        <f t="shared" si="2"/>
        <v>-23</v>
      </c>
      <c r="H93" s="9">
        <f t="shared" si="3"/>
        <v>-2500.79</v>
      </c>
    </row>
    <row r="94" spans="1:8">
      <c r="A94" s="16" t="s">
        <v>230</v>
      </c>
      <c r="B94" s="9">
        <v>130.91</v>
      </c>
      <c r="C94" s="10">
        <v>44721</v>
      </c>
      <c r="D94" s="10">
        <v>44698</v>
      </c>
      <c r="E94" s="10"/>
      <c r="F94" s="10"/>
      <c r="G94" s="1">
        <f t="shared" si="2"/>
        <v>-23</v>
      </c>
      <c r="H94" s="9">
        <f t="shared" si="3"/>
        <v>-3010.93</v>
      </c>
    </row>
    <row r="95" spans="1:8">
      <c r="A95" s="16" t="s">
        <v>231</v>
      </c>
      <c r="B95" s="9">
        <v>2306.15</v>
      </c>
      <c r="C95" s="10">
        <v>44722</v>
      </c>
      <c r="D95" s="10">
        <v>44698</v>
      </c>
      <c r="E95" s="10"/>
      <c r="F95" s="10"/>
      <c r="G95" s="1">
        <f t="shared" si="2"/>
        <v>-24</v>
      </c>
      <c r="H95" s="9">
        <f t="shared" si="3"/>
        <v>-55347.6</v>
      </c>
    </row>
    <row r="96" spans="1:8">
      <c r="A96" s="16" t="s">
        <v>232</v>
      </c>
      <c r="B96" s="9">
        <v>3825</v>
      </c>
      <c r="C96" s="10">
        <v>44722</v>
      </c>
      <c r="D96" s="10">
        <v>44698</v>
      </c>
      <c r="E96" s="10"/>
      <c r="F96" s="10"/>
      <c r="G96" s="1">
        <f t="shared" si="2"/>
        <v>-24</v>
      </c>
      <c r="H96" s="9">
        <f t="shared" si="3"/>
        <v>-91800</v>
      </c>
    </row>
    <row r="97" spans="1:8">
      <c r="A97" s="16" t="s">
        <v>233</v>
      </c>
      <c r="B97" s="9">
        <v>860</v>
      </c>
      <c r="C97" s="10">
        <v>44721</v>
      </c>
      <c r="D97" s="10">
        <v>44698</v>
      </c>
      <c r="E97" s="10"/>
      <c r="F97" s="10"/>
      <c r="G97" s="1">
        <f t="shared" si="2"/>
        <v>-23</v>
      </c>
      <c r="H97" s="9">
        <f t="shared" si="3"/>
        <v>-19780</v>
      </c>
    </row>
    <row r="98" spans="1:8">
      <c r="A98" s="16" t="s">
        <v>234</v>
      </c>
      <c r="B98" s="9">
        <v>726.4</v>
      </c>
      <c r="C98" s="10">
        <v>44721</v>
      </c>
      <c r="D98" s="10">
        <v>44698</v>
      </c>
      <c r="E98" s="10"/>
      <c r="F98" s="10"/>
      <c r="G98" s="1">
        <f t="shared" si="2"/>
        <v>-23</v>
      </c>
      <c r="H98" s="9">
        <f t="shared" si="3"/>
        <v>-16707.2</v>
      </c>
    </row>
    <row r="99" spans="1:8">
      <c r="A99" s="16" t="s">
        <v>234</v>
      </c>
      <c r="B99" s="9">
        <v>9.8000000000000007</v>
      </c>
      <c r="C99" s="10">
        <v>44721</v>
      </c>
      <c r="D99" s="10">
        <v>44698</v>
      </c>
      <c r="E99" s="10"/>
      <c r="F99" s="10"/>
      <c r="G99" s="1">
        <f t="shared" si="2"/>
        <v>-23</v>
      </c>
      <c r="H99" s="9">
        <f t="shared" si="3"/>
        <v>-225.4</v>
      </c>
    </row>
    <row r="100" spans="1:8">
      <c r="A100" s="16" t="s">
        <v>235</v>
      </c>
      <c r="B100" s="9">
        <v>534</v>
      </c>
      <c r="C100" s="10">
        <v>44722</v>
      </c>
      <c r="D100" s="10">
        <v>44698</v>
      </c>
      <c r="E100" s="10"/>
      <c r="F100" s="10"/>
      <c r="G100" s="1">
        <f t="shared" si="2"/>
        <v>-24</v>
      </c>
      <c r="H100" s="9">
        <f t="shared" si="3"/>
        <v>-12816</v>
      </c>
    </row>
    <row r="101" spans="1:8">
      <c r="A101" s="16" t="s">
        <v>236</v>
      </c>
      <c r="B101" s="9">
        <v>188</v>
      </c>
      <c r="C101" s="10">
        <v>44721</v>
      </c>
      <c r="D101" s="10">
        <v>44698</v>
      </c>
      <c r="E101" s="10"/>
      <c r="F101" s="10"/>
      <c r="G101" s="1">
        <f t="shared" si="2"/>
        <v>-23</v>
      </c>
      <c r="H101" s="9">
        <f t="shared" si="3"/>
        <v>-4324</v>
      </c>
    </row>
    <row r="102" spans="1:8">
      <c r="A102" s="16" t="s">
        <v>237</v>
      </c>
      <c r="B102" s="9">
        <v>3741.76</v>
      </c>
      <c r="C102" s="10">
        <v>44721</v>
      </c>
      <c r="D102" s="10">
        <v>44698</v>
      </c>
      <c r="E102" s="10"/>
      <c r="F102" s="10"/>
      <c r="G102" s="1">
        <f t="shared" si="2"/>
        <v>-23</v>
      </c>
      <c r="H102" s="9">
        <f t="shared" si="3"/>
        <v>-86060.479999999996</v>
      </c>
    </row>
    <row r="103" spans="1:8">
      <c r="A103" s="16" t="s">
        <v>238</v>
      </c>
      <c r="B103" s="9">
        <v>150</v>
      </c>
      <c r="C103" s="10">
        <v>44721</v>
      </c>
      <c r="D103" s="10">
        <v>44698</v>
      </c>
      <c r="E103" s="10"/>
      <c r="F103" s="10"/>
      <c r="G103" s="1">
        <f t="shared" si="2"/>
        <v>-23</v>
      </c>
      <c r="H103" s="9">
        <f t="shared" si="3"/>
        <v>-3450</v>
      </c>
    </row>
    <row r="104" spans="1:8">
      <c r="A104" s="16" t="s">
        <v>239</v>
      </c>
      <c r="B104" s="9">
        <v>73.2</v>
      </c>
      <c r="C104" s="10">
        <v>44721</v>
      </c>
      <c r="D104" s="10">
        <v>44698</v>
      </c>
      <c r="E104" s="10"/>
      <c r="F104" s="10"/>
      <c r="G104" s="1">
        <f t="shared" si="2"/>
        <v>-23</v>
      </c>
      <c r="H104" s="9">
        <f t="shared" si="3"/>
        <v>-1683.6</v>
      </c>
    </row>
    <row r="105" spans="1:8">
      <c r="A105" s="16" t="s">
        <v>240</v>
      </c>
      <c r="B105" s="9">
        <v>1510.42</v>
      </c>
      <c r="C105" s="10">
        <v>44723</v>
      </c>
      <c r="D105" s="10">
        <v>44698</v>
      </c>
      <c r="E105" s="10"/>
      <c r="F105" s="10"/>
      <c r="G105" s="1">
        <f t="shared" si="2"/>
        <v>-25</v>
      </c>
      <c r="H105" s="9">
        <f t="shared" si="3"/>
        <v>-37760.5</v>
      </c>
    </row>
    <row r="106" spans="1:8">
      <c r="A106" s="16" t="s">
        <v>241</v>
      </c>
      <c r="B106" s="9">
        <v>345</v>
      </c>
      <c r="C106" s="10">
        <v>44721</v>
      </c>
      <c r="D106" s="10">
        <v>44705</v>
      </c>
      <c r="E106" s="10"/>
      <c r="F106" s="10"/>
      <c r="G106" s="1">
        <f t="shared" si="2"/>
        <v>-16</v>
      </c>
      <c r="H106" s="9">
        <f t="shared" si="3"/>
        <v>-5520</v>
      </c>
    </row>
    <row r="107" spans="1:8">
      <c r="A107" s="16" t="s">
        <v>242</v>
      </c>
      <c r="B107" s="9">
        <v>330</v>
      </c>
      <c r="C107" s="10">
        <v>44721</v>
      </c>
      <c r="D107" s="10">
        <v>44705</v>
      </c>
      <c r="E107" s="10"/>
      <c r="F107" s="10"/>
      <c r="G107" s="1">
        <f t="shared" si="2"/>
        <v>-16</v>
      </c>
      <c r="H107" s="9">
        <f t="shared" si="3"/>
        <v>-5280</v>
      </c>
    </row>
    <row r="108" spans="1:8">
      <c r="A108" s="16" t="s">
        <v>243</v>
      </c>
      <c r="B108" s="9">
        <v>555</v>
      </c>
      <c r="C108" s="10">
        <v>44721</v>
      </c>
      <c r="D108" s="10">
        <v>44705</v>
      </c>
      <c r="E108" s="10"/>
      <c r="F108" s="10"/>
      <c r="G108" s="1">
        <f t="shared" si="2"/>
        <v>-16</v>
      </c>
      <c r="H108" s="9">
        <f t="shared" si="3"/>
        <v>-8880</v>
      </c>
    </row>
    <row r="109" spans="1:8">
      <c r="A109" s="16" t="s">
        <v>244</v>
      </c>
      <c r="B109" s="9">
        <v>107.24</v>
      </c>
      <c r="C109" s="10">
        <v>44724</v>
      </c>
      <c r="D109" s="10">
        <v>44705</v>
      </c>
      <c r="E109" s="10"/>
      <c r="F109" s="10"/>
      <c r="G109" s="1">
        <f t="shared" si="2"/>
        <v>-19</v>
      </c>
      <c r="H109" s="9">
        <f t="shared" si="3"/>
        <v>-2037.56</v>
      </c>
    </row>
    <row r="110" spans="1:8">
      <c r="A110" s="16" t="s">
        <v>245</v>
      </c>
      <c r="B110" s="9">
        <v>98.36</v>
      </c>
      <c r="C110" s="10">
        <v>44725</v>
      </c>
      <c r="D110" s="10">
        <v>44705</v>
      </c>
      <c r="E110" s="10"/>
      <c r="F110" s="10"/>
      <c r="G110" s="1">
        <f t="shared" si="2"/>
        <v>-20</v>
      </c>
      <c r="H110" s="9">
        <f t="shared" si="3"/>
        <v>-1967.2</v>
      </c>
    </row>
    <row r="111" spans="1:8">
      <c r="A111" s="16" t="s">
        <v>246</v>
      </c>
      <c r="B111" s="9">
        <v>9144</v>
      </c>
      <c r="C111" s="10">
        <v>44727</v>
      </c>
      <c r="D111" s="10">
        <v>44705</v>
      </c>
      <c r="E111" s="10"/>
      <c r="F111" s="10"/>
      <c r="G111" s="1">
        <f t="shared" si="2"/>
        <v>-22</v>
      </c>
      <c r="H111" s="9">
        <f t="shared" si="3"/>
        <v>-201168</v>
      </c>
    </row>
    <row r="112" spans="1:8">
      <c r="A112" s="16" t="s">
        <v>247</v>
      </c>
      <c r="B112" s="9">
        <v>8260</v>
      </c>
      <c r="C112" s="10">
        <v>44727</v>
      </c>
      <c r="D112" s="10">
        <v>44705</v>
      </c>
      <c r="E112" s="10"/>
      <c r="F112" s="10"/>
      <c r="G112" s="1">
        <f t="shared" si="2"/>
        <v>-22</v>
      </c>
      <c r="H112" s="9">
        <f t="shared" si="3"/>
        <v>-181720</v>
      </c>
    </row>
    <row r="113" spans="1:8">
      <c r="A113" s="16" t="s">
        <v>248</v>
      </c>
      <c r="B113" s="9">
        <v>62496</v>
      </c>
      <c r="C113" s="10">
        <v>44728</v>
      </c>
      <c r="D113" s="10">
        <v>44705</v>
      </c>
      <c r="E113" s="10"/>
      <c r="F113" s="10"/>
      <c r="G113" s="1">
        <f t="shared" si="2"/>
        <v>-23</v>
      </c>
      <c r="H113" s="9">
        <f t="shared" si="3"/>
        <v>-1437408</v>
      </c>
    </row>
    <row r="114" spans="1:8">
      <c r="A114" s="16" t="s">
        <v>249</v>
      </c>
      <c r="B114" s="9">
        <v>445</v>
      </c>
      <c r="C114" s="10">
        <v>44728</v>
      </c>
      <c r="D114" s="10">
        <v>44705</v>
      </c>
      <c r="E114" s="10"/>
      <c r="F114" s="10"/>
      <c r="G114" s="1">
        <f t="shared" si="2"/>
        <v>-23</v>
      </c>
      <c r="H114" s="9">
        <f t="shared" si="3"/>
        <v>-10235</v>
      </c>
    </row>
    <row r="115" spans="1:8">
      <c r="A115" s="16" t="s">
        <v>250</v>
      </c>
      <c r="B115" s="9">
        <v>880</v>
      </c>
      <c r="C115" s="10">
        <v>44728</v>
      </c>
      <c r="D115" s="10">
        <v>44705</v>
      </c>
      <c r="E115" s="10"/>
      <c r="F115" s="10"/>
      <c r="G115" s="1">
        <f t="shared" si="2"/>
        <v>-23</v>
      </c>
      <c r="H115" s="9">
        <f t="shared" si="3"/>
        <v>-20240</v>
      </c>
    </row>
    <row r="116" spans="1:8">
      <c r="A116" s="16" t="s">
        <v>251</v>
      </c>
      <c r="B116" s="9">
        <v>126</v>
      </c>
      <c r="C116" s="10">
        <v>44728</v>
      </c>
      <c r="D116" s="10">
        <v>44705</v>
      </c>
      <c r="E116" s="10"/>
      <c r="F116" s="10"/>
      <c r="G116" s="1">
        <f t="shared" si="2"/>
        <v>-23</v>
      </c>
      <c r="H116" s="9">
        <f t="shared" si="3"/>
        <v>-2898</v>
      </c>
    </row>
    <row r="117" spans="1:8">
      <c r="A117" s="16" t="s">
        <v>252</v>
      </c>
      <c r="B117" s="9">
        <v>72.37</v>
      </c>
      <c r="C117" s="10">
        <v>44728</v>
      </c>
      <c r="D117" s="10">
        <v>44705</v>
      </c>
      <c r="E117" s="10"/>
      <c r="F117" s="10"/>
      <c r="G117" s="1">
        <f t="shared" si="2"/>
        <v>-23</v>
      </c>
      <c r="H117" s="9">
        <f t="shared" si="3"/>
        <v>-1664.51</v>
      </c>
    </row>
    <row r="118" spans="1:8">
      <c r="A118" s="16" t="s">
        <v>253</v>
      </c>
      <c r="B118" s="9">
        <v>100</v>
      </c>
      <c r="C118" s="10">
        <v>44730</v>
      </c>
      <c r="D118" s="10">
        <v>44705</v>
      </c>
      <c r="E118" s="10"/>
      <c r="F118" s="10"/>
      <c r="G118" s="1">
        <f t="shared" si="2"/>
        <v>-25</v>
      </c>
      <c r="H118" s="9">
        <f t="shared" si="3"/>
        <v>-2500</v>
      </c>
    </row>
    <row r="119" spans="1:8">
      <c r="A119" s="16" t="s">
        <v>254</v>
      </c>
      <c r="B119" s="9">
        <v>305</v>
      </c>
      <c r="C119" s="10">
        <v>44730</v>
      </c>
      <c r="D119" s="10">
        <v>44705</v>
      </c>
      <c r="E119" s="10"/>
      <c r="F119" s="10"/>
      <c r="G119" s="1">
        <f t="shared" si="2"/>
        <v>-25</v>
      </c>
      <c r="H119" s="9">
        <f t="shared" si="3"/>
        <v>-7625</v>
      </c>
    </row>
    <row r="120" spans="1:8">
      <c r="A120" s="16" t="s">
        <v>255</v>
      </c>
      <c r="B120" s="9">
        <v>21143</v>
      </c>
      <c r="C120" s="10">
        <v>44730</v>
      </c>
      <c r="D120" s="10">
        <v>44705</v>
      </c>
      <c r="E120" s="10"/>
      <c r="F120" s="10"/>
      <c r="G120" s="1">
        <f t="shared" si="2"/>
        <v>-25</v>
      </c>
      <c r="H120" s="9">
        <f t="shared" si="3"/>
        <v>-528575</v>
      </c>
    </row>
    <row r="121" spans="1:8">
      <c r="A121" s="16" t="s">
        <v>256</v>
      </c>
      <c r="B121" s="9">
        <v>2000</v>
      </c>
      <c r="C121" s="10">
        <v>44730</v>
      </c>
      <c r="D121" s="10">
        <v>44705</v>
      </c>
      <c r="E121" s="10"/>
      <c r="F121" s="10"/>
      <c r="G121" s="1">
        <f t="shared" si="2"/>
        <v>-25</v>
      </c>
      <c r="H121" s="9">
        <f t="shared" si="3"/>
        <v>-50000</v>
      </c>
    </row>
    <row r="122" spans="1:8">
      <c r="A122" s="16" t="s">
        <v>257</v>
      </c>
      <c r="B122" s="9">
        <v>964.86</v>
      </c>
      <c r="C122" s="10">
        <v>44738</v>
      </c>
      <c r="D122" s="10">
        <v>44712</v>
      </c>
      <c r="E122" s="10"/>
      <c r="F122" s="10"/>
      <c r="G122" s="1">
        <f t="shared" si="2"/>
        <v>-26</v>
      </c>
      <c r="H122" s="9">
        <f t="shared" si="3"/>
        <v>-25086.36</v>
      </c>
    </row>
    <row r="123" spans="1:8">
      <c r="A123" s="16" t="s">
        <v>258</v>
      </c>
      <c r="B123" s="9">
        <v>2400</v>
      </c>
      <c r="C123" s="10">
        <v>44738</v>
      </c>
      <c r="D123" s="10">
        <v>44712</v>
      </c>
      <c r="E123" s="10"/>
      <c r="F123" s="10"/>
      <c r="G123" s="1">
        <f t="shared" si="2"/>
        <v>-26</v>
      </c>
      <c r="H123" s="9">
        <f t="shared" si="3"/>
        <v>-62400</v>
      </c>
    </row>
    <row r="124" spans="1:8">
      <c r="A124" s="16" t="s">
        <v>259</v>
      </c>
      <c r="B124" s="9">
        <v>8020.32</v>
      </c>
      <c r="C124" s="10">
        <v>44738</v>
      </c>
      <c r="D124" s="10">
        <v>44712</v>
      </c>
      <c r="E124" s="10"/>
      <c r="F124" s="10"/>
      <c r="G124" s="1">
        <f t="shared" si="2"/>
        <v>-26</v>
      </c>
      <c r="H124" s="9">
        <f t="shared" si="3"/>
        <v>-208528.32</v>
      </c>
    </row>
    <row r="125" spans="1:8">
      <c r="A125" s="16" t="s">
        <v>260</v>
      </c>
      <c r="B125" s="9">
        <v>500</v>
      </c>
      <c r="C125" s="10">
        <v>44736</v>
      </c>
      <c r="D125" s="10">
        <v>44712</v>
      </c>
      <c r="E125" s="10"/>
      <c r="F125" s="10"/>
      <c r="G125" s="1">
        <f t="shared" si="2"/>
        <v>-24</v>
      </c>
      <c r="H125" s="9">
        <f t="shared" si="3"/>
        <v>-12000</v>
      </c>
    </row>
    <row r="126" spans="1:8">
      <c r="A126" s="16" t="s">
        <v>261</v>
      </c>
      <c r="B126" s="9">
        <v>2500</v>
      </c>
      <c r="C126" s="10">
        <v>44735</v>
      </c>
      <c r="D126" s="10">
        <v>44712</v>
      </c>
      <c r="E126" s="10"/>
      <c r="F126" s="10"/>
      <c r="G126" s="1">
        <f t="shared" si="2"/>
        <v>-23</v>
      </c>
      <c r="H126" s="9">
        <f t="shared" si="3"/>
        <v>-57500</v>
      </c>
    </row>
    <row r="127" spans="1:8">
      <c r="A127" s="16" t="s">
        <v>262</v>
      </c>
      <c r="B127" s="9">
        <v>65</v>
      </c>
      <c r="C127" s="10">
        <v>44735</v>
      </c>
      <c r="D127" s="10">
        <v>44712</v>
      </c>
      <c r="E127" s="10"/>
      <c r="F127" s="10"/>
      <c r="G127" s="1">
        <f t="shared" si="2"/>
        <v>-23</v>
      </c>
      <c r="H127" s="9">
        <f t="shared" si="3"/>
        <v>-1495</v>
      </c>
    </row>
    <row r="128" spans="1:8">
      <c r="A128" s="16" t="s">
        <v>263</v>
      </c>
      <c r="B128" s="9">
        <v>120</v>
      </c>
      <c r="C128" s="10">
        <v>44735</v>
      </c>
      <c r="D128" s="10">
        <v>44712</v>
      </c>
      <c r="E128" s="10"/>
      <c r="F128" s="10"/>
      <c r="G128" s="1">
        <f t="shared" si="2"/>
        <v>-23</v>
      </c>
      <c r="H128" s="9">
        <f t="shared" si="3"/>
        <v>-2760</v>
      </c>
    </row>
    <row r="129" spans="1:8">
      <c r="A129" s="16" t="s">
        <v>264</v>
      </c>
      <c r="B129" s="9">
        <v>150</v>
      </c>
      <c r="C129" s="10">
        <v>44735</v>
      </c>
      <c r="D129" s="10">
        <v>44712</v>
      </c>
      <c r="E129" s="10"/>
      <c r="F129" s="10"/>
      <c r="G129" s="1">
        <f t="shared" si="2"/>
        <v>-23</v>
      </c>
      <c r="H129" s="9">
        <f t="shared" si="3"/>
        <v>-3450</v>
      </c>
    </row>
    <row r="130" spans="1:8">
      <c r="A130" s="16" t="s">
        <v>265</v>
      </c>
      <c r="B130" s="9">
        <v>100</v>
      </c>
      <c r="C130" s="10">
        <v>44735</v>
      </c>
      <c r="D130" s="10">
        <v>44712</v>
      </c>
      <c r="E130" s="10"/>
      <c r="F130" s="10"/>
      <c r="G130" s="1">
        <f t="shared" si="2"/>
        <v>-23</v>
      </c>
      <c r="H130" s="9">
        <f t="shared" si="3"/>
        <v>-2300</v>
      </c>
    </row>
    <row r="131" spans="1:8">
      <c r="A131" s="16" t="s">
        <v>266</v>
      </c>
      <c r="B131" s="9">
        <v>600</v>
      </c>
      <c r="C131" s="10">
        <v>44735</v>
      </c>
      <c r="D131" s="10">
        <v>44712</v>
      </c>
      <c r="E131" s="10"/>
      <c r="F131" s="10"/>
      <c r="G131" s="1">
        <f t="shared" si="2"/>
        <v>-23</v>
      </c>
      <c r="H131" s="9">
        <f t="shared" si="3"/>
        <v>-13800</v>
      </c>
    </row>
    <row r="132" spans="1:8">
      <c r="A132" s="16" t="s">
        <v>267</v>
      </c>
      <c r="B132" s="9">
        <v>331.4</v>
      </c>
      <c r="C132" s="10">
        <v>44736</v>
      </c>
      <c r="D132" s="10">
        <v>44712</v>
      </c>
      <c r="E132" s="10"/>
      <c r="F132" s="10"/>
      <c r="G132" s="1">
        <f t="shared" si="2"/>
        <v>-24</v>
      </c>
      <c r="H132" s="9">
        <f t="shared" si="3"/>
        <v>-7953.6</v>
      </c>
    </row>
    <row r="133" spans="1:8">
      <c r="A133" s="16" t="s">
        <v>268</v>
      </c>
      <c r="B133" s="9">
        <v>600</v>
      </c>
      <c r="C133" s="10">
        <v>44739</v>
      </c>
      <c r="D133" s="10">
        <v>44712</v>
      </c>
      <c r="E133" s="10"/>
      <c r="F133" s="10"/>
      <c r="G133" s="1">
        <f t="shared" ref="G133:G196" si="4">D133-C133-(F133-E133)</f>
        <v>-27</v>
      </c>
      <c r="H133" s="9">
        <f t="shared" ref="H133:H196" si="5">B133*G133</f>
        <v>-16200</v>
      </c>
    </row>
    <row r="134" spans="1:8">
      <c r="A134" s="16" t="s">
        <v>269</v>
      </c>
      <c r="B134" s="9">
        <v>409.09</v>
      </c>
      <c r="C134" s="10">
        <v>44739</v>
      </c>
      <c r="D134" s="10">
        <v>44712</v>
      </c>
      <c r="E134" s="10"/>
      <c r="F134" s="10"/>
      <c r="G134" s="1">
        <f t="shared" si="4"/>
        <v>-27</v>
      </c>
      <c r="H134" s="9">
        <f t="shared" si="5"/>
        <v>-11045.43</v>
      </c>
    </row>
    <row r="135" spans="1:8">
      <c r="A135" s="16" t="s">
        <v>270</v>
      </c>
      <c r="B135" s="9">
        <v>436.36</v>
      </c>
      <c r="C135" s="10">
        <v>44739</v>
      </c>
      <c r="D135" s="10">
        <v>44712</v>
      </c>
      <c r="E135" s="10"/>
      <c r="F135" s="10"/>
      <c r="G135" s="1">
        <f t="shared" si="4"/>
        <v>-27</v>
      </c>
      <c r="H135" s="9">
        <f t="shared" si="5"/>
        <v>-11781.72</v>
      </c>
    </row>
    <row r="136" spans="1:8">
      <c r="A136" s="16" t="s">
        <v>271</v>
      </c>
      <c r="B136" s="9">
        <v>475</v>
      </c>
      <c r="C136" s="10">
        <v>44742</v>
      </c>
      <c r="D136" s="10">
        <v>44712</v>
      </c>
      <c r="E136" s="10"/>
      <c r="F136" s="10"/>
      <c r="G136" s="1">
        <f t="shared" si="4"/>
        <v>-30</v>
      </c>
      <c r="H136" s="9">
        <f t="shared" si="5"/>
        <v>-14250</v>
      </c>
    </row>
    <row r="137" spans="1:8">
      <c r="A137" s="16" t="s">
        <v>272</v>
      </c>
      <c r="B137" s="9">
        <v>10075</v>
      </c>
      <c r="C137" s="10">
        <v>44749</v>
      </c>
      <c r="D137" s="10">
        <v>44729</v>
      </c>
      <c r="E137" s="10"/>
      <c r="F137" s="10"/>
      <c r="G137" s="1">
        <f t="shared" si="4"/>
        <v>-20</v>
      </c>
      <c r="H137" s="9">
        <f t="shared" si="5"/>
        <v>-201500</v>
      </c>
    </row>
    <row r="138" spans="1:8">
      <c r="A138" s="16" t="s">
        <v>273</v>
      </c>
      <c r="B138" s="9">
        <v>686.5</v>
      </c>
      <c r="C138" s="10">
        <v>44749</v>
      </c>
      <c r="D138" s="10">
        <v>44729</v>
      </c>
      <c r="E138" s="10"/>
      <c r="F138" s="10"/>
      <c r="G138" s="1">
        <f t="shared" si="4"/>
        <v>-20</v>
      </c>
      <c r="H138" s="9">
        <f t="shared" si="5"/>
        <v>-13730</v>
      </c>
    </row>
    <row r="139" spans="1:8" ht="14.25" customHeight="1">
      <c r="A139" s="16" t="s">
        <v>274</v>
      </c>
      <c r="B139" s="9">
        <v>1311</v>
      </c>
      <c r="C139" s="10">
        <v>44749</v>
      </c>
      <c r="D139" s="10">
        <v>44729</v>
      </c>
      <c r="E139" s="10"/>
      <c r="F139" s="10"/>
      <c r="G139" s="1">
        <f t="shared" si="4"/>
        <v>-20</v>
      </c>
      <c r="H139" s="9">
        <f t="shared" si="5"/>
        <v>-26220</v>
      </c>
    </row>
    <row r="140" spans="1:8">
      <c r="A140" s="16" t="s">
        <v>197</v>
      </c>
      <c r="B140" s="9">
        <v>14.7</v>
      </c>
      <c r="C140" s="10">
        <v>44702</v>
      </c>
      <c r="D140" s="10">
        <v>44729</v>
      </c>
      <c r="E140" s="10"/>
      <c r="F140" s="10"/>
      <c r="G140" s="1">
        <f t="shared" si="4"/>
        <v>27</v>
      </c>
      <c r="H140" s="9">
        <f t="shared" si="5"/>
        <v>396.9</v>
      </c>
    </row>
    <row r="141" spans="1:8">
      <c r="A141" s="16" t="s">
        <v>275</v>
      </c>
      <c r="B141" s="9">
        <v>37.47</v>
      </c>
      <c r="C141" s="10">
        <v>44756</v>
      </c>
      <c r="D141" s="10">
        <v>44729</v>
      </c>
      <c r="E141" s="10"/>
      <c r="F141" s="10"/>
      <c r="G141" s="1">
        <f t="shared" si="4"/>
        <v>-27</v>
      </c>
      <c r="H141" s="9">
        <f t="shared" si="5"/>
        <v>-1011.69</v>
      </c>
    </row>
    <row r="142" spans="1:8">
      <c r="A142" s="16" t="s">
        <v>276</v>
      </c>
      <c r="B142" s="9">
        <v>32.520000000000003</v>
      </c>
      <c r="C142" s="10">
        <v>44756</v>
      </c>
      <c r="D142" s="10">
        <v>44729</v>
      </c>
      <c r="E142" s="10"/>
      <c r="F142" s="10"/>
      <c r="G142" s="1">
        <f t="shared" si="4"/>
        <v>-27</v>
      </c>
      <c r="H142" s="9">
        <f t="shared" si="5"/>
        <v>-878.04</v>
      </c>
    </row>
    <row r="143" spans="1:8">
      <c r="A143" s="16" t="s">
        <v>277</v>
      </c>
      <c r="B143" s="9">
        <v>170.21</v>
      </c>
      <c r="C143" s="10">
        <v>44756</v>
      </c>
      <c r="D143" s="10">
        <v>44729</v>
      </c>
      <c r="E143" s="10"/>
      <c r="F143" s="10"/>
      <c r="G143" s="1">
        <f t="shared" si="4"/>
        <v>-27</v>
      </c>
      <c r="H143" s="9">
        <f t="shared" si="5"/>
        <v>-4595.67</v>
      </c>
    </row>
    <row r="144" spans="1:8">
      <c r="A144" s="16" t="s">
        <v>278</v>
      </c>
      <c r="B144" s="9">
        <v>130</v>
      </c>
      <c r="C144" s="10">
        <v>44756</v>
      </c>
      <c r="D144" s="10">
        <v>44729</v>
      </c>
      <c r="E144" s="10"/>
      <c r="F144" s="10"/>
      <c r="G144" s="1">
        <f t="shared" si="4"/>
        <v>-27</v>
      </c>
      <c r="H144" s="9">
        <f t="shared" si="5"/>
        <v>-3510</v>
      </c>
    </row>
    <row r="145" spans="1:8">
      <c r="A145" s="16" t="s">
        <v>279</v>
      </c>
      <c r="B145" s="9">
        <v>130</v>
      </c>
      <c r="C145" s="10">
        <v>44756</v>
      </c>
      <c r="D145" s="10">
        <v>44729</v>
      </c>
      <c r="E145" s="10"/>
      <c r="F145" s="10"/>
      <c r="G145" s="1">
        <f t="shared" si="4"/>
        <v>-27</v>
      </c>
      <c r="H145" s="9">
        <f t="shared" si="5"/>
        <v>-3510</v>
      </c>
    </row>
    <row r="146" spans="1:8">
      <c r="A146" s="16" t="s">
        <v>280</v>
      </c>
      <c r="B146" s="9">
        <v>53.42</v>
      </c>
      <c r="C146" s="10">
        <v>44756</v>
      </c>
      <c r="D146" s="10">
        <v>44729</v>
      </c>
      <c r="E146" s="10"/>
      <c r="F146" s="10"/>
      <c r="G146" s="1">
        <f t="shared" si="4"/>
        <v>-27</v>
      </c>
      <c r="H146" s="9">
        <f t="shared" si="5"/>
        <v>-1442.34</v>
      </c>
    </row>
    <row r="147" spans="1:8">
      <c r="A147" s="16" t="s">
        <v>281</v>
      </c>
      <c r="B147" s="9">
        <v>34.369999999999997</v>
      </c>
      <c r="C147" s="10">
        <v>44756</v>
      </c>
      <c r="D147" s="10">
        <v>44729</v>
      </c>
      <c r="E147" s="10"/>
      <c r="F147" s="10"/>
      <c r="G147" s="1">
        <f t="shared" si="4"/>
        <v>-27</v>
      </c>
      <c r="H147" s="9">
        <f t="shared" si="5"/>
        <v>-927.99</v>
      </c>
    </row>
    <row r="148" spans="1:8">
      <c r="A148" s="16" t="s">
        <v>282</v>
      </c>
      <c r="B148" s="9">
        <v>73.08</v>
      </c>
      <c r="C148" s="10">
        <v>44756</v>
      </c>
      <c r="D148" s="10">
        <v>44729</v>
      </c>
      <c r="E148" s="10"/>
      <c r="F148" s="10"/>
      <c r="G148" s="1">
        <f t="shared" si="4"/>
        <v>-27</v>
      </c>
      <c r="H148" s="9">
        <f t="shared" si="5"/>
        <v>-1973.16</v>
      </c>
    </row>
    <row r="149" spans="1:8">
      <c r="A149" s="16" t="s">
        <v>283</v>
      </c>
      <c r="B149" s="9">
        <v>32.29</v>
      </c>
      <c r="C149" s="10">
        <v>44756</v>
      </c>
      <c r="D149" s="10">
        <v>44729</v>
      </c>
      <c r="E149" s="10"/>
      <c r="F149" s="10"/>
      <c r="G149" s="1">
        <f t="shared" si="4"/>
        <v>-27</v>
      </c>
      <c r="H149" s="9">
        <f t="shared" si="5"/>
        <v>-871.83</v>
      </c>
    </row>
    <row r="150" spans="1:8">
      <c r="A150" s="16" t="s">
        <v>284</v>
      </c>
      <c r="B150" s="9">
        <v>262.5</v>
      </c>
      <c r="C150" s="10">
        <v>44756</v>
      </c>
      <c r="D150" s="10">
        <v>44729</v>
      </c>
      <c r="E150" s="10"/>
      <c r="F150" s="10"/>
      <c r="G150" s="1">
        <f t="shared" si="4"/>
        <v>-27</v>
      </c>
      <c r="H150" s="9">
        <f t="shared" si="5"/>
        <v>-7087.5</v>
      </c>
    </row>
    <row r="151" spans="1:8">
      <c r="A151" s="16" t="s">
        <v>285</v>
      </c>
      <c r="B151" s="9">
        <v>859.32</v>
      </c>
      <c r="C151" s="10">
        <v>44750</v>
      </c>
      <c r="D151" s="10">
        <v>44729</v>
      </c>
      <c r="E151" s="10"/>
      <c r="F151" s="10"/>
      <c r="G151" s="1">
        <f t="shared" si="4"/>
        <v>-21</v>
      </c>
      <c r="H151" s="9">
        <f t="shared" si="5"/>
        <v>-18045.72</v>
      </c>
    </row>
    <row r="152" spans="1:8">
      <c r="A152" s="16" t="s">
        <v>286</v>
      </c>
      <c r="B152" s="9">
        <v>12928</v>
      </c>
      <c r="C152" s="10">
        <v>44755</v>
      </c>
      <c r="D152" s="10">
        <v>44729</v>
      </c>
      <c r="E152" s="10"/>
      <c r="F152" s="10"/>
      <c r="G152" s="1">
        <f t="shared" si="4"/>
        <v>-26</v>
      </c>
      <c r="H152" s="9">
        <f t="shared" si="5"/>
        <v>-336128</v>
      </c>
    </row>
    <row r="153" spans="1:8">
      <c r="A153" s="16" t="s">
        <v>287</v>
      </c>
      <c r="B153" s="9">
        <v>30</v>
      </c>
      <c r="C153" s="10">
        <v>44755</v>
      </c>
      <c r="D153" s="10">
        <v>44729</v>
      </c>
      <c r="E153" s="10"/>
      <c r="F153" s="10"/>
      <c r="G153" s="1">
        <f t="shared" si="4"/>
        <v>-26</v>
      </c>
      <c r="H153" s="9">
        <f t="shared" si="5"/>
        <v>-780</v>
      </c>
    </row>
    <row r="154" spans="1:8">
      <c r="A154" s="16" t="s">
        <v>288</v>
      </c>
      <c r="B154" s="9">
        <v>136.37</v>
      </c>
      <c r="C154" s="10">
        <v>44742</v>
      </c>
      <c r="D154" s="10">
        <v>44729</v>
      </c>
      <c r="E154" s="10"/>
      <c r="F154" s="10"/>
      <c r="G154" s="1">
        <f t="shared" si="4"/>
        <v>-13</v>
      </c>
      <c r="H154" s="9">
        <f t="shared" si="5"/>
        <v>-1772.81</v>
      </c>
    </row>
    <row r="155" spans="1:8">
      <c r="A155" s="16" t="s">
        <v>289</v>
      </c>
      <c r="B155" s="9">
        <v>194.36</v>
      </c>
      <c r="C155" s="10">
        <v>44749</v>
      </c>
      <c r="D155" s="10">
        <v>44729</v>
      </c>
      <c r="E155" s="10"/>
      <c r="F155" s="10"/>
      <c r="G155" s="1">
        <f t="shared" si="4"/>
        <v>-20</v>
      </c>
      <c r="H155" s="9">
        <f t="shared" si="5"/>
        <v>-3887.2</v>
      </c>
    </row>
    <row r="156" spans="1:8">
      <c r="A156" s="16" t="s">
        <v>290</v>
      </c>
      <c r="B156" s="9">
        <v>2487.27</v>
      </c>
      <c r="C156" s="10">
        <v>44748</v>
      </c>
      <c r="D156" s="10">
        <v>44729</v>
      </c>
      <c r="E156" s="10"/>
      <c r="F156" s="10"/>
      <c r="G156" s="1">
        <f t="shared" si="4"/>
        <v>-19</v>
      </c>
      <c r="H156" s="9">
        <f t="shared" si="5"/>
        <v>-47258.13</v>
      </c>
    </row>
    <row r="157" spans="1:8">
      <c r="A157" s="16" t="s">
        <v>291</v>
      </c>
      <c r="B157" s="9">
        <v>100</v>
      </c>
      <c r="C157" s="10">
        <v>44743</v>
      </c>
      <c r="D157" s="10">
        <v>44729</v>
      </c>
      <c r="E157" s="10"/>
      <c r="F157" s="10"/>
      <c r="G157" s="1">
        <f t="shared" si="4"/>
        <v>-14</v>
      </c>
      <c r="H157" s="9">
        <f t="shared" si="5"/>
        <v>-1400</v>
      </c>
    </row>
    <row r="158" spans="1:8">
      <c r="A158" s="16" t="s">
        <v>292</v>
      </c>
      <c r="B158" s="9">
        <v>127.5</v>
      </c>
      <c r="C158" s="10">
        <v>44746</v>
      </c>
      <c r="D158" s="10">
        <v>44729</v>
      </c>
      <c r="E158" s="10"/>
      <c r="F158" s="10"/>
      <c r="G158" s="1">
        <f t="shared" si="4"/>
        <v>-17</v>
      </c>
      <c r="H158" s="9">
        <f t="shared" si="5"/>
        <v>-2167.5</v>
      </c>
    </row>
    <row r="159" spans="1:8">
      <c r="A159" s="16" t="s">
        <v>293</v>
      </c>
      <c r="B159" s="9">
        <v>158</v>
      </c>
      <c r="C159" s="10">
        <v>44743</v>
      </c>
      <c r="D159" s="10">
        <v>44729</v>
      </c>
      <c r="E159" s="10"/>
      <c r="F159" s="10"/>
      <c r="G159" s="1">
        <f t="shared" si="4"/>
        <v>-14</v>
      </c>
      <c r="H159" s="9">
        <f t="shared" si="5"/>
        <v>-2212</v>
      </c>
    </row>
    <row r="160" spans="1:8">
      <c r="A160" s="16" t="s">
        <v>294</v>
      </c>
      <c r="B160" s="9">
        <v>481.1</v>
      </c>
      <c r="C160" s="10">
        <v>44743</v>
      </c>
      <c r="D160" s="10">
        <v>44729</v>
      </c>
      <c r="E160" s="10"/>
      <c r="F160" s="10"/>
      <c r="G160" s="1">
        <f t="shared" si="4"/>
        <v>-14</v>
      </c>
      <c r="H160" s="9">
        <f t="shared" si="5"/>
        <v>-6735.4</v>
      </c>
    </row>
    <row r="161" spans="1:8">
      <c r="A161" s="16" t="s">
        <v>295</v>
      </c>
      <c r="B161" s="9">
        <v>29700</v>
      </c>
      <c r="C161" s="10">
        <v>44742</v>
      </c>
      <c r="D161" s="10">
        <v>44729</v>
      </c>
      <c r="E161" s="10"/>
      <c r="F161" s="10"/>
      <c r="G161" s="1">
        <f t="shared" si="4"/>
        <v>-13</v>
      </c>
      <c r="H161" s="9">
        <f t="shared" si="5"/>
        <v>-386100</v>
      </c>
    </row>
    <row r="162" spans="1:8">
      <c r="A162" s="16" t="s">
        <v>296</v>
      </c>
      <c r="B162" s="9">
        <v>79.13</v>
      </c>
      <c r="C162" s="10">
        <v>44742</v>
      </c>
      <c r="D162" s="10">
        <v>44729</v>
      </c>
      <c r="E162" s="10"/>
      <c r="F162" s="10"/>
      <c r="G162" s="1">
        <f t="shared" si="4"/>
        <v>-13</v>
      </c>
      <c r="H162" s="9">
        <f t="shared" si="5"/>
        <v>-1028.69</v>
      </c>
    </row>
    <row r="163" spans="1:8">
      <c r="A163" s="16" t="s">
        <v>297</v>
      </c>
      <c r="B163" s="9">
        <v>1401.4</v>
      </c>
      <c r="C163" s="10">
        <v>44759</v>
      </c>
      <c r="D163" s="10">
        <v>44734</v>
      </c>
      <c r="E163" s="10"/>
      <c r="F163" s="10"/>
      <c r="G163" s="1">
        <f t="shared" si="4"/>
        <v>-25</v>
      </c>
      <c r="H163" s="9">
        <f t="shared" si="5"/>
        <v>-35035</v>
      </c>
    </row>
    <row r="164" spans="1:8">
      <c r="A164" s="16" t="s">
        <v>298</v>
      </c>
      <c r="B164" s="9">
        <v>450</v>
      </c>
      <c r="C164" s="10">
        <v>44762</v>
      </c>
      <c r="D164" s="10">
        <v>44734</v>
      </c>
      <c r="E164" s="10"/>
      <c r="F164" s="10"/>
      <c r="G164" s="1">
        <f t="shared" si="4"/>
        <v>-28</v>
      </c>
      <c r="H164" s="9">
        <f t="shared" si="5"/>
        <v>-12600</v>
      </c>
    </row>
    <row r="165" spans="1:8">
      <c r="A165" s="16" t="s">
        <v>299</v>
      </c>
      <c r="B165" s="9">
        <v>1800</v>
      </c>
      <c r="C165" s="10">
        <v>44762</v>
      </c>
      <c r="D165" s="10">
        <v>44734</v>
      </c>
      <c r="E165" s="10"/>
      <c r="F165" s="10"/>
      <c r="G165" s="1">
        <f t="shared" si="4"/>
        <v>-28</v>
      </c>
      <c r="H165" s="9">
        <f t="shared" si="5"/>
        <v>-50400</v>
      </c>
    </row>
    <row r="166" spans="1:8">
      <c r="A166" s="16" t="s">
        <v>300</v>
      </c>
      <c r="B166" s="9">
        <v>130</v>
      </c>
      <c r="C166" s="10">
        <v>44757</v>
      </c>
      <c r="D166" s="10">
        <v>44734</v>
      </c>
      <c r="E166" s="10"/>
      <c r="F166" s="10"/>
      <c r="G166" s="1">
        <f t="shared" si="4"/>
        <v>-23</v>
      </c>
      <c r="H166" s="9">
        <f t="shared" si="5"/>
        <v>-2990</v>
      </c>
    </row>
    <row r="167" spans="1:8">
      <c r="A167" s="16" t="s">
        <v>301</v>
      </c>
      <c r="B167" s="9">
        <v>70.989999999999995</v>
      </c>
      <c r="C167" s="10">
        <v>44759</v>
      </c>
      <c r="D167" s="10">
        <v>44734</v>
      </c>
      <c r="E167" s="10"/>
      <c r="F167" s="10"/>
      <c r="G167" s="1">
        <f t="shared" si="4"/>
        <v>-25</v>
      </c>
      <c r="H167" s="9">
        <f t="shared" si="5"/>
        <v>-1774.75</v>
      </c>
    </row>
    <row r="168" spans="1:8">
      <c r="A168" s="16" t="s">
        <v>302</v>
      </c>
      <c r="B168" s="9">
        <v>173.12</v>
      </c>
      <c r="C168" s="10">
        <v>44763</v>
      </c>
      <c r="D168" s="10">
        <v>44734</v>
      </c>
      <c r="E168" s="10"/>
      <c r="F168" s="10"/>
      <c r="G168" s="1">
        <f t="shared" si="4"/>
        <v>-29</v>
      </c>
      <c r="H168" s="9">
        <f t="shared" si="5"/>
        <v>-5020.4799999999996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199910.24999999997</v>
      </c>
      <c r="C1">
        <f>COUNTA(A4:A203)</f>
        <v>68</v>
      </c>
      <c r="G1" s="13">
        <f>IF(B1&lt;&gt;0,H1/B1,0)</f>
        <v>-16.614151450463396</v>
      </c>
      <c r="H1" s="12">
        <f>SUM(H4:H195)</f>
        <v>-3321339.1700000004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303</v>
      </c>
      <c r="B4" s="9">
        <v>115.9</v>
      </c>
      <c r="C4" s="10">
        <v>44721</v>
      </c>
      <c r="D4" s="10">
        <v>44748</v>
      </c>
      <c r="E4" s="10"/>
      <c r="F4" s="10"/>
      <c r="G4" s="1">
        <f>D4-C4-(F4-E4)</f>
        <v>27</v>
      </c>
      <c r="H4" s="9">
        <f>B4*G4</f>
        <v>3129.3</v>
      </c>
    </row>
    <row r="5" spans="1:8">
      <c r="A5" s="16" t="s">
        <v>304</v>
      </c>
      <c r="B5" s="9">
        <v>470.46</v>
      </c>
      <c r="C5" s="10">
        <v>44764</v>
      </c>
      <c r="D5" s="10">
        <v>44748</v>
      </c>
      <c r="E5" s="10"/>
      <c r="F5" s="10"/>
      <c r="G5" s="1">
        <f t="shared" ref="G5:G68" si="0">D5-C5-(F5-E5)</f>
        <v>-16</v>
      </c>
      <c r="H5" s="9">
        <f t="shared" ref="H5:H68" si="1">B5*G5</f>
        <v>-7527.36</v>
      </c>
    </row>
    <row r="6" spans="1:8">
      <c r="A6" s="16" t="s">
        <v>305</v>
      </c>
      <c r="B6" s="9">
        <v>628.25</v>
      </c>
      <c r="C6" s="10">
        <v>44765</v>
      </c>
      <c r="D6" s="10">
        <v>44748</v>
      </c>
      <c r="E6" s="10"/>
      <c r="F6" s="10"/>
      <c r="G6" s="1">
        <f t="shared" si="0"/>
        <v>-17</v>
      </c>
      <c r="H6" s="9">
        <f t="shared" si="1"/>
        <v>-10680.25</v>
      </c>
    </row>
    <row r="7" spans="1:8">
      <c r="A7" s="16" t="s">
        <v>306</v>
      </c>
      <c r="B7" s="9">
        <v>927.85</v>
      </c>
      <c r="C7" s="10">
        <v>44770</v>
      </c>
      <c r="D7" s="10">
        <v>44748</v>
      </c>
      <c r="E7" s="10"/>
      <c r="F7" s="10"/>
      <c r="G7" s="1">
        <f t="shared" si="0"/>
        <v>-22</v>
      </c>
      <c r="H7" s="9">
        <f t="shared" si="1"/>
        <v>-20412.7</v>
      </c>
    </row>
    <row r="8" spans="1:8">
      <c r="A8" s="16" t="s">
        <v>307</v>
      </c>
      <c r="B8" s="9">
        <v>345</v>
      </c>
      <c r="C8" s="10">
        <v>44770</v>
      </c>
      <c r="D8" s="10">
        <v>44748</v>
      </c>
      <c r="E8" s="10"/>
      <c r="F8" s="10"/>
      <c r="G8" s="1">
        <f t="shared" si="0"/>
        <v>-22</v>
      </c>
      <c r="H8" s="9">
        <f t="shared" si="1"/>
        <v>-7590</v>
      </c>
    </row>
    <row r="9" spans="1:8">
      <c r="A9" s="16" t="s">
        <v>308</v>
      </c>
      <c r="B9" s="9">
        <v>95.82</v>
      </c>
      <c r="C9" s="10">
        <v>44746</v>
      </c>
      <c r="D9" s="10">
        <v>44748</v>
      </c>
      <c r="E9" s="10"/>
      <c r="F9" s="10"/>
      <c r="G9" s="1">
        <f t="shared" si="0"/>
        <v>2</v>
      </c>
      <c r="H9" s="9">
        <f t="shared" si="1"/>
        <v>191.64</v>
      </c>
    </row>
    <row r="10" spans="1:8">
      <c r="A10" s="16" t="s">
        <v>309</v>
      </c>
      <c r="B10" s="9">
        <v>62.75</v>
      </c>
      <c r="C10" s="10">
        <v>44746</v>
      </c>
      <c r="D10" s="10">
        <v>44748</v>
      </c>
      <c r="E10" s="10"/>
      <c r="F10" s="10"/>
      <c r="G10" s="1">
        <f t="shared" si="0"/>
        <v>2</v>
      </c>
      <c r="H10" s="9">
        <f t="shared" si="1"/>
        <v>125.5</v>
      </c>
    </row>
    <row r="11" spans="1:8">
      <c r="A11" s="16" t="s">
        <v>310</v>
      </c>
      <c r="B11" s="9">
        <v>55.01</v>
      </c>
      <c r="C11" s="10">
        <v>44746</v>
      </c>
      <c r="D11" s="10">
        <v>44748</v>
      </c>
      <c r="E11" s="10"/>
      <c r="F11" s="10"/>
      <c r="G11" s="1">
        <f t="shared" si="0"/>
        <v>2</v>
      </c>
      <c r="H11" s="9">
        <f t="shared" si="1"/>
        <v>110.02</v>
      </c>
    </row>
    <row r="12" spans="1:8">
      <c r="A12" s="16" t="s">
        <v>311</v>
      </c>
      <c r="B12" s="9">
        <v>20905.2</v>
      </c>
      <c r="C12" s="10">
        <v>44763</v>
      </c>
      <c r="D12" s="10">
        <v>44748</v>
      </c>
      <c r="E12" s="10"/>
      <c r="F12" s="10"/>
      <c r="G12" s="1">
        <f t="shared" si="0"/>
        <v>-15</v>
      </c>
      <c r="H12" s="9">
        <f t="shared" si="1"/>
        <v>-313578</v>
      </c>
    </row>
    <row r="13" spans="1:8">
      <c r="A13" s="16" t="s">
        <v>312</v>
      </c>
      <c r="B13" s="9">
        <v>2876</v>
      </c>
      <c r="C13" s="10">
        <v>44787</v>
      </c>
      <c r="D13" s="10">
        <v>44764</v>
      </c>
      <c r="E13" s="10"/>
      <c r="F13" s="10"/>
      <c r="G13" s="1">
        <f t="shared" si="0"/>
        <v>-23</v>
      </c>
      <c r="H13" s="9">
        <f t="shared" si="1"/>
        <v>-66148</v>
      </c>
    </row>
    <row r="14" spans="1:8">
      <c r="A14" s="16" t="s">
        <v>313</v>
      </c>
      <c r="B14" s="9">
        <v>126</v>
      </c>
      <c r="C14" s="10">
        <v>44787</v>
      </c>
      <c r="D14" s="10">
        <v>44764</v>
      </c>
      <c r="E14" s="10"/>
      <c r="F14" s="10"/>
      <c r="G14" s="1">
        <f t="shared" si="0"/>
        <v>-23</v>
      </c>
      <c r="H14" s="9">
        <f t="shared" si="1"/>
        <v>-2898</v>
      </c>
    </row>
    <row r="15" spans="1:8">
      <c r="A15" s="16" t="s">
        <v>314</v>
      </c>
      <c r="B15" s="9">
        <v>1005.59</v>
      </c>
      <c r="C15" s="10">
        <v>44787</v>
      </c>
      <c r="D15" s="10">
        <v>44764</v>
      </c>
      <c r="E15" s="10"/>
      <c r="F15" s="10"/>
      <c r="G15" s="1">
        <f t="shared" si="0"/>
        <v>-23</v>
      </c>
      <c r="H15" s="9">
        <f t="shared" si="1"/>
        <v>-23128.57</v>
      </c>
    </row>
    <row r="16" spans="1:8">
      <c r="A16" s="16" t="s">
        <v>315</v>
      </c>
      <c r="B16" s="9">
        <v>994.87</v>
      </c>
      <c r="C16" s="10">
        <v>44773</v>
      </c>
      <c r="D16" s="10">
        <v>44764</v>
      </c>
      <c r="E16" s="10"/>
      <c r="F16" s="10"/>
      <c r="G16" s="1">
        <f t="shared" si="0"/>
        <v>-9</v>
      </c>
      <c r="H16" s="9">
        <f t="shared" si="1"/>
        <v>-8953.83</v>
      </c>
    </row>
    <row r="17" spans="1:8">
      <c r="A17" s="16" t="s">
        <v>316</v>
      </c>
      <c r="B17" s="9">
        <v>230</v>
      </c>
      <c r="C17" s="10">
        <v>44773</v>
      </c>
      <c r="D17" s="10">
        <v>44764</v>
      </c>
      <c r="E17" s="10"/>
      <c r="F17" s="10"/>
      <c r="G17" s="1">
        <f t="shared" si="0"/>
        <v>-9</v>
      </c>
      <c r="H17" s="9">
        <f t="shared" si="1"/>
        <v>-2070</v>
      </c>
    </row>
    <row r="18" spans="1:8">
      <c r="A18" s="16" t="s">
        <v>317</v>
      </c>
      <c r="B18" s="9">
        <v>114</v>
      </c>
      <c r="C18" s="10">
        <v>44773</v>
      </c>
      <c r="D18" s="10">
        <v>44764</v>
      </c>
      <c r="E18" s="10"/>
      <c r="F18" s="10"/>
      <c r="G18" s="1">
        <f t="shared" si="0"/>
        <v>-9</v>
      </c>
      <c r="H18" s="9">
        <f t="shared" si="1"/>
        <v>-1026</v>
      </c>
    </row>
    <row r="19" spans="1:8">
      <c r="A19" s="16" t="s">
        <v>318</v>
      </c>
      <c r="B19" s="9">
        <v>174.2</v>
      </c>
      <c r="C19" s="10">
        <v>44773</v>
      </c>
      <c r="D19" s="10">
        <v>44764</v>
      </c>
      <c r="E19" s="10"/>
      <c r="F19" s="10"/>
      <c r="G19" s="1">
        <f t="shared" si="0"/>
        <v>-9</v>
      </c>
      <c r="H19" s="9">
        <f t="shared" si="1"/>
        <v>-1567.8</v>
      </c>
    </row>
    <row r="20" spans="1:8">
      <c r="A20" s="16" t="s">
        <v>319</v>
      </c>
      <c r="B20" s="9">
        <v>390</v>
      </c>
      <c r="C20" s="10">
        <v>44774</v>
      </c>
      <c r="D20" s="10">
        <v>44764</v>
      </c>
      <c r="E20" s="10"/>
      <c r="F20" s="10"/>
      <c r="G20" s="1">
        <f t="shared" si="0"/>
        <v>-10</v>
      </c>
      <c r="H20" s="9">
        <f t="shared" si="1"/>
        <v>-3900</v>
      </c>
    </row>
    <row r="21" spans="1:8">
      <c r="A21" s="16" t="s">
        <v>320</v>
      </c>
      <c r="B21" s="9">
        <v>89.1</v>
      </c>
      <c r="C21" s="10">
        <v>44774</v>
      </c>
      <c r="D21" s="10">
        <v>44764</v>
      </c>
      <c r="E21" s="10"/>
      <c r="F21" s="10"/>
      <c r="G21" s="1">
        <f t="shared" si="0"/>
        <v>-10</v>
      </c>
      <c r="H21" s="9">
        <f t="shared" si="1"/>
        <v>-891</v>
      </c>
    </row>
    <row r="22" spans="1:8">
      <c r="A22" s="16" t="s">
        <v>321</v>
      </c>
      <c r="B22" s="9">
        <v>60.57</v>
      </c>
      <c r="C22" s="10">
        <v>44774</v>
      </c>
      <c r="D22" s="10">
        <v>44764</v>
      </c>
      <c r="E22" s="10"/>
      <c r="F22" s="10"/>
      <c r="G22" s="1">
        <f t="shared" si="0"/>
        <v>-10</v>
      </c>
      <c r="H22" s="9">
        <f t="shared" si="1"/>
        <v>-605.70000000000005</v>
      </c>
    </row>
    <row r="23" spans="1:8">
      <c r="A23" s="16" t="s">
        <v>322</v>
      </c>
      <c r="B23" s="9">
        <v>396.78</v>
      </c>
      <c r="C23" s="10">
        <v>44779</v>
      </c>
      <c r="D23" s="10">
        <v>44764</v>
      </c>
      <c r="E23" s="10"/>
      <c r="F23" s="10"/>
      <c r="G23" s="1">
        <f t="shared" si="0"/>
        <v>-15</v>
      </c>
      <c r="H23" s="9">
        <f t="shared" si="1"/>
        <v>-5951.7</v>
      </c>
    </row>
    <row r="24" spans="1:8">
      <c r="A24" s="16" t="s">
        <v>323</v>
      </c>
      <c r="B24" s="9">
        <v>34.21</v>
      </c>
      <c r="C24" s="10">
        <v>44779</v>
      </c>
      <c r="D24" s="10">
        <v>44764</v>
      </c>
      <c r="E24" s="10"/>
      <c r="F24" s="10"/>
      <c r="G24" s="1">
        <f t="shared" si="0"/>
        <v>-15</v>
      </c>
      <c r="H24" s="9">
        <f t="shared" si="1"/>
        <v>-513.15</v>
      </c>
    </row>
    <row r="25" spans="1:8">
      <c r="A25" s="16" t="s">
        <v>324</v>
      </c>
      <c r="B25" s="9">
        <v>3.25</v>
      </c>
      <c r="C25" s="10">
        <v>44779</v>
      </c>
      <c r="D25" s="10">
        <v>44764</v>
      </c>
      <c r="E25" s="10"/>
      <c r="F25" s="10"/>
      <c r="G25" s="1">
        <f t="shared" si="0"/>
        <v>-15</v>
      </c>
      <c r="H25" s="9">
        <f t="shared" si="1"/>
        <v>-48.75</v>
      </c>
    </row>
    <row r="26" spans="1:8">
      <c r="A26" s="16" t="s">
        <v>325</v>
      </c>
      <c r="B26" s="9">
        <v>27.74</v>
      </c>
      <c r="C26" s="10">
        <v>44779</v>
      </c>
      <c r="D26" s="10">
        <v>44764</v>
      </c>
      <c r="E26" s="10"/>
      <c r="F26" s="10"/>
      <c r="G26" s="1">
        <f t="shared" si="0"/>
        <v>-15</v>
      </c>
      <c r="H26" s="9">
        <f t="shared" si="1"/>
        <v>-416.1</v>
      </c>
    </row>
    <row r="27" spans="1:8">
      <c r="A27" s="16" t="s">
        <v>326</v>
      </c>
      <c r="B27" s="9">
        <v>960</v>
      </c>
      <c r="C27" s="10">
        <v>44779</v>
      </c>
      <c r="D27" s="10">
        <v>44764</v>
      </c>
      <c r="E27" s="10"/>
      <c r="F27" s="10"/>
      <c r="G27" s="1">
        <f t="shared" si="0"/>
        <v>-15</v>
      </c>
      <c r="H27" s="9">
        <f t="shared" si="1"/>
        <v>-14400</v>
      </c>
    </row>
    <row r="28" spans="1:8">
      <c r="A28" s="16" t="s">
        <v>327</v>
      </c>
      <c r="B28" s="9">
        <v>52.45</v>
      </c>
      <c r="C28" s="10">
        <v>44777</v>
      </c>
      <c r="D28" s="10">
        <v>44764</v>
      </c>
      <c r="E28" s="10"/>
      <c r="F28" s="10"/>
      <c r="G28" s="1">
        <f t="shared" si="0"/>
        <v>-13</v>
      </c>
      <c r="H28" s="9">
        <f t="shared" si="1"/>
        <v>-681.85</v>
      </c>
    </row>
    <row r="29" spans="1:8">
      <c r="A29" s="16" t="s">
        <v>328</v>
      </c>
      <c r="B29" s="9">
        <v>237.9</v>
      </c>
      <c r="C29" s="10">
        <v>44777</v>
      </c>
      <c r="D29" s="10">
        <v>44764</v>
      </c>
      <c r="E29" s="10"/>
      <c r="F29" s="10"/>
      <c r="G29" s="1">
        <f t="shared" si="0"/>
        <v>-13</v>
      </c>
      <c r="H29" s="9">
        <f t="shared" si="1"/>
        <v>-3092.7</v>
      </c>
    </row>
    <row r="30" spans="1:8">
      <c r="A30" s="16" t="s">
        <v>329</v>
      </c>
      <c r="B30" s="9">
        <v>200</v>
      </c>
      <c r="C30" s="10">
        <v>44795</v>
      </c>
      <c r="D30" s="10">
        <v>44769</v>
      </c>
      <c r="E30" s="10"/>
      <c r="F30" s="10"/>
      <c r="G30" s="1">
        <f t="shared" si="0"/>
        <v>-26</v>
      </c>
      <c r="H30" s="9">
        <f t="shared" si="1"/>
        <v>-5200</v>
      </c>
    </row>
    <row r="31" spans="1:8">
      <c r="A31" s="16" t="s">
        <v>330</v>
      </c>
      <c r="B31" s="9">
        <v>8827</v>
      </c>
      <c r="C31" s="10">
        <v>44795</v>
      </c>
      <c r="D31" s="10">
        <v>44769</v>
      </c>
      <c r="E31" s="10"/>
      <c r="F31" s="10"/>
      <c r="G31" s="1">
        <f t="shared" si="0"/>
        <v>-26</v>
      </c>
      <c r="H31" s="9">
        <f t="shared" si="1"/>
        <v>-229502</v>
      </c>
    </row>
    <row r="32" spans="1:8">
      <c r="A32" s="16" t="s">
        <v>331</v>
      </c>
      <c r="B32" s="9">
        <v>164</v>
      </c>
      <c r="C32" s="10">
        <v>44794</v>
      </c>
      <c r="D32" s="10">
        <v>44769</v>
      </c>
      <c r="E32" s="10"/>
      <c r="F32" s="10"/>
      <c r="G32" s="1">
        <f t="shared" si="0"/>
        <v>-25</v>
      </c>
      <c r="H32" s="9">
        <f t="shared" si="1"/>
        <v>-4100</v>
      </c>
    </row>
    <row r="33" spans="1:8">
      <c r="A33" s="16" t="s">
        <v>332</v>
      </c>
      <c r="B33" s="9">
        <v>155</v>
      </c>
      <c r="C33" s="10">
        <v>44794</v>
      </c>
      <c r="D33" s="10">
        <v>44769</v>
      </c>
      <c r="E33" s="10"/>
      <c r="F33" s="10"/>
      <c r="G33" s="1">
        <f t="shared" si="0"/>
        <v>-25</v>
      </c>
      <c r="H33" s="9">
        <f t="shared" si="1"/>
        <v>-3875</v>
      </c>
    </row>
    <row r="34" spans="1:8">
      <c r="A34" s="16" t="s">
        <v>333</v>
      </c>
      <c r="B34" s="9">
        <v>445</v>
      </c>
      <c r="C34" s="10">
        <v>44804</v>
      </c>
      <c r="D34" s="10">
        <v>44796</v>
      </c>
      <c r="E34" s="10"/>
      <c r="F34" s="10"/>
      <c r="G34" s="1">
        <f t="shared" si="0"/>
        <v>-8</v>
      </c>
      <c r="H34" s="9">
        <f t="shared" si="1"/>
        <v>-3560</v>
      </c>
    </row>
    <row r="35" spans="1:8">
      <c r="A35" s="16" t="s">
        <v>334</v>
      </c>
      <c r="B35" s="9">
        <v>500</v>
      </c>
      <c r="C35" s="10">
        <v>44804</v>
      </c>
      <c r="D35" s="10">
        <v>44796</v>
      </c>
      <c r="E35" s="10"/>
      <c r="F35" s="10"/>
      <c r="G35" s="1">
        <f t="shared" si="0"/>
        <v>-8</v>
      </c>
      <c r="H35" s="9">
        <f t="shared" si="1"/>
        <v>-4000</v>
      </c>
    </row>
    <row r="36" spans="1:8">
      <c r="A36" s="16" t="s">
        <v>335</v>
      </c>
      <c r="B36" s="9">
        <v>19392</v>
      </c>
      <c r="C36" s="10">
        <v>44821</v>
      </c>
      <c r="D36" s="10">
        <v>44796</v>
      </c>
      <c r="E36" s="10"/>
      <c r="F36" s="10"/>
      <c r="G36" s="1">
        <f t="shared" si="0"/>
        <v>-25</v>
      </c>
      <c r="H36" s="9">
        <f t="shared" si="1"/>
        <v>-484800</v>
      </c>
    </row>
    <row r="37" spans="1:8">
      <c r="A37" s="16" t="s">
        <v>336</v>
      </c>
      <c r="B37" s="9">
        <v>35</v>
      </c>
      <c r="C37" s="10">
        <v>44805</v>
      </c>
      <c r="D37" s="10">
        <v>44796</v>
      </c>
      <c r="E37" s="10"/>
      <c r="F37" s="10"/>
      <c r="G37" s="1">
        <f t="shared" si="0"/>
        <v>-9</v>
      </c>
      <c r="H37" s="9">
        <f t="shared" si="1"/>
        <v>-315</v>
      </c>
    </row>
    <row r="38" spans="1:8">
      <c r="A38" s="16" t="s">
        <v>337</v>
      </c>
      <c r="B38" s="9">
        <v>469.74</v>
      </c>
      <c r="C38" s="10">
        <v>44805</v>
      </c>
      <c r="D38" s="10">
        <v>44796</v>
      </c>
      <c r="E38" s="10"/>
      <c r="F38" s="10"/>
      <c r="G38" s="1">
        <f t="shared" si="0"/>
        <v>-9</v>
      </c>
      <c r="H38" s="9">
        <f t="shared" si="1"/>
        <v>-4227.66</v>
      </c>
    </row>
    <row r="39" spans="1:8">
      <c r="A39" s="16" t="s">
        <v>338</v>
      </c>
      <c r="B39" s="9">
        <v>39.520000000000003</v>
      </c>
      <c r="C39" s="10">
        <v>44805</v>
      </c>
      <c r="D39" s="10">
        <v>44804</v>
      </c>
      <c r="E39" s="10"/>
      <c r="F39" s="10"/>
      <c r="G39" s="1">
        <f t="shared" si="0"/>
        <v>-1</v>
      </c>
      <c r="H39" s="9">
        <f t="shared" si="1"/>
        <v>-39.520000000000003</v>
      </c>
    </row>
    <row r="40" spans="1:8">
      <c r="A40" s="16" t="s">
        <v>339</v>
      </c>
      <c r="B40" s="9">
        <v>6.27</v>
      </c>
      <c r="C40" s="10">
        <v>44805</v>
      </c>
      <c r="D40" s="10">
        <v>44804</v>
      </c>
      <c r="E40" s="10"/>
      <c r="F40" s="10"/>
      <c r="G40" s="1">
        <f t="shared" si="0"/>
        <v>-1</v>
      </c>
      <c r="H40" s="9">
        <f t="shared" si="1"/>
        <v>-6.27</v>
      </c>
    </row>
    <row r="41" spans="1:8">
      <c r="A41" s="16" t="s">
        <v>340</v>
      </c>
      <c r="B41" s="9">
        <v>153.32</v>
      </c>
      <c r="C41" s="10">
        <v>44806</v>
      </c>
      <c r="D41" s="10">
        <v>44804</v>
      </c>
      <c r="E41" s="10"/>
      <c r="F41" s="10"/>
      <c r="G41" s="1">
        <f t="shared" si="0"/>
        <v>-2</v>
      </c>
      <c r="H41" s="9">
        <f t="shared" si="1"/>
        <v>-306.64</v>
      </c>
    </row>
    <row r="42" spans="1:8">
      <c r="A42" s="16" t="s">
        <v>341</v>
      </c>
      <c r="B42" s="9">
        <v>18.2</v>
      </c>
      <c r="C42" s="10">
        <v>44806</v>
      </c>
      <c r="D42" s="10">
        <v>44804</v>
      </c>
      <c r="E42" s="10"/>
      <c r="F42" s="10"/>
      <c r="G42" s="1">
        <f t="shared" si="0"/>
        <v>-2</v>
      </c>
      <c r="H42" s="9">
        <f t="shared" si="1"/>
        <v>-36.4</v>
      </c>
    </row>
    <row r="43" spans="1:8">
      <c r="A43" s="16" t="s">
        <v>342</v>
      </c>
      <c r="B43" s="9">
        <v>66.06</v>
      </c>
      <c r="C43" s="10">
        <v>44806</v>
      </c>
      <c r="D43" s="10">
        <v>44804</v>
      </c>
      <c r="E43" s="10"/>
      <c r="F43" s="10"/>
      <c r="G43" s="1">
        <f t="shared" si="0"/>
        <v>-2</v>
      </c>
      <c r="H43" s="9">
        <f t="shared" si="1"/>
        <v>-132.12</v>
      </c>
    </row>
    <row r="44" spans="1:8">
      <c r="A44" s="16" t="s">
        <v>343</v>
      </c>
      <c r="B44" s="9">
        <v>1915.03</v>
      </c>
      <c r="C44" s="10">
        <v>44806</v>
      </c>
      <c r="D44" s="10">
        <v>44804</v>
      </c>
      <c r="E44" s="10"/>
      <c r="F44" s="10"/>
      <c r="G44" s="1">
        <f t="shared" si="0"/>
        <v>-2</v>
      </c>
      <c r="H44" s="9">
        <f t="shared" si="1"/>
        <v>-3830.06</v>
      </c>
    </row>
    <row r="45" spans="1:8">
      <c r="A45" s="16" t="s">
        <v>344</v>
      </c>
      <c r="B45" s="9">
        <v>10453.6</v>
      </c>
      <c r="C45" s="10">
        <v>44806</v>
      </c>
      <c r="D45" s="10">
        <v>44804</v>
      </c>
      <c r="E45" s="10"/>
      <c r="F45" s="10"/>
      <c r="G45" s="1">
        <f t="shared" si="0"/>
        <v>-2</v>
      </c>
      <c r="H45" s="9">
        <f t="shared" si="1"/>
        <v>-20907.2</v>
      </c>
    </row>
    <row r="46" spans="1:8">
      <c r="A46" s="16" t="s">
        <v>345</v>
      </c>
      <c r="B46" s="9">
        <v>19091.919999999998</v>
      </c>
      <c r="C46" s="10">
        <v>44806</v>
      </c>
      <c r="D46" s="10">
        <v>44804</v>
      </c>
      <c r="E46" s="10"/>
      <c r="F46" s="10"/>
      <c r="G46" s="1">
        <f t="shared" si="0"/>
        <v>-2</v>
      </c>
      <c r="H46" s="9">
        <f t="shared" si="1"/>
        <v>-38183.839999999997</v>
      </c>
    </row>
    <row r="47" spans="1:8">
      <c r="A47" s="16" t="s">
        <v>346</v>
      </c>
      <c r="B47" s="9">
        <v>1728</v>
      </c>
      <c r="C47" s="10">
        <v>44807</v>
      </c>
      <c r="D47" s="10">
        <v>44804</v>
      </c>
      <c r="E47" s="10"/>
      <c r="F47" s="10"/>
      <c r="G47" s="1">
        <f t="shared" si="0"/>
        <v>-3</v>
      </c>
      <c r="H47" s="9">
        <f t="shared" si="1"/>
        <v>-5184</v>
      </c>
    </row>
    <row r="48" spans="1:8">
      <c r="A48" s="16" t="s">
        <v>347</v>
      </c>
      <c r="B48" s="9">
        <v>1798.7</v>
      </c>
      <c r="C48" s="10">
        <v>44812</v>
      </c>
      <c r="D48" s="10">
        <v>44804</v>
      </c>
      <c r="E48" s="10"/>
      <c r="F48" s="10"/>
      <c r="G48" s="1">
        <f t="shared" si="0"/>
        <v>-8</v>
      </c>
      <c r="H48" s="9">
        <f t="shared" si="1"/>
        <v>-14389.6</v>
      </c>
    </row>
    <row r="49" spans="1:8">
      <c r="A49" s="16" t="s">
        <v>348</v>
      </c>
      <c r="B49" s="9">
        <v>37444</v>
      </c>
      <c r="C49" s="10">
        <v>44812</v>
      </c>
      <c r="D49" s="10">
        <v>44804</v>
      </c>
      <c r="E49" s="10"/>
      <c r="F49" s="10"/>
      <c r="G49" s="1">
        <f t="shared" si="0"/>
        <v>-8</v>
      </c>
      <c r="H49" s="9">
        <f t="shared" si="1"/>
        <v>-299552</v>
      </c>
    </row>
    <row r="50" spans="1:8">
      <c r="A50" s="16" t="s">
        <v>349</v>
      </c>
      <c r="B50" s="9">
        <v>130</v>
      </c>
      <c r="C50" s="10">
        <v>44820</v>
      </c>
      <c r="D50" s="10">
        <v>44804</v>
      </c>
      <c r="E50" s="10"/>
      <c r="F50" s="10"/>
      <c r="G50" s="1">
        <f t="shared" si="0"/>
        <v>-16</v>
      </c>
      <c r="H50" s="9">
        <f t="shared" si="1"/>
        <v>-2080</v>
      </c>
    </row>
    <row r="51" spans="1:8">
      <c r="A51" s="16" t="s">
        <v>350</v>
      </c>
      <c r="B51" s="9">
        <v>3472.42</v>
      </c>
      <c r="C51" s="10">
        <v>44821</v>
      </c>
      <c r="D51" s="10">
        <v>44804</v>
      </c>
      <c r="E51" s="10"/>
      <c r="F51" s="10"/>
      <c r="G51" s="1">
        <f t="shared" si="0"/>
        <v>-17</v>
      </c>
      <c r="H51" s="9">
        <f t="shared" si="1"/>
        <v>-59031.14</v>
      </c>
    </row>
    <row r="52" spans="1:8">
      <c r="A52" s="16" t="s">
        <v>351</v>
      </c>
      <c r="B52" s="9">
        <v>200</v>
      </c>
      <c r="C52" s="10">
        <v>44805</v>
      </c>
      <c r="D52" s="10">
        <v>44804</v>
      </c>
      <c r="E52" s="10"/>
      <c r="F52" s="10"/>
      <c r="G52" s="1">
        <f t="shared" si="0"/>
        <v>-1</v>
      </c>
      <c r="H52" s="9">
        <f t="shared" si="1"/>
        <v>-200</v>
      </c>
    </row>
    <row r="53" spans="1:8">
      <c r="A53" s="16" t="s">
        <v>352</v>
      </c>
      <c r="B53" s="9">
        <v>37.53</v>
      </c>
      <c r="C53" s="10">
        <v>44820</v>
      </c>
      <c r="D53" s="10">
        <v>44804</v>
      </c>
      <c r="E53" s="10"/>
      <c r="F53" s="10"/>
      <c r="G53" s="1">
        <f t="shared" si="0"/>
        <v>-16</v>
      </c>
      <c r="H53" s="9">
        <f t="shared" si="1"/>
        <v>-600.48</v>
      </c>
    </row>
    <row r="54" spans="1:8">
      <c r="A54" s="16" t="s">
        <v>353</v>
      </c>
      <c r="B54" s="9">
        <v>38.99</v>
      </c>
      <c r="C54" s="10">
        <v>44820</v>
      </c>
      <c r="D54" s="10">
        <v>44804</v>
      </c>
      <c r="E54" s="10"/>
      <c r="F54" s="10"/>
      <c r="G54" s="1">
        <f t="shared" si="0"/>
        <v>-16</v>
      </c>
      <c r="H54" s="9">
        <f t="shared" si="1"/>
        <v>-623.84</v>
      </c>
    </row>
    <row r="55" spans="1:8">
      <c r="A55" s="16" t="s">
        <v>354</v>
      </c>
      <c r="B55" s="9">
        <v>253.97</v>
      </c>
      <c r="C55" s="10">
        <v>44820</v>
      </c>
      <c r="D55" s="10">
        <v>44804</v>
      </c>
      <c r="E55" s="10"/>
      <c r="F55" s="10"/>
      <c r="G55" s="1">
        <f t="shared" si="0"/>
        <v>-16</v>
      </c>
      <c r="H55" s="9">
        <f t="shared" si="1"/>
        <v>-4063.52</v>
      </c>
    </row>
    <row r="56" spans="1:8">
      <c r="A56" s="16" t="s">
        <v>355</v>
      </c>
      <c r="B56" s="9">
        <v>79.180000000000007</v>
      </c>
      <c r="C56" s="10">
        <v>44820</v>
      </c>
      <c r="D56" s="10">
        <v>44804</v>
      </c>
      <c r="E56" s="10"/>
      <c r="F56" s="10"/>
      <c r="G56" s="1">
        <f t="shared" si="0"/>
        <v>-16</v>
      </c>
      <c r="H56" s="9">
        <f t="shared" si="1"/>
        <v>-1266.8800000000001</v>
      </c>
    </row>
    <row r="57" spans="1:8">
      <c r="A57" s="16" t="s">
        <v>356</v>
      </c>
      <c r="B57" s="9">
        <v>72.819999999999993</v>
      </c>
      <c r="C57" s="10">
        <v>44820</v>
      </c>
      <c r="D57" s="10">
        <v>44804</v>
      </c>
      <c r="E57" s="10"/>
      <c r="F57" s="10"/>
      <c r="G57" s="1">
        <f t="shared" si="0"/>
        <v>-16</v>
      </c>
      <c r="H57" s="9">
        <f t="shared" si="1"/>
        <v>-1165.1199999999999</v>
      </c>
    </row>
    <row r="58" spans="1:8">
      <c r="A58" s="16" t="s">
        <v>357</v>
      </c>
      <c r="B58" s="9">
        <v>130</v>
      </c>
      <c r="C58" s="10">
        <v>44820</v>
      </c>
      <c r="D58" s="10">
        <v>44804</v>
      </c>
      <c r="E58" s="10"/>
      <c r="F58" s="10"/>
      <c r="G58" s="1">
        <f t="shared" si="0"/>
        <v>-16</v>
      </c>
      <c r="H58" s="9">
        <f t="shared" si="1"/>
        <v>-2080</v>
      </c>
    </row>
    <row r="59" spans="1:8">
      <c r="A59" s="16" t="s">
        <v>358</v>
      </c>
      <c r="B59" s="9">
        <v>130</v>
      </c>
      <c r="C59" s="10">
        <v>44820</v>
      </c>
      <c r="D59" s="10">
        <v>44804</v>
      </c>
      <c r="E59" s="10"/>
      <c r="F59" s="10"/>
      <c r="G59" s="1">
        <f t="shared" si="0"/>
        <v>-16</v>
      </c>
      <c r="H59" s="9">
        <f t="shared" si="1"/>
        <v>-2080</v>
      </c>
    </row>
    <row r="60" spans="1:8">
      <c r="A60" s="16" t="s">
        <v>359</v>
      </c>
      <c r="B60" s="9">
        <v>32.520000000000003</v>
      </c>
      <c r="C60" s="10">
        <v>44820</v>
      </c>
      <c r="D60" s="10">
        <v>44804</v>
      </c>
      <c r="E60" s="10"/>
      <c r="F60" s="10"/>
      <c r="G60" s="1">
        <f t="shared" si="0"/>
        <v>-16</v>
      </c>
      <c r="H60" s="9">
        <f t="shared" si="1"/>
        <v>-520.32000000000005</v>
      </c>
    </row>
    <row r="61" spans="1:8">
      <c r="A61" s="16" t="s">
        <v>360</v>
      </c>
      <c r="B61" s="9">
        <v>34.44</v>
      </c>
      <c r="C61" s="10">
        <v>44820</v>
      </c>
      <c r="D61" s="10">
        <v>44804</v>
      </c>
      <c r="E61" s="10"/>
      <c r="F61" s="10"/>
      <c r="G61" s="1">
        <f t="shared" si="0"/>
        <v>-16</v>
      </c>
      <c r="H61" s="9">
        <f t="shared" si="1"/>
        <v>-551.04</v>
      </c>
    </row>
    <row r="62" spans="1:8">
      <c r="A62" s="16" t="s">
        <v>361</v>
      </c>
      <c r="B62" s="9">
        <v>174</v>
      </c>
      <c r="C62" s="10">
        <v>44839</v>
      </c>
      <c r="D62" s="10">
        <v>44817</v>
      </c>
      <c r="E62" s="10"/>
      <c r="F62" s="10"/>
      <c r="G62" s="1">
        <f t="shared" si="0"/>
        <v>-22</v>
      </c>
      <c r="H62" s="9">
        <f t="shared" si="1"/>
        <v>-3828</v>
      </c>
    </row>
    <row r="63" spans="1:8">
      <c r="A63" s="16" t="s">
        <v>362</v>
      </c>
      <c r="B63" s="9">
        <v>739</v>
      </c>
      <c r="C63" s="10">
        <v>44839</v>
      </c>
      <c r="D63" s="10">
        <v>44817</v>
      </c>
      <c r="E63" s="10"/>
      <c r="F63" s="10"/>
      <c r="G63" s="1">
        <f t="shared" si="0"/>
        <v>-22</v>
      </c>
      <c r="H63" s="9">
        <f t="shared" si="1"/>
        <v>-16258</v>
      </c>
    </row>
    <row r="64" spans="1:8">
      <c r="A64" s="16" t="s">
        <v>363</v>
      </c>
      <c r="B64" s="9">
        <v>1967.21</v>
      </c>
      <c r="C64" s="10">
        <v>44841</v>
      </c>
      <c r="D64" s="10">
        <v>44817</v>
      </c>
      <c r="E64" s="10"/>
      <c r="F64" s="10"/>
      <c r="G64" s="1">
        <f t="shared" si="0"/>
        <v>-24</v>
      </c>
      <c r="H64" s="9">
        <f t="shared" si="1"/>
        <v>-47213.04</v>
      </c>
    </row>
    <row r="65" spans="1:8">
      <c r="A65" s="16" t="s">
        <v>364</v>
      </c>
      <c r="B65" s="9">
        <v>28800</v>
      </c>
      <c r="C65" s="10">
        <v>44847</v>
      </c>
      <c r="D65" s="10">
        <v>44817</v>
      </c>
      <c r="E65" s="10"/>
      <c r="F65" s="10"/>
      <c r="G65" s="1">
        <f t="shared" si="0"/>
        <v>-30</v>
      </c>
      <c r="H65" s="9">
        <f t="shared" si="1"/>
        <v>-864000</v>
      </c>
    </row>
    <row r="66" spans="1:8">
      <c r="A66" s="16" t="s">
        <v>365</v>
      </c>
      <c r="B66" s="9">
        <v>126</v>
      </c>
      <c r="C66" s="10">
        <v>44849</v>
      </c>
      <c r="D66" s="10">
        <v>44827</v>
      </c>
      <c r="E66" s="10"/>
      <c r="F66" s="10"/>
      <c r="G66" s="1">
        <f t="shared" si="0"/>
        <v>-22</v>
      </c>
      <c r="H66" s="9">
        <f t="shared" si="1"/>
        <v>-2772</v>
      </c>
    </row>
    <row r="67" spans="1:8">
      <c r="A67" s="16" t="s">
        <v>366</v>
      </c>
      <c r="B67" s="9">
        <v>23666</v>
      </c>
      <c r="C67" s="10">
        <v>44850</v>
      </c>
      <c r="D67" s="10">
        <v>44827</v>
      </c>
      <c r="E67" s="10"/>
      <c r="F67" s="10"/>
      <c r="G67" s="1">
        <f t="shared" si="0"/>
        <v>-23</v>
      </c>
      <c r="H67" s="9">
        <f t="shared" si="1"/>
        <v>-544318</v>
      </c>
    </row>
    <row r="68" spans="1:8">
      <c r="A68" s="16" t="s">
        <v>367</v>
      </c>
      <c r="B68" s="9">
        <v>4252</v>
      </c>
      <c r="C68" s="10">
        <v>44855</v>
      </c>
      <c r="D68" s="10">
        <v>44827</v>
      </c>
      <c r="E68" s="10"/>
      <c r="F68" s="10"/>
      <c r="G68" s="1">
        <f t="shared" si="0"/>
        <v>-28</v>
      </c>
      <c r="H68" s="9">
        <f t="shared" si="1"/>
        <v>-119056</v>
      </c>
    </row>
    <row r="69" spans="1:8">
      <c r="A69" s="16" t="s">
        <v>368</v>
      </c>
      <c r="B69" s="9">
        <v>195</v>
      </c>
      <c r="C69" s="10">
        <v>44855</v>
      </c>
      <c r="D69" s="10">
        <v>44827</v>
      </c>
      <c r="E69" s="10"/>
      <c r="F69" s="10"/>
      <c r="G69" s="1">
        <f t="shared" ref="G69:G132" si="2">D69-C69-(F69-E69)</f>
        <v>-28</v>
      </c>
      <c r="H69" s="9">
        <f t="shared" ref="H69:H132" si="3">B69*G69</f>
        <v>-5460</v>
      </c>
    </row>
    <row r="70" spans="1:8">
      <c r="A70" s="16" t="s">
        <v>369</v>
      </c>
      <c r="B70" s="9">
        <v>207</v>
      </c>
      <c r="C70" s="10">
        <v>44856</v>
      </c>
      <c r="D70" s="10">
        <v>44834</v>
      </c>
      <c r="E70" s="10"/>
      <c r="F70" s="10"/>
      <c r="G70" s="1">
        <f t="shared" si="2"/>
        <v>-22</v>
      </c>
      <c r="H70" s="9">
        <f t="shared" si="3"/>
        <v>-4554</v>
      </c>
    </row>
    <row r="71" spans="1:8">
      <c r="A71" s="16" t="s">
        <v>370</v>
      </c>
      <c r="B71" s="9">
        <v>890.91</v>
      </c>
      <c r="C71" s="10">
        <v>44862</v>
      </c>
      <c r="D71" s="10">
        <v>44834</v>
      </c>
      <c r="E71" s="10"/>
      <c r="F71" s="10"/>
      <c r="G71" s="1">
        <f t="shared" si="2"/>
        <v>-28</v>
      </c>
      <c r="H71" s="9">
        <f t="shared" si="3"/>
        <v>-24945.48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Tecnico IIS Castelli</cp:lastModifiedBy>
  <cp:revision/>
  <dcterms:created xsi:type="dcterms:W3CDTF">2006-09-16T00:00:00Z</dcterms:created>
  <dcterms:modified xsi:type="dcterms:W3CDTF">2022-10-04T09:59:19Z</dcterms:modified>
  <cp:category/>
  <cp:contentStatus/>
</cp:coreProperties>
</file>