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<sst xmlns="http://schemas.openxmlformats.org/spreadsheetml/2006/main" uniqueCount="154">
  <si>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</si>
  <si>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</si>
  <si>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</si>
  <si>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</si>
  <si>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</si>
  <si>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</si>
  <si>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</si>
  <si>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</si>
  <si>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</si>
  <si>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</si>
  <si>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</si>
  <si>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</si>
  <si>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</si>
  <si>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</si>
  <si>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</si>
  <si>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</si>
  <si>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</si>
  <si>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</si>
  <si>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</si>
  <si>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</si>
  <si>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ISTRUZIONE SUPERIORE I.S. CASTELLI</t>
  </si>
  <si>
    <t>25128 BRESCIA (BS) - VIA A. CANTORE, 9 - C.F. 80048510178 C.M. BSIS037004</t>
  </si>
  <si>
    <t>2025</t>
  </si>
  <si>
    <t>801661 del 12/12/2024</t>
  </si>
  <si>
    <t>PA/207 del 16/12/2024</t>
  </si>
  <si>
    <t>7X06027598 del 11/12/2024</t>
  </si>
  <si>
    <t>255 del 17/12/2024</t>
  </si>
  <si>
    <t>251/PA/24 del 30/11/2024</t>
  </si>
  <si>
    <t>8B01021368 del 11/12/2024</t>
  </si>
  <si>
    <t>8B01021386 del 11/12/2024</t>
  </si>
  <si>
    <t>8B01024082 del 11/12/2024</t>
  </si>
  <si>
    <t>8B01022800 del 11/12/2024</t>
  </si>
  <si>
    <t>8B01022436 del 11/12/2024</t>
  </si>
  <si>
    <t>8B01023316 del 11/12/2024</t>
  </si>
  <si>
    <t>8B01022858 del 11/12/2024</t>
  </si>
  <si>
    <t>8B01021286 del 11/12/2024</t>
  </si>
  <si>
    <t>8B01021385 del 11/12/2024</t>
  </si>
  <si>
    <t>005067 del 19/12/2024</t>
  </si>
  <si>
    <t>1111/00 del 17/12/2024</t>
  </si>
  <si>
    <t>27 del 19/12/2024</t>
  </si>
  <si>
    <t>2/40 del 20/12/2024</t>
  </si>
  <si>
    <t>8/PA del 19/12/2024</t>
  </si>
  <si>
    <t>FPA 1/25 del 03/01/2025</t>
  </si>
  <si>
    <t>45/1 del 20/12/2024</t>
  </si>
  <si>
    <t>005457 del 24/12/2024</t>
  </si>
  <si>
    <t>V3  402/24 del 20/12/2024</t>
  </si>
  <si>
    <t>2024/V1/2478477 del 22/12/2024</t>
  </si>
  <si>
    <t>1868 del 23/12/2024</t>
  </si>
  <si>
    <t>1280 del 31/12/2024</t>
  </si>
  <si>
    <t>1039 del 12/12/2024</t>
  </si>
  <si>
    <t>1025004374 del 10/01/2025</t>
  </si>
  <si>
    <t>1/PP del 07/01/2025</t>
  </si>
  <si>
    <t>6/00 del 15/01/2025</t>
  </si>
  <si>
    <t>7 del 16/01/2025</t>
  </si>
  <si>
    <t>8 del 16/01/2025</t>
  </si>
  <si>
    <t>A0000000027 del 17/01/2025</t>
  </si>
  <si>
    <t>32/P del 17/01/2025</t>
  </si>
  <si>
    <t>0110140000460 del 17/01/2025</t>
  </si>
  <si>
    <t>12 del 12/01/2025</t>
  </si>
  <si>
    <t>40072 del 22/01/2025</t>
  </si>
  <si>
    <t>1010938554 del 23/01/2025</t>
  </si>
  <si>
    <t>7025027089 del 21/01/2025</t>
  </si>
  <si>
    <t>FPA 5/25 del 22/01/2025</t>
  </si>
  <si>
    <t>19/00 del 23/01/2025</t>
  </si>
  <si>
    <t>8101000172 del 16/01/2025</t>
  </si>
  <si>
    <t>26/00 del 27/01/2025</t>
  </si>
  <si>
    <t>7093/EL del 28/01/2025</t>
  </si>
  <si>
    <t>23/E del 28/01/2025</t>
  </si>
  <si>
    <t>2/PA del 30/12/2024</t>
  </si>
  <si>
    <t>2/PP del 27/01/2025</t>
  </si>
  <si>
    <t>11/10 del 17/01/2025</t>
  </si>
  <si>
    <t>002-081729 del 26/11/2024</t>
  </si>
  <si>
    <t>1/PA del 03/02/2025</t>
  </si>
  <si>
    <t>4/1 del 31/01/2025</t>
  </si>
  <si>
    <t>7702500758 del 31/01/2025</t>
  </si>
  <si>
    <t>2025/V1/2503696 del 31/01/2025</t>
  </si>
  <si>
    <t>PA0000020 del 31/12/2024</t>
  </si>
  <si>
    <t>2025-8 del 04/02/2025</t>
  </si>
  <si>
    <t>1000251500000688 del 31/01/2025</t>
  </si>
  <si>
    <t>1000251500000689 del 31/01/2025</t>
  </si>
  <si>
    <t>6/PA/2025 del 31/01/2025</t>
  </si>
  <si>
    <t>7025062889 del 07/02/2025</t>
  </si>
  <si>
    <t>7025062888 del 07/02/2025</t>
  </si>
  <si>
    <t>416/00 del 04/02/2025</t>
  </si>
  <si>
    <t>290 del 29/01/2025</t>
  </si>
  <si>
    <t>18 del 04/02/2025</t>
  </si>
  <si>
    <t>23 del 08/02/2025</t>
  </si>
  <si>
    <t>40/10 del 06/02/2025</t>
  </si>
  <si>
    <t>2/2 del 30/01/2025</t>
  </si>
  <si>
    <t>47/E del 12/02/2025</t>
  </si>
  <si>
    <t>0110010001307 del 17/02/2025</t>
  </si>
  <si>
    <t>52/E del 14/02/2025</t>
  </si>
  <si>
    <t>313 del 13/02/2025</t>
  </si>
  <si>
    <t>0000001457/PA del 17/02/2025</t>
  </si>
  <si>
    <t>7X00441197 del 11/02/2025</t>
  </si>
  <si>
    <t>8B00091500 del 11/02/2025</t>
  </si>
  <si>
    <t>8B00093863 del 11/02/2025</t>
  </si>
  <si>
    <t>8B00093199 del 11/02/2025</t>
  </si>
  <si>
    <t>8B00095176 del 11/02/2025</t>
  </si>
  <si>
    <t>8B00093348 del 11/02/2025</t>
  </si>
  <si>
    <t>8B00093330 del 11/02/2025</t>
  </si>
  <si>
    <t>8B00095372 del 11/02/2025</t>
  </si>
  <si>
    <t>8B00094959 del 11/02/2025</t>
  </si>
  <si>
    <t>8B00094767 del 11/02/2025</t>
  </si>
  <si>
    <t>96 del 19/02/2025</t>
  </si>
  <si>
    <t>CN25001340 del 14/02/2025</t>
  </si>
  <si>
    <t>2025/FS/658 del 17/02/2025</t>
  </si>
  <si>
    <t>S142 del 11/02/2025</t>
  </si>
  <si>
    <t>32 del 21/02/2025</t>
  </si>
  <si>
    <t>7025085882 del 19/02/2025</t>
  </si>
  <si>
    <t>7025081025 del 18/02/2025</t>
  </si>
  <si>
    <t>7025081024 del 18/02/2025</t>
  </si>
  <si>
    <t>0050010416 del 20/02/2025</t>
  </si>
  <si>
    <t>19 del 27/02/2025</t>
  </si>
  <si>
    <t>20 del 27/02/2025</t>
  </si>
  <si>
    <t>114/00 del 24/02/2025</t>
  </si>
  <si>
    <t>4327/FVISE del 25/02/2025</t>
  </si>
  <si>
    <t>00267/12/2025 del 05/03/2025</t>
  </si>
  <si>
    <t>000013/C2025 del 28/02/2025</t>
  </si>
  <si>
    <t>45/A del 21/02/2025</t>
  </si>
  <si>
    <t>00675/25 del 06/03/2025</t>
  </si>
  <si>
    <t>22 del 05/03/2025</t>
  </si>
  <si>
    <t>23 del 07/03/2025</t>
  </si>
  <si>
    <t>S189 del 25/02/2025</t>
  </si>
  <si>
    <t>3 del 13/03/2025</t>
  </si>
  <si>
    <t>159 del 17/03/2025</t>
  </si>
  <si>
    <t>48 del 17/03/2025</t>
  </si>
  <si>
    <t>63415/2025 del 11/03/2025</t>
  </si>
  <si>
    <t>4657/PA del 19/03/2025</t>
  </si>
  <si>
    <t>7025132692 del 14/03/2025</t>
  </si>
  <si>
    <t>7025138323 del 18/03/2025</t>
  </si>
  <si>
    <t>1010947646 del 20/03/2025</t>
  </si>
  <si>
    <t>PAE0006243 del 28/02/2025</t>
  </si>
  <si>
    <t>2/13 del 21/03/2025</t>
  </si>
  <si>
    <t>17 del 13/03/2025</t>
  </si>
  <si>
    <t>29 del 20/03/2025</t>
  </si>
  <si>
    <t>30 del 20/03/2025</t>
  </si>
  <si>
    <t>002-018674 del 25/03/2025</t>
  </si>
  <si>
    <t>0050010833 del 26/03/2025</t>
  </si>
  <si>
    <t>0050010873 del 28/03/2025</t>
  </si>
  <si>
    <t>362/00 del 27/03/2025</t>
  </si>
  <si>
    <t>27/10 del 26/03/2025</t>
  </si>
  <si>
    <t>251011816 del 26/03/2025</t>
  </si>
  <si>
    <t>34 del 29/03/2025</t>
  </si>
  <si>
    <t>38 del 31/03/2025</t>
  </si>
  <si>
    <t>25PA000066 del 31/03/2025</t>
  </si>
  <si>
    <t>2025/V2/5013847 del 31/03/2025</t>
  </si>
  <si>
    <t>406/00 del 01/04/2025</t>
  </si>
  <si>
    <t>408/00 del 01/04/2025</t>
  </si>
  <si>
    <t>412/00 del 01/04/2025</t>
  </si>
  <si>
    <t>4/PA del 02/04/2025</t>
  </si>
  <si>
    <t>78 del 03/04/2025</t>
  </si>
  <si>
    <t>0050010900 del 01/04/2025</t>
  </si>
  <si>
    <t>0050010920 del 02/04/2025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</si>
</sst>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131</v>
      </c>
      <c r="B9" s="32"/>
      <c r="C9" s="31">
        <f>SUM(C13:C16)</f>
        <v>471534.47</v>
      </c>
      <c r="D9" s="32"/>
      <c r="E9" s="37">
        <f>('Trimestre 1'!H1+'Trimestre 2'!H1+'Trimestre 3'!H1+'Trimestre 4'!H1)/C9</f>
        <v>0.62178309042815039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114</v>
      </c>
      <c r="C13" s="26">
        <f>'Trimestre 1'!B1</f>
        <v>401296.00999999995</v>
      </c>
      <c r="D13" s="26">
        <f>'Trimestre 1'!G1</f>
        <v>1.411567760167862</v>
      </c>
      <c r="E13" s="26">
        <v>56247.42</v>
      </c>
      <c r="F13" s="30">
        <v>19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17</v>
      </c>
      <c r="C14" s="26">
        <f>'Trimestre 2'!B1</f>
        <v>70238.459999999992</v>
      </c>
      <c r="D14" s="26">
        <f>'Trimestre 2'!G1</f>
        <v>-3.8905230837919844</v>
      </c>
      <c r="E14" s="26"/>
      <c r="F14" s="30"/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401296.00999999995</v>
      </c>
      <c r="C1" s="49">
        <f>COUNTA(A4:A203)</f>
        <v>114</v>
      </c>
      <c r="G1" s="13">
        <f>IF(B1&lt;&gt;0,H1/B1,0)</f>
        <v>1.411567760167862</v>
      </c>
      <c r="H1" s="12">
        <f>SUM(H4:H195)</f>
        <v>566456.51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1490</v>
      </c>
      <c r="C4" s="10">
        <v>45716</v>
      </c>
      <c r="D4" s="10">
        <v>45679</v>
      </c>
      <c r="E4" s="10"/>
      <c r="F4" s="10"/>
      <c r="G4" s="1">
        <f>D4-C4-(F4-E4)</f>
        <v>-37</v>
      </c>
      <c r="H4" s="9">
        <f>B4*G4</f>
        <v>-55130</v>
      </c>
    </row>
    <row r="5" spans="1:8">
      <c r="A5" s="16" t="s">
        <v>24</v>
      </c>
      <c r="B5" s="9">
        <v>381.82</v>
      </c>
      <c r="C5" s="10">
        <v>45688</v>
      </c>
      <c r="D5" s="10">
        <v>45679</v>
      </c>
      <c r="E5" s="10"/>
      <c r="F5" s="10"/>
      <c r="G5" s="1">
        <f t="shared" si="0" ref="G5:G68">D5-C5-(F5-E5)</f>
        <v>-9</v>
      </c>
      <c r="H5" s="9">
        <f t="shared" si="1" ref="H5:H68">B5*G5</f>
        <v>-3436.38</v>
      </c>
    </row>
    <row r="6" spans="1:8">
      <c r="A6" s="16" t="s">
        <v>25</v>
      </c>
      <c r="B6" s="9">
        <v>14.7</v>
      </c>
      <c r="C6" s="10">
        <v>45698</v>
      </c>
      <c r="D6" s="10">
        <v>45679</v>
      </c>
      <c r="E6" s="10"/>
      <c r="F6" s="10"/>
      <c r="G6" s="1">
        <f t="shared" si="0">D6-C6-(F6-E6)</f>
        <v>-19</v>
      </c>
      <c r="H6" s="9">
        <f t="shared" si="1">B6*G6</f>
        <v>-279.3</v>
      </c>
    </row>
    <row r="7" spans="1:8">
      <c r="A7" s="16" t="s">
        <v>26</v>
      </c>
      <c r="B7" s="9">
        <v>1120</v>
      </c>
      <c r="C7" s="10">
        <v>45673</v>
      </c>
      <c r="D7" s="10">
        <v>45679</v>
      </c>
      <c r="E7" s="10"/>
      <c r="F7" s="10"/>
      <c r="G7" s="1">
        <f t="shared" si="0">D7-C7-(F7-E7)</f>
        <v>6</v>
      </c>
      <c r="H7" s="9">
        <f t="shared" si="1">B7*G7</f>
        <v>6720</v>
      </c>
    </row>
    <row r="8" spans="1:8">
      <c r="A8" s="16" t="s">
        <v>27</v>
      </c>
      <c r="B8" s="9">
        <v>945.72</v>
      </c>
      <c r="C8" s="10">
        <v>45667</v>
      </c>
      <c r="D8" s="10">
        <v>45679</v>
      </c>
      <c r="E8" s="10"/>
      <c r="F8" s="10"/>
      <c r="G8" s="1">
        <f t="shared" si="0">D8-C8-(F8-E8)</f>
        <v>12</v>
      </c>
      <c r="H8" s="9">
        <f t="shared" si="1">B8*G8</f>
        <v>11348.64</v>
      </c>
    </row>
    <row r="9" spans="1:8">
      <c r="A9" s="16" t="s">
        <v>28</v>
      </c>
      <c r="B9" s="9">
        <v>77.28</v>
      </c>
      <c r="C9" s="10">
        <v>45712</v>
      </c>
      <c r="D9" s="10">
        <v>45679</v>
      </c>
      <c r="E9" s="10"/>
      <c r="F9" s="10"/>
      <c r="G9" s="1">
        <f t="shared" si="0">D9-C9-(F9-E9)</f>
        <v>-33</v>
      </c>
      <c r="H9" s="9">
        <f t="shared" si="1">B9*G9</f>
        <v>-2550.24</v>
      </c>
    </row>
    <row r="10" spans="1:8">
      <c r="A10" s="16" t="s">
        <v>29</v>
      </c>
      <c r="B10" s="9">
        <v>38.32</v>
      </c>
      <c r="C10" s="10">
        <v>45712</v>
      </c>
      <c r="D10" s="10">
        <v>45679</v>
      </c>
      <c r="E10" s="10"/>
      <c r="F10" s="10"/>
      <c r="G10" s="1">
        <f t="shared" si="0">D10-C10-(F10-E10)</f>
        <v>-33</v>
      </c>
      <c r="H10" s="9">
        <f t="shared" si="1">B10*G10</f>
        <v>-1264.56</v>
      </c>
    </row>
    <row r="11" spans="1:8">
      <c r="A11" s="16" t="s">
        <v>30</v>
      </c>
      <c r="B11" s="9">
        <v>44.29</v>
      </c>
      <c r="C11" s="10">
        <v>45712</v>
      </c>
      <c r="D11" s="10">
        <v>45679</v>
      </c>
      <c r="E11" s="10"/>
      <c r="F11" s="10"/>
      <c r="G11" s="1">
        <f t="shared" si="0">D11-C11-(F11-E11)</f>
        <v>-33</v>
      </c>
      <c r="H11" s="9">
        <f t="shared" si="1">B11*G11</f>
        <v>-1461.57</v>
      </c>
    </row>
    <row r="12" spans="1:8">
      <c r="A12" s="16" t="s">
        <v>31</v>
      </c>
      <c r="B12" s="9">
        <v>130</v>
      </c>
      <c r="C12" s="10">
        <v>45712</v>
      </c>
      <c r="D12" s="10">
        <v>45679</v>
      </c>
      <c r="E12" s="10"/>
      <c r="F12" s="10"/>
      <c r="G12" s="1">
        <f t="shared" si="0">D12-C12-(F12-E12)</f>
        <v>-33</v>
      </c>
      <c r="H12" s="9">
        <f t="shared" si="1">B12*G12</f>
        <v>-4290</v>
      </c>
    </row>
    <row r="13" spans="1:8">
      <c r="A13" s="16" t="s">
        <v>32</v>
      </c>
      <c r="B13" s="9">
        <v>69.22</v>
      </c>
      <c r="C13" s="10">
        <v>45712</v>
      </c>
      <c r="D13" s="10">
        <v>45679</v>
      </c>
      <c r="E13" s="10"/>
      <c r="F13" s="10"/>
      <c r="G13" s="1">
        <f t="shared" si="0">D13-C13-(F13-E13)</f>
        <v>-33</v>
      </c>
      <c r="H13" s="9">
        <f t="shared" si="1">B13*G13</f>
        <v>-2284.26</v>
      </c>
    </row>
    <row r="14" spans="1:8">
      <c r="A14" s="16" t="s">
        <v>33</v>
      </c>
      <c r="B14" s="9">
        <v>187.46</v>
      </c>
      <c r="C14" s="10">
        <v>45712</v>
      </c>
      <c r="D14" s="10">
        <v>45679</v>
      </c>
      <c r="E14" s="10"/>
      <c r="F14" s="10"/>
      <c r="G14" s="1">
        <f t="shared" si="0">D14-C14-(F14-E14)</f>
        <v>-33</v>
      </c>
      <c r="H14" s="9">
        <f t="shared" si="1">B14*G14</f>
        <v>-6186.18</v>
      </c>
    </row>
    <row r="15" spans="1:8">
      <c r="A15" s="16" t="s">
        <v>34</v>
      </c>
      <c r="B15" s="9">
        <v>39.49</v>
      </c>
      <c r="C15" s="10">
        <v>45712</v>
      </c>
      <c r="D15" s="10">
        <v>45679</v>
      </c>
      <c r="E15" s="10"/>
      <c r="F15" s="10"/>
      <c r="G15" s="1">
        <f t="shared" si="0">D15-C15-(F15-E15)</f>
        <v>-33</v>
      </c>
      <c r="H15" s="9">
        <f t="shared" si="1">B15*G15</f>
        <v>-1303.17</v>
      </c>
    </row>
    <row r="16" spans="1:8">
      <c r="A16" s="16" t="s">
        <v>35</v>
      </c>
      <c r="B16" s="9">
        <v>130</v>
      </c>
      <c r="C16" s="10">
        <v>45712</v>
      </c>
      <c r="D16" s="10">
        <v>45679</v>
      </c>
      <c r="E16" s="10"/>
      <c r="F16" s="10"/>
      <c r="G16" s="1">
        <f t="shared" si="0">D16-C16-(F16-E16)</f>
        <v>-33</v>
      </c>
      <c r="H16" s="9">
        <f t="shared" si="1">B16*G16</f>
        <v>-4290</v>
      </c>
    </row>
    <row r="17" spans="1:8">
      <c r="A17" s="16" t="s">
        <v>36</v>
      </c>
      <c r="B17" s="9">
        <v>44.56</v>
      </c>
      <c r="C17" s="10">
        <v>45712</v>
      </c>
      <c r="D17" s="10">
        <v>45679</v>
      </c>
      <c r="E17" s="10"/>
      <c r="F17" s="10"/>
      <c r="G17" s="1">
        <f t="shared" si="0">D17-C17-(F17-E17)</f>
        <v>-33</v>
      </c>
      <c r="H17" s="9">
        <f t="shared" si="1">B17*G17</f>
        <v>-1470.48</v>
      </c>
    </row>
    <row r="18" spans="1:8">
      <c r="A18" s="16" t="s">
        <v>37</v>
      </c>
      <c r="B18" s="9">
        <v>513.71</v>
      </c>
      <c r="C18" s="10">
        <v>45698</v>
      </c>
      <c r="D18" s="10">
        <v>45679</v>
      </c>
      <c r="E18" s="10"/>
      <c r="F18" s="10"/>
      <c r="G18" s="1">
        <f t="shared" si="0">D18-C18-(F18-E18)</f>
        <v>-19</v>
      </c>
      <c r="H18" s="9">
        <f t="shared" si="1">B18*G18</f>
        <v>-9760.49</v>
      </c>
    </row>
    <row r="19" spans="1:8">
      <c r="A19" s="16" t="s">
        <v>38</v>
      </c>
      <c r="B19" s="9">
        <v>243</v>
      </c>
      <c r="C19" s="10">
        <v>45688</v>
      </c>
      <c r="D19" s="10">
        <v>45679</v>
      </c>
      <c r="E19" s="10"/>
      <c r="F19" s="10"/>
      <c r="G19" s="1">
        <f t="shared" si="0">D19-C19-(F19-E19)</f>
        <v>-9</v>
      </c>
      <c r="H19" s="9">
        <f t="shared" si="1">B19*G19</f>
        <v>-2187</v>
      </c>
    </row>
    <row r="20" spans="1:8">
      <c r="A20" s="16" t="s">
        <v>39</v>
      </c>
      <c r="B20" s="9">
        <v>2685</v>
      </c>
      <c r="C20" s="10">
        <v>45645</v>
      </c>
      <c r="D20" s="10">
        <v>45679</v>
      </c>
      <c r="E20" s="10"/>
      <c r="F20" s="10"/>
      <c r="G20" s="1">
        <f t="shared" si="0">D20-C20-(F20-E20)</f>
        <v>34</v>
      </c>
      <c r="H20" s="9">
        <f t="shared" si="1">B20*G20</f>
        <v>91290</v>
      </c>
    </row>
    <row r="21" spans="1:8">
      <c r="A21" s="16" t="s">
        <v>40</v>
      </c>
      <c r="B21" s="9">
        <v>398.34</v>
      </c>
      <c r="C21" s="10">
        <v>45677</v>
      </c>
      <c r="D21" s="10">
        <v>45679</v>
      </c>
      <c r="E21" s="10"/>
      <c r="F21" s="10"/>
      <c r="G21" s="1">
        <f t="shared" si="0">D21-C21-(F21-E21)</f>
        <v>2</v>
      </c>
      <c r="H21" s="9">
        <f t="shared" si="1">B21*G21</f>
        <v>796.68</v>
      </c>
    </row>
    <row r="22" spans="1:8">
      <c r="A22" s="16" t="s">
        <v>41</v>
      </c>
      <c r="B22" s="9">
        <v>64.33</v>
      </c>
      <c r="C22" s="10">
        <v>45688</v>
      </c>
      <c r="D22" s="10">
        <v>45679</v>
      </c>
      <c r="E22" s="10"/>
      <c r="F22" s="10"/>
      <c r="G22" s="1">
        <f t="shared" si="0">D22-C22-(F22-E22)</f>
        <v>-9</v>
      </c>
      <c r="H22" s="9">
        <f t="shared" si="1">B22*G22</f>
        <v>-578.97</v>
      </c>
    </row>
    <row r="23" spans="1:8">
      <c r="A23" s="16" t="s">
        <v>42</v>
      </c>
      <c r="B23" s="9">
        <v>24000</v>
      </c>
      <c r="C23" s="10">
        <v>45660</v>
      </c>
      <c r="D23" s="10">
        <v>45679</v>
      </c>
      <c r="E23" s="10"/>
      <c r="F23" s="10"/>
      <c r="G23" s="1">
        <f t="shared" si="0">D23-C23-(F23-E23)</f>
        <v>19</v>
      </c>
      <c r="H23" s="9">
        <f t="shared" si="1">B23*G23</f>
        <v>456000</v>
      </c>
    </row>
    <row r="24" spans="1:8">
      <c r="A24" s="16" t="s">
        <v>43</v>
      </c>
      <c r="B24" s="9">
        <v>16488.35</v>
      </c>
      <c r="C24" s="10">
        <v>45688</v>
      </c>
      <c r="D24" s="10">
        <v>45679</v>
      </c>
      <c r="E24" s="10"/>
      <c r="F24" s="10"/>
      <c r="G24" s="1">
        <f t="shared" si="0">D24-C24-(F24-E24)</f>
        <v>-9</v>
      </c>
      <c r="H24" s="9">
        <f t="shared" si="1">B24*G24</f>
        <v>-148395.15</v>
      </c>
    </row>
    <row r="25" spans="1:8">
      <c r="A25" s="16" t="s">
        <v>44</v>
      </c>
      <c r="B25" s="9">
        <v>36.67</v>
      </c>
      <c r="C25" s="10">
        <v>45698</v>
      </c>
      <c r="D25" s="10">
        <v>45679</v>
      </c>
      <c r="E25" s="10"/>
      <c r="F25" s="10"/>
      <c r="G25" s="1">
        <f t="shared" si="0">D25-C25-(F25-E25)</f>
        <v>-19</v>
      </c>
      <c r="H25" s="9">
        <f t="shared" si="1">B25*G25</f>
        <v>-696.73</v>
      </c>
    </row>
    <row r="26" spans="1:8">
      <c r="A26" s="16" t="s">
        <v>45</v>
      </c>
      <c r="B26" s="9">
        <v>171.31</v>
      </c>
      <c r="C26" s="10">
        <v>45688</v>
      </c>
      <c r="D26" s="10">
        <v>45679</v>
      </c>
      <c r="E26" s="10"/>
      <c r="F26" s="10"/>
      <c r="G26" s="1">
        <f t="shared" si="0">D26-C26-(F26-E26)</f>
        <v>-9</v>
      </c>
      <c r="H26" s="9">
        <f t="shared" si="1">B26*G26</f>
        <v>-1541.79</v>
      </c>
    </row>
    <row r="27" spans="1:8">
      <c r="A27" s="16" t="s">
        <v>46</v>
      </c>
      <c r="B27" s="9">
        <v>92.18</v>
      </c>
      <c r="C27" s="10">
        <v>45688</v>
      </c>
      <c r="D27" s="10">
        <v>45679</v>
      </c>
      <c r="E27" s="10"/>
      <c r="F27" s="10"/>
      <c r="G27" s="1">
        <f t="shared" si="0">D27-C27-(F27-E27)</f>
        <v>-9</v>
      </c>
      <c r="H27" s="9">
        <f t="shared" si="1">B27*G27</f>
        <v>-829.62</v>
      </c>
    </row>
    <row r="28" spans="1:8">
      <c r="A28" s="16" t="s">
        <v>47</v>
      </c>
      <c r="B28" s="9">
        <v>425</v>
      </c>
      <c r="C28" s="10">
        <v>45688</v>
      </c>
      <c r="D28" s="10">
        <v>45679</v>
      </c>
      <c r="E28" s="10"/>
      <c r="F28" s="10"/>
      <c r="G28" s="1">
        <f t="shared" si="0">D28-C28-(F28-E28)</f>
        <v>-9</v>
      </c>
      <c r="H28" s="9">
        <f t="shared" si="1">B28*G28</f>
        <v>-3825</v>
      </c>
    </row>
    <row r="29" spans="1:8">
      <c r="A29" s="16" t="s">
        <v>48</v>
      </c>
      <c r="B29" s="9">
        <v>1756.82</v>
      </c>
      <c r="C29" s="10">
        <v>45657</v>
      </c>
      <c r="D29" s="10">
        <v>45679</v>
      </c>
      <c r="E29" s="10"/>
      <c r="F29" s="10"/>
      <c r="G29" s="1">
        <f t="shared" si="0">D29-C29-(F29-E29)</f>
        <v>22</v>
      </c>
      <c r="H29" s="9">
        <f t="shared" si="1">B29*G29</f>
        <v>38650.04</v>
      </c>
    </row>
    <row r="30" spans="1:8">
      <c r="A30" s="16" t="s">
        <v>49</v>
      </c>
      <c r="B30" s="9">
        <v>748.96</v>
      </c>
      <c r="C30" s="10">
        <v>45646</v>
      </c>
      <c r="D30" s="10">
        <v>45679</v>
      </c>
      <c r="E30" s="10"/>
      <c r="F30" s="10"/>
      <c r="G30" s="1">
        <f t="shared" si="0">D30-C30-(F30-E30)</f>
        <v>33</v>
      </c>
      <c r="H30" s="9">
        <f t="shared" si="1">B30*G30</f>
        <v>24715.68</v>
      </c>
    </row>
    <row r="31" spans="1:8">
      <c r="A31" s="16" t="s">
        <v>50</v>
      </c>
      <c r="B31" s="9">
        <v>23.82</v>
      </c>
      <c r="C31" s="10">
        <v>45697</v>
      </c>
      <c r="D31" s="10">
        <v>45679</v>
      </c>
      <c r="E31" s="10"/>
      <c r="F31" s="10"/>
      <c r="G31" s="1">
        <f t="shared" si="0">D31-C31-(F31-E31)</f>
        <v>-18</v>
      </c>
      <c r="H31" s="9">
        <f t="shared" si="1">B31*G31</f>
        <v>-428.76</v>
      </c>
    </row>
    <row r="32" spans="1:8">
      <c r="A32" s="16" t="s">
        <v>51</v>
      </c>
      <c r="B32" s="9">
        <v>2239.34</v>
      </c>
      <c r="C32" s="10">
        <v>45716</v>
      </c>
      <c r="D32" s="10">
        <v>45679</v>
      </c>
      <c r="E32" s="10"/>
      <c r="F32" s="10"/>
      <c r="G32" s="1">
        <f t="shared" si="0">D32-C32-(F32-E32)</f>
        <v>-37</v>
      </c>
      <c r="H32" s="9">
        <f t="shared" si="1">B32*G32</f>
        <v>-82855.58</v>
      </c>
    </row>
    <row r="33" spans="1:8">
      <c r="A33" s="16" t="s">
        <v>52</v>
      </c>
      <c r="B33" s="9">
        <v>369</v>
      </c>
      <c r="C33" s="10">
        <v>45716</v>
      </c>
      <c r="D33" s="10">
        <v>45679</v>
      </c>
      <c r="E33" s="10"/>
      <c r="F33" s="10"/>
      <c r="G33" s="1">
        <f t="shared" si="0">D33-C33-(F33-E33)</f>
        <v>-37</v>
      </c>
      <c r="H33" s="9">
        <f t="shared" si="1">B33*G33</f>
        <v>-13653</v>
      </c>
    </row>
    <row r="34" spans="1:8">
      <c r="A34" s="16" t="s">
        <v>53</v>
      </c>
      <c r="B34" s="9">
        <v>128</v>
      </c>
      <c r="C34" s="10">
        <v>45704</v>
      </c>
      <c r="D34" s="10">
        <v>45679</v>
      </c>
      <c r="E34" s="10"/>
      <c r="F34" s="10"/>
      <c r="G34" s="1">
        <f t="shared" si="0">D34-C34-(F34-E34)</f>
        <v>-25</v>
      </c>
      <c r="H34" s="9">
        <f t="shared" si="1">B34*G34</f>
        <v>-3200</v>
      </c>
    </row>
    <row r="35" spans="1:8">
      <c r="A35" s="16" t="s">
        <v>54</v>
      </c>
      <c r="B35" s="9">
        <v>347</v>
      </c>
      <c r="C35" s="10">
        <v>45704</v>
      </c>
      <c r="D35" s="10">
        <v>45679</v>
      </c>
      <c r="E35" s="10"/>
      <c r="F35" s="10"/>
      <c r="G35" s="1">
        <f t="shared" si="0">D35-C35-(F35-E35)</f>
        <v>-25</v>
      </c>
      <c r="H35" s="9">
        <f t="shared" si="1">B35*G35</f>
        <v>-8675</v>
      </c>
    </row>
    <row r="36" spans="1:8">
      <c r="A36" s="16" t="s">
        <v>55</v>
      </c>
      <c r="B36" s="9">
        <v>3256.64</v>
      </c>
      <c r="C36" s="10">
        <v>45674</v>
      </c>
      <c r="D36" s="10">
        <v>45680</v>
      </c>
      <c r="E36" s="10"/>
      <c r="F36" s="10"/>
      <c r="G36" s="1">
        <f t="shared" si="0">D36-C36-(F36-E36)</f>
        <v>6</v>
      </c>
      <c r="H36" s="9">
        <f t="shared" si="1">B36*G36</f>
        <v>19539.84</v>
      </c>
    </row>
    <row r="37" spans="1:8">
      <c r="A37" s="16" t="s">
        <v>56</v>
      </c>
      <c r="B37" s="9">
        <v>449.18</v>
      </c>
      <c r="C37" s="10">
        <v>45705</v>
      </c>
      <c r="D37" s="10">
        <v>45680</v>
      </c>
      <c r="E37" s="10"/>
      <c r="F37" s="10"/>
      <c r="G37" s="1">
        <f t="shared" si="0">D37-C37-(F37-E37)</f>
        <v>-25</v>
      </c>
      <c r="H37" s="9">
        <f t="shared" si="1">B37*G37</f>
        <v>-11229.5</v>
      </c>
    </row>
    <row r="38" spans="1:8">
      <c r="A38" s="16" t="s">
        <v>57</v>
      </c>
      <c r="B38" s="9">
        <v>456.97</v>
      </c>
      <c r="C38" s="10">
        <v>45674</v>
      </c>
      <c r="D38" s="10">
        <v>45684</v>
      </c>
      <c r="E38" s="10"/>
      <c r="F38" s="10"/>
      <c r="G38" s="1">
        <f t="shared" si="0">D38-C38-(F38-E38)</f>
        <v>10</v>
      </c>
      <c r="H38" s="9">
        <f t="shared" si="1">B38*G38</f>
        <v>4569.7</v>
      </c>
    </row>
    <row r="39" spans="1:8">
      <c r="A39" s="16" t="s">
        <v>58</v>
      </c>
      <c r="B39" s="9">
        <v>2956</v>
      </c>
      <c r="C39" s="10">
        <v>45688</v>
      </c>
      <c r="D39" s="10">
        <v>45684</v>
      </c>
      <c r="E39" s="10"/>
      <c r="F39" s="10"/>
      <c r="G39" s="1">
        <f t="shared" si="0">D39-C39-(F39-E39)</f>
        <v>-4</v>
      </c>
      <c r="H39" s="9">
        <f t="shared" si="1">B39*G39</f>
        <v>-11824</v>
      </c>
    </row>
    <row r="40" spans="1:8">
      <c r="A40" s="16" t="s">
        <v>59</v>
      </c>
      <c r="B40" s="9">
        <v>600</v>
      </c>
      <c r="C40" s="10">
        <v>45747</v>
      </c>
      <c r="D40" s="10">
        <v>45684</v>
      </c>
      <c r="E40" s="10"/>
      <c r="F40" s="10"/>
      <c r="G40" s="1">
        <f t="shared" si="0">D40-C40-(F40-E40)</f>
        <v>-63</v>
      </c>
      <c r="H40" s="9">
        <f t="shared" si="1">B40*G40</f>
        <v>-37800</v>
      </c>
    </row>
    <row r="41" spans="1:8">
      <c r="A41" s="16" t="s">
        <v>60</v>
      </c>
      <c r="B41" s="9">
        <v>445</v>
      </c>
      <c r="C41" s="10">
        <v>45716</v>
      </c>
      <c r="D41" s="10">
        <v>45684</v>
      </c>
      <c r="E41" s="10"/>
      <c r="F41" s="10"/>
      <c r="G41" s="1">
        <f t="shared" si="0">D41-C41-(F41-E41)</f>
        <v>-32</v>
      </c>
      <c r="H41" s="9">
        <f t="shared" si="1">B41*G41</f>
        <v>-14240</v>
      </c>
    </row>
    <row r="42" spans="1:8">
      <c r="A42" s="16" t="s">
        <v>61</v>
      </c>
      <c r="B42" s="9">
        <v>257.63</v>
      </c>
      <c r="C42" s="10">
        <v>45716</v>
      </c>
      <c r="D42" s="10">
        <v>45685</v>
      </c>
      <c r="E42" s="10"/>
      <c r="F42" s="10"/>
      <c r="G42" s="1">
        <f t="shared" si="0">D42-C42-(F42-E42)</f>
        <v>-31</v>
      </c>
      <c r="H42" s="9">
        <f t="shared" si="1">B42*G42</f>
        <v>-7986.53</v>
      </c>
    </row>
    <row r="43" spans="1:8">
      <c r="A43" s="16" t="s">
        <v>62</v>
      </c>
      <c r="B43" s="9">
        <v>34810.96</v>
      </c>
      <c r="C43" s="10">
        <v>45688</v>
      </c>
      <c r="D43" s="10">
        <v>45685</v>
      </c>
      <c r="E43" s="10"/>
      <c r="F43" s="10"/>
      <c r="G43" s="1">
        <f t="shared" si="0">D43-C43-(F43-E43)</f>
        <v>-3</v>
      </c>
      <c r="H43" s="9">
        <f t="shared" si="1">B43*G43</f>
        <v>-104432.88</v>
      </c>
    </row>
    <row r="44" spans="1:8">
      <c r="A44" s="16" t="s">
        <v>63</v>
      </c>
      <c r="B44" s="9">
        <v>490.5</v>
      </c>
      <c r="C44" s="10">
        <v>45716</v>
      </c>
      <c r="D44" s="10">
        <v>45688</v>
      </c>
      <c r="E44" s="10"/>
      <c r="F44" s="10"/>
      <c r="G44" s="1">
        <f t="shared" si="0">D44-C44-(F44-E44)</f>
        <v>-28</v>
      </c>
      <c r="H44" s="9">
        <f t="shared" si="1">B44*G44</f>
        <v>-13734</v>
      </c>
    </row>
    <row r="45" spans="1:8">
      <c r="A45" s="16" t="s">
        <v>64</v>
      </c>
      <c r="B45" s="9">
        <v>525.54</v>
      </c>
      <c r="C45" s="10">
        <v>45703</v>
      </c>
      <c r="D45" s="10">
        <v>45688</v>
      </c>
      <c r="E45" s="10"/>
      <c r="F45" s="10"/>
      <c r="G45" s="1">
        <f t="shared" si="0">D45-C45-(F45-E45)</f>
        <v>-15</v>
      </c>
      <c r="H45" s="9">
        <f t="shared" si="1">B45*G45</f>
        <v>-7883.1</v>
      </c>
    </row>
    <row r="46" spans="1:8">
      <c r="A46" s="16" t="s">
        <v>65</v>
      </c>
      <c r="B46" s="9">
        <v>72</v>
      </c>
      <c r="C46" s="10">
        <v>45716</v>
      </c>
      <c r="D46" s="10">
        <v>45688</v>
      </c>
      <c r="E46" s="10"/>
      <c r="F46" s="10"/>
      <c r="G46" s="1">
        <f t="shared" si="0">D46-C46-(F46-E46)</f>
        <v>-28</v>
      </c>
      <c r="H46" s="9">
        <f t="shared" si="1">B46*G46</f>
        <v>-2016</v>
      </c>
    </row>
    <row r="47" spans="1:8">
      <c r="A47" s="16" t="s">
        <v>66</v>
      </c>
      <c r="B47" s="9">
        <v>175</v>
      </c>
      <c r="C47" s="10">
        <v>45685</v>
      </c>
      <c r="D47" s="10">
        <v>45688</v>
      </c>
      <c r="E47" s="10"/>
      <c r="F47" s="10"/>
      <c r="G47" s="1">
        <f t="shared" si="0">D47-C47-(F47-E47)</f>
        <v>3</v>
      </c>
      <c r="H47" s="9">
        <f t="shared" si="1">B47*G47</f>
        <v>525</v>
      </c>
    </row>
    <row r="48" spans="1:8">
      <c r="A48" s="16" t="s">
        <v>67</v>
      </c>
      <c r="B48" s="9">
        <v>2583.71</v>
      </c>
      <c r="C48" s="10">
        <v>45685</v>
      </c>
      <c r="D48" s="10">
        <v>45688</v>
      </c>
      <c r="E48" s="10"/>
      <c r="F48" s="10"/>
      <c r="G48" s="1">
        <f t="shared" si="0">D48-C48-(F48-E48)</f>
        <v>3</v>
      </c>
      <c r="H48" s="9">
        <f t="shared" si="1">B48*G48</f>
        <v>7751.13</v>
      </c>
    </row>
    <row r="49" spans="1:8">
      <c r="A49" s="16" t="s">
        <v>68</v>
      </c>
      <c r="B49" s="9">
        <v>820</v>
      </c>
      <c r="C49" s="10">
        <v>45688</v>
      </c>
      <c r="D49" s="10">
        <v>45688</v>
      </c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 t="s">
        <v>69</v>
      </c>
      <c r="B50" s="9">
        <v>416.31</v>
      </c>
      <c r="C50" s="10">
        <v>45716</v>
      </c>
      <c r="D50" s="10">
        <v>45688</v>
      </c>
      <c r="E50" s="10"/>
      <c r="F50" s="10"/>
      <c r="G50" s="1">
        <f t="shared" si="0">D50-C50-(F50-E50)</f>
        <v>-28</v>
      </c>
      <c r="H50" s="9">
        <f t="shared" si="1">B50*G50</f>
        <v>-11656.68</v>
      </c>
    </row>
    <row r="51" spans="1:8">
      <c r="A51" s="16" t="s">
        <v>70</v>
      </c>
      <c r="B51" s="9">
        <v>755</v>
      </c>
      <c r="C51" s="10">
        <v>45705</v>
      </c>
      <c r="D51" s="10">
        <v>45688</v>
      </c>
      <c r="E51" s="10"/>
      <c r="F51" s="10"/>
      <c r="G51" s="1">
        <f t="shared" si="0">D51-C51-(F51-E51)</f>
        <v>-17</v>
      </c>
      <c r="H51" s="9">
        <f t="shared" si="1">B51*G51</f>
        <v>-12835</v>
      </c>
    </row>
    <row r="52" spans="1:8">
      <c r="A52" s="16" t="s">
        <v>71</v>
      </c>
      <c r="B52" s="9">
        <v>59.13</v>
      </c>
      <c r="C52" s="10">
        <v>45622</v>
      </c>
      <c r="D52" s="10">
        <v>45688</v>
      </c>
      <c r="E52" s="10"/>
      <c r="F52" s="10"/>
      <c r="G52" s="1">
        <f t="shared" si="0">D52-C52-(F52-E52)</f>
        <v>66</v>
      </c>
      <c r="H52" s="9">
        <f t="shared" si="1">B52*G52</f>
        <v>3902.58</v>
      </c>
    </row>
    <row r="53" spans="1:8">
      <c r="A53" s="16" t="s">
        <v>72</v>
      </c>
      <c r="B53" s="9">
        <v>7900</v>
      </c>
      <c r="C53" s="10">
        <v>45721</v>
      </c>
      <c r="D53" s="10">
        <v>45693</v>
      </c>
      <c r="E53" s="10"/>
      <c r="F53" s="10"/>
      <c r="G53" s="1">
        <f t="shared" si="0">D53-C53-(F53-E53)</f>
        <v>-28</v>
      </c>
      <c r="H53" s="9">
        <f t="shared" si="1">B53*G53</f>
        <v>-221200</v>
      </c>
    </row>
    <row r="54" spans="1:8">
      <c r="A54" s="16" t="s">
        <v>73</v>
      </c>
      <c r="B54" s="9">
        <v>5335.3</v>
      </c>
      <c r="C54" s="10">
        <v>45716</v>
      </c>
      <c r="D54" s="10">
        <v>45693</v>
      </c>
      <c r="E54" s="10"/>
      <c r="F54" s="10"/>
      <c r="G54" s="1">
        <f t="shared" si="0">D54-C54-(F54-E54)</f>
        <v>-23</v>
      </c>
      <c r="H54" s="9">
        <f t="shared" si="1">B54*G54</f>
        <v>-122711.9</v>
      </c>
    </row>
    <row r="55" spans="1:8">
      <c r="A55" s="16" t="s">
        <v>74</v>
      </c>
      <c r="B55" s="9">
        <v>380.43</v>
      </c>
      <c r="C55" s="10">
        <v>45747</v>
      </c>
      <c r="D55" s="10">
        <v>45695</v>
      </c>
      <c r="E55" s="10"/>
      <c r="F55" s="10"/>
      <c r="G55" s="1">
        <f t="shared" si="0">D55-C55-(F55-E55)</f>
        <v>-52</v>
      </c>
      <c r="H55" s="9">
        <f t="shared" si="1">B55*G55</f>
        <v>-19782.36</v>
      </c>
    </row>
    <row r="56" spans="1:8">
      <c r="A56" s="16" t="s">
        <v>75</v>
      </c>
      <c r="B56" s="9">
        <v>440.02</v>
      </c>
      <c r="C56" s="10">
        <v>45716</v>
      </c>
      <c r="D56" s="10">
        <v>45695</v>
      </c>
      <c r="E56" s="10"/>
      <c r="F56" s="10"/>
      <c r="G56" s="1">
        <f t="shared" si="0">D56-C56-(F56-E56)</f>
        <v>-21</v>
      </c>
      <c r="H56" s="9">
        <f t="shared" si="1">B56*G56</f>
        <v>-9240.42</v>
      </c>
    </row>
    <row r="57" spans="1:8">
      <c r="A57" s="16" t="s">
        <v>76</v>
      </c>
      <c r="B57" s="9">
        <v>114.47</v>
      </c>
      <c r="C57" s="10">
        <v>45688</v>
      </c>
      <c r="D57" s="10">
        <v>45695</v>
      </c>
      <c r="E57" s="10"/>
      <c r="F57" s="10"/>
      <c r="G57" s="1">
        <f t="shared" si="0">D57-C57-(F57-E57)</f>
        <v>7</v>
      </c>
      <c r="H57" s="9">
        <f t="shared" si="1">B57*G57</f>
        <v>801.29</v>
      </c>
    </row>
    <row r="58" spans="1:8">
      <c r="A58" s="16" t="s">
        <v>77</v>
      </c>
      <c r="B58" s="9">
        <v>13000</v>
      </c>
      <c r="C58" s="10">
        <v>45720</v>
      </c>
      <c r="D58" s="10">
        <v>45695</v>
      </c>
      <c r="E58" s="10"/>
      <c r="F58" s="10"/>
      <c r="G58" s="1">
        <f t="shared" si="0">D58-C58-(F58-E58)</f>
        <v>-25</v>
      </c>
      <c r="H58" s="9">
        <f t="shared" si="1">B58*G58</f>
        <v>-325000</v>
      </c>
    </row>
    <row r="59" spans="1:8">
      <c r="A59" s="16" t="s">
        <v>78</v>
      </c>
      <c r="B59" s="9">
        <v>89.98</v>
      </c>
      <c r="C59" s="10">
        <v>45747</v>
      </c>
      <c r="D59" s="10">
        <v>45695</v>
      </c>
      <c r="E59" s="10"/>
      <c r="F59" s="10"/>
      <c r="G59" s="1">
        <f t="shared" si="0">D59-C59-(F59-E59)</f>
        <v>-52</v>
      </c>
      <c r="H59" s="9">
        <f t="shared" si="1">B59*G59</f>
        <v>-4678.96</v>
      </c>
    </row>
    <row r="60" spans="1:8">
      <c r="A60" s="16" t="s">
        <v>79</v>
      </c>
      <c r="B60" s="9">
        <v>32.99</v>
      </c>
      <c r="C60" s="10">
        <v>45747</v>
      </c>
      <c r="D60" s="10">
        <v>45695</v>
      </c>
      <c r="E60" s="10"/>
      <c r="F60" s="10"/>
      <c r="G60" s="1">
        <f t="shared" si="0">D60-C60-(F60-E60)</f>
        <v>-52</v>
      </c>
      <c r="H60" s="9">
        <f t="shared" si="1">B60*G60</f>
        <v>-1715.48</v>
      </c>
    </row>
    <row r="61" spans="1:8">
      <c r="A61" s="16" t="s">
        <v>80</v>
      </c>
      <c r="B61" s="9">
        <v>250</v>
      </c>
      <c r="C61" s="10">
        <v>45720</v>
      </c>
      <c r="D61" s="10">
        <v>45695</v>
      </c>
      <c r="E61" s="10"/>
      <c r="F61" s="10"/>
      <c r="G61" s="1">
        <f t="shared" si="0">D61-C61-(F61-E61)</f>
        <v>-25</v>
      </c>
      <c r="H61" s="9">
        <f t="shared" si="1">B61*G61</f>
        <v>-6250</v>
      </c>
    </row>
    <row r="62" spans="1:8">
      <c r="A62" s="16" t="s">
        <v>81</v>
      </c>
      <c r="B62" s="9">
        <v>425.15</v>
      </c>
      <c r="C62" s="10">
        <v>45747</v>
      </c>
      <c r="D62" s="10">
        <v>45701</v>
      </c>
      <c r="E62" s="10"/>
      <c r="F62" s="10"/>
      <c r="G62" s="1">
        <f t="shared" si="0">D62-C62-(F62-E62)</f>
        <v>-46</v>
      </c>
      <c r="H62" s="9">
        <f t="shared" si="1">B62*G62</f>
        <v>-19556.9</v>
      </c>
    </row>
    <row r="63" spans="1:8">
      <c r="A63" s="16" t="s">
        <v>82</v>
      </c>
      <c r="B63" s="9">
        <v>949.13</v>
      </c>
      <c r="C63" s="10">
        <v>45747</v>
      </c>
      <c r="D63" s="10">
        <v>45701</v>
      </c>
      <c r="E63" s="10"/>
      <c r="F63" s="10"/>
      <c r="G63" s="1">
        <f t="shared" si="0">D63-C63-(F63-E63)</f>
        <v>-46</v>
      </c>
      <c r="H63" s="9">
        <f t="shared" si="1">B63*G63</f>
        <v>-43659.98</v>
      </c>
    </row>
    <row r="64" spans="1:8">
      <c r="A64" s="16" t="s">
        <v>83</v>
      </c>
      <c r="B64" s="9">
        <v>2100</v>
      </c>
      <c r="C64" s="10">
        <v>45720</v>
      </c>
      <c r="D64" s="10">
        <v>45701</v>
      </c>
      <c r="E64" s="10"/>
      <c r="F64" s="10"/>
      <c r="G64" s="1">
        <f t="shared" si="0">D64-C64-(F64-E64)</f>
        <v>-19</v>
      </c>
      <c r="H64" s="9">
        <f t="shared" si="1">B64*G64</f>
        <v>-39900</v>
      </c>
    </row>
    <row r="65" spans="1:8">
      <c r="A65" s="16" t="s">
        <v>84</v>
      </c>
      <c r="B65" s="9">
        <v>1731.32</v>
      </c>
      <c r="C65" s="10">
        <v>45688</v>
      </c>
      <c r="D65" s="10">
        <v>45701</v>
      </c>
      <c r="E65" s="10"/>
      <c r="F65" s="10"/>
      <c r="G65" s="1">
        <f t="shared" si="0">D65-C65-(F65-E65)</f>
        <v>13</v>
      </c>
      <c r="H65" s="9">
        <f t="shared" si="1">B65*G65</f>
        <v>22507.16</v>
      </c>
    </row>
    <row r="66" spans="1:8">
      <c r="A66" s="16" t="s">
        <v>85</v>
      </c>
      <c r="B66" s="9">
        <v>270</v>
      </c>
      <c r="C66" s="10">
        <v>45692</v>
      </c>
      <c r="D66" s="10">
        <v>45701</v>
      </c>
      <c r="E66" s="10"/>
      <c r="F66" s="10"/>
      <c r="G66" s="1">
        <f t="shared" si="0">D66-C66-(F66-E66)</f>
        <v>9</v>
      </c>
      <c r="H66" s="9">
        <f t="shared" si="1">B66*G66</f>
        <v>2430</v>
      </c>
    </row>
    <row r="67" spans="1:8">
      <c r="A67" s="16" t="s">
        <v>86</v>
      </c>
      <c r="B67" s="9">
        <v>207</v>
      </c>
      <c r="C67" s="10">
        <v>45696</v>
      </c>
      <c r="D67" s="10">
        <v>45701</v>
      </c>
      <c r="E67" s="10"/>
      <c r="F67" s="10"/>
      <c r="G67" s="1">
        <f t="shared" si="0">D67-C67-(F67-E67)</f>
        <v>5</v>
      </c>
      <c r="H67" s="9">
        <f t="shared" si="1">B67*G67</f>
        <v>1035</v>
      </c>
    </row>
    <row r="68" spans="1:8">
      <c r="A68" s="16" t="s">
        <v>87</v>
      </c>
      <c r="B68" s="9">
        <v>630</v>
      </c>
      <c r="C68" s="10">
        <v>45747</v>
      </c>
      <c r="D68" s="10">
        <v>45701</v>
      </c>
      <c r="E68" s="10"/>
      <c r="F68" s="10"/>
      <c r="G68" s="1">
        <f t="shared" si="0">D68-C68-(F68-E68)</f>
        <v>-46</v>
      </c>
      <c r="H68" s="9">
        <f t="shared" si="1">B68*G68</f>
        <v>-28980</v>
      </c>
    </row>
    <row r="69" spans="1:8">
      <c r="A69" s="16" t="s">
        <v>88</v>
      </c>
      <c r="B69" s="9">
        <v>86.39</v>
      </c>
      <c r="C69" s="10">
        <v>45716</v>
      </c>
      <c r="D69" s="10">
        <v>45701</v>
      </c>
      <c r="E69" s="10"/>
      <c r="F69" s="10"/>
      <c r="G69" s="1">
        <f t="shared" si="2" ref="G69:G132">D69-C69-(F69-E69)</f>
        <v>-15</v>
      </c>
      <c r="H69" s="9">
        <f t="shared" si="3" ref="H69:H132">B69*G69</f>
        <v>-1295.85</v>
      </c>
    </row>
    <row r="70" spans="1:8">
      <c r="A70" s="16" t="s">
        <v>89</v>
      </c>
      <c r="B70" s="9">
        <v>9406.57</v>
      </c>
      <c r="C70" s="10">
        <v>45700</v>
      </c>
      <c r="D70" s="10">
        <v>45701</v>
      </c>
      <c r="E70" s="10"/>
      <c r="F70" s="10"/>
      <c r="G70" s="1">
        <f t="shared" si="2">D70-C70-(F70-E70)</f>
        <v>1</v>
      </c>
      <c r="H70" s="9">
        <f t="shared" si="3">B70*G70</f>
        <v>9406.57</v>
      </c>
    </row>
    <row r="71" spans="1:8">
      <c r="A71" s="16" t="s">
        <v>90</v>
      </c>
      <c r="B71" s="9">
        <v>221.8</v>
      </c>
      <c r="C71" s="10">
        <v>45705</v>
      </c>
      <c r="D71" s="10">
        <v>45712</v>
      </c>
      <c r="E71" s="10"/>
      <c r="F71" s="10"/>
      <c r="G71" s="1">
        <f t="shared" si="2">D71-C71-(F71-E71)</f>
        <v>7</v>
      </c>
      <c r="H71" s="9">
        <f t="shared" si="3">B71*G71</f>
        <v>1552.6</v>
      </c>
    </row>
    <row r="72" spans="1:8">
      <c r="A72" s="16" t="s">
        <v>91</v>
      </c>
      <c r="B72" s="9">
        <v>525.96</v>
      </c>
      <c r="C72" s="10">
        <v>45702</v>
      </c>
      <c r="D72" s="10">
        <v>45712</v>
      </c>
      <c r="E72" s="10"/>
      <c r="F72" s="10"/>
      <c r="G72" s="1">
        <f t="shared" si="2">D72-C72-(F72-E72)</f>
        <v>10</v>
      </c>
      <c r="H72" s="9">
        <f t="shared" si="3">B72*G72</f>
        <v>5259.6</v>
      </c>
    </row>
    <row r="73" spans="1:8">
      <c r="A73" s="16" t="s">
        <v>92</v>
      </c>
      <c r="B73" s="9">
        <v>206.3</v>
      </c>
      <c r="C73" s="10">
        <v>45701</v>
      </c>
      <c r="D73" s="10">
        <v>45712</v>
      </c>
      <c r="E73" s="10"/>
      <c r="F73" s="10"/>
      <c r="G73" s="1">
        <f t="shared" si="2">D73-C73-(F73-E73)</f>
        <v>11</v>
      </c>
      <c r="H73" s="9">
        <f t="shared" si="3">B73*G73</f>
        <v>2269.3</v>
      </c>
    </row>
    <row r="74" spans="1:8">
      <c r="A74" s="16" t="s">
        <v>93</v>
      </c>
      <c r="B74" s="9">
        <v>1275</v>
      </c>
      <c r="C74" s="10">
        <v>45733</v>
      </c>
      <c r="D74" s="10">
        <v>45712</v>
      </c>
      <c r="E74" s="10"/>
      <c r="F74" s="10"/>
      <c r="G74" s="1">
        <f t="shared" si="2">D74-C74-(F74-E74)</f>
        <v>-21</v>
      </c>
      <c r="H74" s="9">
        <f t="shared" si="3">B74*G74</f>
        <v>-26775</v>
      </c>
    </row>
    <row r="75" spans="1:8">
      <c r="A75" s="16" t="s">
        <v>94</v>
      </c>
      <c r="B75" s="9">
        <v>14.72</v>
      </c>
      <c r="C75" s="10">
        <v>45761</v>
      </c>
      <c r="D75" s="10">
        <v>45712</v>
      </c>
      <c r="E75" s="10"/>
      <c r="F75" s="10"/>
      <c r="G75" s="1">
        <f t="shared" si="2">D75-C75-(F75-E75)</f>
        <v>-49</v>
      </c>
      <c r="H75" s="9">
        <f t="shared" si="3">B75*G75</f>
        <v>-721.28</v>
      </c>
    </row>
    <row r="76" spans="1:8">
      <c r="A76" s="16" t="s">
        <v>95</v>
      </c>
      <c r="B76" s="9">
        <v>42.13</v>
      </c>
      <c r="C76" s="10">
        <v>45775</v>
      </c>
      <c r="D76" s="10">
        <v>45712</v>
      </c>
      <c r="E76" s="10"/>
      <c r="F76" s="10"/>
      <c r="G76" s="1">
        <f t="shared" si="2">D76-C76-(F76-E76)</f>
        <v>-63</v>
      </c>
      <c r="H76" s="9">
        <f t="shared" si="3">B76*G76</f>
        <v>-2654.19</v>
      </c>
    </row>
    <row r="77" spans="1:8">
      <c r="A77" s="16" t="s">
        <v>96</v>
      </c>
      <c r="B77" s="9">
        <v>135</v>
      </c>
      <c r="C77" s="10">
        <v>45775</v>
      </c>
      <c r="D77" s="10">
        <v>45712</v>
      </c>
      <c r="E77" s="10"/>
      <c r="F77" s="10"/>
      <c r="G77" s="1">
        <f t="shared" si="2">D77-C77-(F77-E77)</f>
        <v>-63</v>
      </c>
      <c r="H77" s="9">
        <f t="shared" si="3">B77*G77</f>
        <v>-8505</v>
      </c>
    </row>
    <row r="78" spans="1:8">
      <c r="A78" s="16" t="s">
        <v>97</v>
      </c>
      <c r="B78" s="9">
        <v>142.97</v>
      </c>
      <c r="C78" s="10">
        <v>45775</v>
      </c>
      <c r="D78" s="10">
        <v>45712</v>
      </c>
      <c r="E78" s="10"/>
      <c r="F78" s="10"/>
      <c r="G78" s="1">
        <f t="shared" si="2">D78-C78-(F78-E78)</f>
        <v>-63</v>
      </c>
      <c r="H78" s="9">
        <f t="shared" si="3">B78*G78</f>
        <v>-9007.11</v>
      </c>
    </row>
    <row r="79" spans="1:8">
      <c r="A79" s="16" t="s">
        <v>98</v>
      </c>
      <c r="B79" s="9">
        <v>45.61</v>
      </c>
      <c r="C79" s="10">
        <v>45775</v>
      </c>
      <c r="D79" s="10">
        <v>45712</v>
      </c>
      <c r="E79" s="10"/>
      <c r="F79" s="10"/>
      <c r="G79" s="1">
        <f t="shared" si="2">D79-C79-(F79-E79)</f>
        <v>-63</v>
      </c>
      <c r="H79" s="9">
        <f t="shared" si="3">B79*G79</f>
        <v>-2873.43</v>
      </c>
    </row>
    <row r="80" spans="1:8">
      <c r="A80" s="16" t="s">
        <v>99</v>
      </c>
      <c r="B80" s="9">
        <v>43.32</v>
      </c>
      <c r="C80" s="10">
        <v>45775</v>
      </c>
      <c r="D80" s="10">
        <v>45712</v>
      </c>
      <c r="E80" s="10"/>
      <c r="F80" s="10"/>
      <c r="G80" s="1">
        <f t="shared" si="2">D80-C80-(F80-E80)</f>
        <v>-63</v>
      </c>
      <c r="H80" s="9">
        <f t="shared" si="3">B80*G80</f>
        <v>-2729.16</v>
      </c>
    </row>
    <row r="81" spans="1:8">
      <c r="A81" s="16" t="s">
        <v>100</v>
      </c>
      <c r="B81" s="9">
        <v>51.65</v>
      </c>
      <c r="C81" s="10">
        <v>45775</v>
      </c>
      <c r="D81" s="10">
        <v>45712</v>
      </c>
      <c r="E81" s="10"/>
      <c r="F81" s="10"/>
      <c r="G81" s="1">
        <f t="shared" si="2">D81-C81-(F81-E81)</f>
        <v>-63</v>
      </c>
      <c r="H81" s="9">
        <f t="shared" si="3">B81*G81</f>
        <v>-3253.95</v>
      </c>
    </row>
    <row r="82" spans="1:8">
      <c r="A82" s="16" t="s">
        <v>101</v>
      </c>
      <c r="B82" s="9">
        <v>61.99</v>
      </c>
      <c r="C82" s="10">
        <v>45775</v>
      </c>
      <c r="D82" s="10">
        <v>45712</v>
      </c>
      <c r="E82" s="10"/>
      <c r="F82" s="10"/>
      <c r="G82" s="1">
        <f t="shared" si="2">D82-C82-(F82-E82)</f>
        <v>-63</v>
      </c>
      <c r="H82" s="9">
        <f t="shared" si="3">B82*G82</f>
        <v>-3905.37</v>
      </c>
    </row>
    <row r="83" spans="1:8">
      <c r="A83" s="16" t="s">
        <v>102</v>
      </c>
      <c r="B83" s="9">
        <v>82.28</v>
      </c>
      <c r="C83" s="10">
        <v>45775</v>
      </c>
      <c r="D83" s="10">
        <v>45712</v>
      </c>
      <c r="E83" s="10"/>
      <c r="F83" s="10"/>
      <c r="G83" s="1">
        <f t="shared" si="2">D83-C83-(F83-E83)</f>
        <v>-63</v>
      </c>
      <c r="H83" s="9">
        <f t="shared" si="3">B83*G83</f>
        <v>-5183.64</v>
      </c>
    </row>
    <row r="84" spans="1:8">
      <c r="A84" s="16" t="s">
        <v>103</v>
      </c>
      <c r="B84" s="9">
        <v>135</v>
      </c>
      <c r="C84" s="10">
        <v>45775</v>
      </c>
      <c r="D84" s="10">
        <v>45712</v>
      </c>
      <c r="E84" s="10"/>
      <c r="F84" s="10"/>
      <c r="G84" s="1">
        <f t="shared" si="2">D84-C84-(F84-E84)</f>
        <v>-63</v>
      </c>
      <c r="H84" s="9">
        <f t="shared" si="3">B84*G84</f>
        <v>-8505</v>
      </c>
    </row>
    <row r="85" spans="1:8">
      <c r="A85" s="16" t="s">
        <v>104</v>
      </c>
      <c r="B85" s="9">
        <v>5589.5</v>
      </c>
      <c r="C85" s="10">
        <v>45709</v>
      </c>
      <c r="D85" s="10">
        <v>45712</v>
      </c>
      <c r="E85" s="10"/>
      <c r="F85" s="10"/>
      <c r="G85" s="1">
        <f t="shared" si="2">D85-C85-(F85-E85)</f>
        <v>3</v>
      </c>
      <c r="H85" s="9">
        <f t="shared" si="3">B85*G85</f>
        <v>16768.5</v>
      </c>
    </row>
    <row r="86" spans="1:8">
      <c r="A86" s="16" t="s">
        <v>105</v>
      </c>
      <c r="B86" s="9">
        <v>88.16</v>
      </c>
      <c r="C86" s="10">
        <v>45742</v>
      </c>
      <c r="D86" s="10">
        <v>45721</v>
      </c>
      <c r="E86" s="10"/>
      <c r="F86" s="10"/>
      <c r="G86" s="1">
        <f t="shared" si="2">D86-C86-(F86-E86)</f>
        <v>-21</v>
      </c>
      <c r="H86" s="9">
        <f t="shared" si="3">B86*G86</f>
        <v>-1851.36</v>
      </c>
    </row>
    <row r="87" spans="1:8">
      <c r="A87" s="16" t="s">
        <v>106</v>
      </c>
      <c r="B87" s="9">
        <v>474.59</v>
      </c>
      <c r="C87" s="10">
        <v>45777</v>
      </c>
      <c r="D87" s="10">
        <v>45721</v>
      </c>
      <c r="E87" s="10"/>
      <c r="F87" s="10"/>
      <c r="G87" s="1">
        <f t="shared" si="2">D87-C87-(F87-E87)</f>
        <v>-56</v>
      </c>
      <c r="H87" s="9">
        <f t="shared" si="3">B87*G87</f>
        <v>-26577.04</v>
      </c>
    </row>
    <row r="88" spans="1:8">
      <c r="A88" s="16" t="s">
        <v>107</v>
      </c>
      <c r="B88" s="9">
        <v>222.8</v>
      </c>
      <c r="C88" s="10">
        <v>45747</v>
      </c>
      <c r="D88" s="10">
        <v>45733</v>
      </c>
      <c r="E88" s="10"/>
      <c r="F88" s="10"/>
      <c r="G88" s="1">
        <f t="shared" si="2">D88-C88-(F88-E88)</f>
        <v>-14</v>
      </c>
      <c r="H88" s="9">
        <f t="shared" si="3">B88*G88</f>
        <v>-3119.2</v>
      </c>
    </row>
    <row r="89" spans="1:8">
      <c r="A89" s="16" t="s">
        <v>108</v>
      </c>
      <c r="B89" s="9">
        <v>57.38</v>
      </c>
      <c r="C89" s="10">
        <v>45737</v>
      </c>
      <c r="D89" s="10">
        <v>45721</v>
      </c>
      <c r="E89" s="10"/>
      <c r="F89" s="10"/>
      <c r="G89" s="1">
        <f t="shared" si="2">D89-C89-(F89-E89)</f>
        <v>-16</v>
      </c>
      <c r="H89" s="9">
        <f t="shared" si="3">B89*G89</f>
        <v>-918.08</v>
      </c>
    </row>
    <row r="90" spans="1:8">
      <c r="A90" s="16" t="s">
        <v>109</v>
      </c>
      <c r="B90" s="9">
        <v>12.96</v>
      </c>
      <c r="C90" s="10">
        <v>45747</v>
      </c>
      <c r="D90" s="10">
        <v>45721</v>
      </c>
      <c r="E90" s="10"/>
      <c r="F90" s="10"/>
      <c r="G90" s="1">
        <f t="shared" si="2">D90-C90-(F90-E90)</f>
        <v>-26</v>
      </c>
      <c r="H90" s="9">
        <f t="shared" si="3">B90*G90</f>
        <v>-336.96</v>
      </c>
    </row>
    <row r="91" spans="1:8">
      <c r="A91" s="16" t="s">
        <v>110</v>
      </c>
      <c r="B91" s="9">
        <v>136.11</v>
      </c>
      <c r="C91" s="10">
        <v>45747</v>
      </c>
      <c r="D91" s="10">
        <v>45721</v>
      </c>
      <c r="E91" s="10"/>
      <c r="F91" s="10"/>
      <c r="G91" s="1">
        <f t="shared" si="2">D91-C91-(F91-E91)</f>
        <v>-26</v>
      </c>
      <c r="H91" s="9">
        <f t="shared" si="3">B91*G91</f>
        <v>-3538.86</v>
      </c>
    </row>
    <row r="92" spans="1:8">
      <c r="A92" s="16" t="s">
        <v>111</v>
      </c>
      <c r="B92" s="9">
        <v>11.65</v>
      </c>
      <c r="C92" s="10">
        <v>45747</v>
      </c>
      <c r="D92" s="10">
        <v>45721</v>
      </c>
      <c r="E92" s="10"/>
      <c r="F92" s="10"/>
      <c r="G92" s="1">
        <f t="shared" si="2">D92-C92-(F92-E92)</f>
        <v>-26</v>
      </c>
      <c r="H92" s="9">
        <f t="shared" si="3">B92*G92</f>
        <v>-302.9</v>
      </c>
    </row>
    <row r="93" spans="1:8">
      <c r="A93" s="16" t="s">
        <v>112</v>
      </c>
      <c r="B93" s="9">
        <v>173.09</v>
      </c>
      <c r="C93" s="10">
        <v>45738</v>
      </c>
      <c r="D93" s="10">
        <v>45721</v>
      </c>
      <c r="E93" s="10"/>
      <c r="F93" s="10"/>
      <c r="G93" s="1">
        <f t="shared" si="2">D93-C93-(F93-E93)</f>
        <v>-17</v>
      </c>
      <c r="H93" s="9">
        <f t="shared" si="3">B93*G93</f>
        <v>-2942.53</v>
      </c>
    </row>
    <row r="94" spans="1:8">
      <c r="A94" s="16" t="s">
        <v>113</v>
      </c>
      <c r="B94" s="9">
        <v>59400</v>
      </c>
      <c r="C94" s="10">
        <v>45715</v>
      </c>
      <c r="D94" s="10">
        <v>45721</v>
      </c>
      <c r="E94" s="10"/>
      <c r="F94" s="10"/>
      <c r="G94" s="1">
        <f t="shared" si="2">D94-C94-(F94-E94)</f>
        <v>6</v>
      </c>
      <c r="H94" s="9">
        <f t="shared" si="3">B94*G94</f>
        <v>356400</v>
      </c>
    </row>
    <row r="95" spans="1:8">
      <c r="A95" s="16" t="s">
        <v>114</v>
      </c>
      <c r="B95" s="9">
        <v>42000</v>
      </c>
      <c r="C95" s="10">
        <v>45715</v>
      </c>
      <c r="D95" s="10">
        <v>45721</v>
      </c>
      <c r="E95" s="10"/>
      <c r="F95" s="10"/>
      <c r="G95" s="1">
        <f t="shared" si="2">D95-C95-(F95-E95)</f>
        <v>6</v>
      </c>
      <c r="H95" s="9">
        <f t="shared" si="3">B95*G95</f>
        <v>252000</v>
      </c>
    </row>
    <row r="96" spans="1:8">
      <c r="A96" s="16" t="s">
        <v>115</v>
      </c>
      <c r="B96" s="9">
        <v>63</v>
      </c>
      <c r="C96" s="10">
        <v>45747</v>
      </c>
      <c r="D96" s="10">
        <v>45721</v>
      </c>
      <c r="E96" s="10"/>
      <c r="F96" s="10"/>
      <c r="G96" s="1">
        <f t="shared" si="2">D96-C96-(F96-E96)</f>
        <v>-26</v>
      </c>
      <c r="H96" s="9">
        <f t="shared" si="3">B96*G96</f>
        <v>-1638</v>
      </c>
    </row>
    <row r="97" spans="1:8">
      <c r="A97" s="16" t="s">
        <v>116</v>
      </c>
      <c r="B97" s="9">
        <v>2855.32</v>
      </c>
      <c r="C97" s="10">
        <v>45741</v>
      </c>
      <c r="D97" s="10">
        <v>45721</v>
      </c>
      <c r="E97" s="10"/>
      <c r="F97" s="10"/>
      <c r="G97" s="1">
        <f t="shared" si="2">D97-C97-(F97-E97)</f>
        <v>-20</v>
      </c>
      <c r="H97" s="9">
        <f t="shared" si="3">B97*G97</f>
        <v>-57106.4</v>
      </c>
    </row>
    <row r="98" spans="1:8">
      <c r="A98" s="16" t="s">
        <v>117</v>
      </c>
      <c r="B98" s="9">
        <v>520</v>
      </c>
      <c r="C98" s="10">
        <v>45751</v>
      </c>
      <c r="D98" s="10">
        <v>45722</v>
      </c>
      <c r="E98" s="10"/>
      <c r="F98" s="10"/>
      <c r="G98" s="1">
        <f t="shared" si="2">D98-C98-(F98-E98)</f>
        <v>-29</v>
      </c>
      <c r="H98" s="9">
        <f t="shared" si="3">B98*G98</f>
        <v>-15080</v>
      </c>
    </row>
    <row r="99" spans="1:8">
      <c r="A99" s="16" t="s">
        <v>118</v>
      </c>
      <c r="B99" s="9">
        <v>110.73</v>
      </c>
      <c r="C99" s="10">
        <v>45747</v>
      </c>
      <c r="D99" s="10">
        <v>45722</v>
      </c>
      <c r="E99" s="10"/>
      <c r="F99" s="10"/>
      <c r="G99" s="1">
        <f t="shared" si="2">D99-C99-(F99-E99)</f>
        <v>-25</v>
      </c>
      <c r="H99" s="9">
        <f t="shared" si="3">B99*G99</f>
        <v>-2768.25</v>
      </c>
    </row>
    <row r="100" spans="1:8">
      <c r="A100" s="16" t="s">
        <v>119</v>
      </c>
      <c r="B100" s="9">
        <v>1225.45</v>
      </c>
      <c r="C100" s="10">
        <v>45709</v>
      </c>
      <c r="D100" s="10">
        <v>45728</v>
      </c>
      <c r="E100" s="10"/>
      <c r="F100" s="10"/>
      <c r="G100" s="1">
        <f t="shared" si="2">D100-C100-(F100-E100)</f>
        <v>19</v>
      </c>
      <c r="H100" s="9">
        <f t="shared" si="3">B100*G100</f>
        <v>23283.55</v>
      </c>
    </row>
    <row r="101" spans="1:8">
      <c r="A101" s="16" t="s">
        <v>120</v>
      </c>
      <c r="B101" s="9">
        <v>80</v>
      </c>
      <c r="C101" s="10">
        <v>45722</v>
      </c>
      <c r="D101" s="10">
        <v>45728</v>
      </c>
      <c r="E101" s="10"/>
      <c r="F101" s="10"/>
      <c r="G101" s="1">
        <f t="shared" si="2">D101-C101-(F101-E101)</f>
        <v>6</v>
      </c>
      <c r="H101" s="9">
        <f t="shared" si="3">B101*G101</f>
        <v>480</v>
      </c>
    </row>
    <row r="102" spans="1:8">
      <c r="A102" s="16" t="s">
        <v>121</v>
      </c>
      <c r="B102" s="9">
        <v>23800</v>
      </c>
      <c r="C102" s="10">
        <v>45721</v>
      </c>
      <c r="D102" s="10">
        <v>45728</v>
      </c>
      <c r="E102" s="10"/>
      <c r="F102" s="10"/>
      <c r="G102" s="1">
        <f t="shared" si="2">D102-C102-(F102-E102)</f>
        <v>7</v>
      </c>
      <c r="H102" s="9">
        <f t="shared" si="3">B102*G102</f>
        <v>166600</v>
      </c>
    </row>
    <row r="103" spans="1:8">
      <c r="A103" s="16" t="s">
        <v>122</v>
      </c>
      <c r="B103" s="9">
        <v>12050</v>
      </c>
      <c r="C103" s="10">
        <v>45723</v>
      </c>
      <c r="D103" s="10">
        <v>45728</v>
      </c>
      <c r="E103" s="10"/>
      <c r="F103" s="10"/>
      <c r="G103" s="1">
        <f t="shared" si="2">D103-C103-(F103-E103)</f>
        <v>5</v>
      </c>
      <c r="H103" s="9">
        <f t="shared" si="3">B103*G103</f>
        <v>60250</v>
      </c>
    </row>
    <row r="104" spans="1:8">
      <c r="A104" s="16" t="s">
        <v>123</v>
      </c>
      <c r="B104" s="9">
        <v>43</v>
      </c>
      <c r="C104" s="10">
        <v>45747</v>
      </c>
      <c r="D104" s="10">
        <v>45733</v>
      </c>
      <c r="E104" s="10"/>
      <c r="F104" s="10"/>
      <c r="G104" s="1">
        <f t="shared" si="2">D104-C104-(F104-E104)</f>
        <v>-14</v>
      </c>
      <c r="H104" s="9">
        <f t="shared" si="3">B104*G104</f>
        <v>-602</v>
      </c>
    </row>
    <row r="105" spans="1:8">
      <c r="A105" s="16" t="s">
        <v>124</v>
      </c>
      <c r="B105" s="9">
        <v>90</v>
      </c>
      <c r="C105" s="10">
        <v>45729</v>
      </c>
      <c r="D105" s="10">
        <v>45738</v>
      </c>
      <c r="E105" s="10"/>
      <c r="F105" s="10"/>
      <c r="G105" s="1">
        <f t="shared" si="2">D105-C105-(F105-E105)</f>
        <v>9</v>
      </c>
      <c r="H105" s="9">
        <f t="shared" si="3">B105*G105</f>
        <v>810</v>
      </c>
    </row>
    <row r="106" spans="1:8">
      <c r="A106" s="16" t="s">
        <v>125</v>
      </c>
      <c r="B106" s="9">
        <v>500</v>
      </c>
      <c r="C106" s="10">
        <v>45764</v>
      </c>
      <c r="D106" s="10">
        <v>45738</v>
      </c>
      <c r="E106" s="10"/>
      <c r="F106" s="10"/>
      <c r="G106" s="1">
        <f t="shared" si="2">D106-C106-(F106-E106)</f>
        <v>-26</v>
      </c>
      <c r="H106" s="9">
        <f t="shared" si="3">B106*G106</f>
        <v>-13000</v>
      </c>
    </row>
    <row r="107" spans="1:8">
      <c r="A107" s="16" t="s">
        <v>126</v>
      </c>
      <c r="B107" s="9">
        <v>238.5</v>
      </c>
      <c r="C107" s="10">
        <v>45763</v>
      </c>
      <c r="D107" s="10">
        <v>45738</v>
      </c>
      <c r="E107" s="10"/>
      <c r="F107" s="10"/>
      <c r="G107" s="1">
        <f t="shared" si="2">D107-C107-(F107-E107)</f>
        <v>-25</v>
      </c>
      <c r="H107" s="9">
        <f t="shared" si="3">B107*G107</f>
        <v>-5962.5</v>
      </c>
    </row>
    <row r="108" spans="1:8">
      <c r="A108" s="16" t="s">
        <v>127</v>
      </c>
      <c r="B108" s="9">
        <v>500</v>
      </c>
      <c r="C108" s="10">
        <v>45777</v>
      </c>
      <c r="D108" s="10">
        <v>45738</v>
      </c>
      <c r="E108" s="10"/>
      <c r="F108" s="10"/>
      <c r="G108" s="1">
        <f t="shared" si="2">D108-C108-(F108-E108)</f>
        <v>-39</v>
      </c>
      <c r="H108" s="9">
        <f t="shared" si="3">B108*G108</f>
        <v>-19500</v>
      </c>
    </row>
    <row r="109" spans="1:8">
      <c r="A109" s="16" t="s">
        <v>128</v>
      </c>
      <c r="B109" s="9">
        <v>110</v>
      </c>
      <c r="C109" s="10">
        <v>45765</v>
      </c>
      <c r="D109" s="10">
        <v>45738</v>
      </c>
      <c r="E109" s="10"/>
      <c r="F109" s="10"/>
      <c r="G109" s="1">
        <f t="shared" si="2">D109-C109-(F109-E109)</f>
        <v>-27</v>
      </c>
      <c r="H109" s="9">
        <f t="shared" si="3">B109*G109</f>
        <v>-2970</v>
      </c>
    </row>
    <row r="110" spans="1:8">
      <c r="A110" s="16" t="s">
        <v>129</v>
      </c>
      <c r="B110" s="9">
        <v>6.96</v>
      </c>
      <c r="C110" s="10">
        <v>45777</v>
      </c>
      <c r="D110" s="10">
        <v>45738</v>
      </c>
      <c r="E110" s="10"/>
      <c r="F110" s="10"/>
      <c r="G110" s="1">
        <f t="shared" si="2">D110-C110-(F110-E110)</f>
        <v>-39</v>
      </c>
      <c r="H110" s="9">
        <f t="shared" si="3">B110*G110</f>
        <v>-271.44</v>
      </c>
    </row>
    <row r="111" spans="1:8">
      <c r="A111" s="16" t="s">
        <v>130</v>
      </c>
      <c r="B111" s="9">
        <v>107.4</v>
      </c>
      <c r="C111" s="10">
        <v>45777</v>
      </c>
      <c r="D111" s="10">
        <v>45738</v>
      </c>
      <c r="E111" s="10"/>
      <c r="F111" s="10"/>
      <c r="G111" s="1">
        <f t="shared" si="2">D111-C111-(F111-E111)</f>
        <v>-39</v>
      </c>
      <c r="H111" s="9">
        <f t="shared" si="3">B111*G111</f>
        <v>-4188.6</v>
      </c>
    </row>
    <row r="112" spans="1:8">
      <c r="A112" s="16" t="s">
        <v>131</v>
      </c>
      <c r="B112" s="9">
        <v>220.47</v>
      </c>
      <c r="C112" s="10">
        <v>45777</v>
      </c>
      <c r="D112" s="10">
        <v>45738</v>
      </c>
      <c r="E112" s="10"/>
      <c r="F112" s="10"/>
      <c r="G112" s="1">
        <f t="shared" si="2">D112-C112-(F112-E112)</f>
        <v>-39</v>
      </c>
      <c r="H112" s="9">
        <f t="shared" si="3">B112*G112</f>
        <v>-8598.33</v>
      </c>
    </row>
    <row r="113" spans="1:8">
      <c r="A113" s="16" t="s">
        <v>132</v>
      </c>
      <c r="B113" s="9">
        <v>126</v>
      </c>
      <c r="C113" s="10">
        <v>45747</v>
      </c>
      <c r="D113" s="10">
        <v>45738</v>
      </c>
      <c r="E113" s="10"/>
      <c r="F113" s="10"/>
      <c r="G113" s="1">
        <f t="shared" si="2">D113-C113-(F113-E113)</f>
        <v>-9</v>
      </c>
      <c r="H113" s="9">
        <f t="shared" si="3">B113*G113</f>
        <v>-1134</v>
      </c>
    </row>
    <row r="114" spans="1:8">
      <c r="A114" s="16" t="s">
        <v>133</v>
      </c>
      <c r="B114" s="9">
        <v>904.2</v>
      </c>
      <c r="C114" s="10">
        <v>45768</v>
      </c>
      <c r="D114" s="10">
        <v>45738</v>
      </c>
      <c r="E114" s="10"/>
      <c r="F114" s="10"/>
      <c r="G114" s="1">
        <f t="shared" si="2">D114-C114-(F114-E114)</f>
        <v>-30</v>
      </c>
      <c r="H114" s="9">
        <f t="shared" si="3">B114*G114</f>
        <v>-27126</v>
      </c>
    </row>
    <row r="115" spans="1:8">
      <c r="A115" s="16" t="s">
        <v>134</v>
      </c>
      <c r="B115" s="9">
        <v>273</v>
      </c>
      <c r="C115" s="10">
        <v>45729</v>
      </c>
      <c r="D115" s="10">
        <v>45743</v>
      </c>
      <c r="E115" s="10"/>
      <c r="F115" s="10"/>
      <c r="G115" s="1">
        <f t="shared" si="2">D115-C115-(F115-E115)</f>
        <v>14</v>
      </c>
      <c r="H115" s="9">
        <f t="shared" si="3">B115*G115</f>
        <v>3822</v>
      </c>
    </row>
    <row r="116" spans="1:8">
      <c r="A116" s="16" t="s">
        <v>135</v>
      </c>
      <c r="B116" s="9">
        <v>39600</v>
      </c>
      <c r="C116" s="10">
        <v>45736</v>
      </c>
      <c r="D116" s="10">
        <v>45743</v>
      </c>
      <c r="E116" s="10"/>
      <c r="F116" s="10"/>
      <c r="G116" s="1">
        <f t="shared" si="2">D116-C116-(F116-E116)</f>
        <v>7</v>
      </c>
      <c r="H116" s="9">
        <f t="shared" si="3">B116*G116</f>
        <v>277200</v>
      </c>
    </row>
    <row r="117" spans="1:8">
      <c r="A117" s="16" t="s">
        <v>136</v>
      </c>
      <c r="B117" s="9">
        <v>58800</v>
      </c>
      <c r="C117" s="10">
        <v>45736</v>
      </c>
      <c r="D117" s="10">
        <v>45743</v>
      </c>
      <c r="E117" s="10"/>
      <c r="F117" s="10"/>
      <c r="G117" s="1">
        <f t="shared" si="2">D117-C117-(F117-E117)</f>
        <v>7</v>
      </c>
      <c r="H117" s="9">
        <f t="shared" si="3">B117*G117</f>
        <v>411600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70238.459999999992</v>
      </c>
      <c r="C1" s="49">
        <f>COUNTA(A4:A203)</f>
        <v>17</v>
      </c>
      <c r="G1" s="13">
        <f>IF(B1&lt;&gt;0,H1/B1,0)</f>
        <v>-3.8905230837919844</v>
      </c>
      <c r="H1" s="12">
        <f>SUM(H4:H195)</f>
        <v>-273264.35000000003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137</v>
      </c>
      <c r="B4" s="9">
        <v>52.2</v>
      </c>
      <c r="C4" s="10">
        <v>45741</v>
      </c>
      <c r="D4" s="10">
        <v>45749</v>
      </c>
      <c r="E4" s="10"/>
      <c r="F4" s="10"/>
      <c r="G4" s="1">
        <f>D4-C4-(F4-E4)</f>
        <v>8</v>
      </c>
      <c r="H4" s="9">
        <f>B4*G4</f>
        <v>417.6</v>
      </c>
    </row>
    <row r="5" spans="1:8">
      <c r="A5" s="16" t="s">
        <v>138</v>
      </c>
      <c r="B5" s="9">
        <v>323.18</v>
      </c>
      <c r="C5" s="10">
        <v>45772</v>
      </c>
      <c r="D5" s="10">
        <v>45749</v>
      </c>
      <c r="E5" s="10"/>
      <c r="F5" s="10"/>
      <c r="G5" s="1">
        <f t="shared" si="0" ref="G5:G68">D5-C5-(F5-E5)</f>
        <v>-23</v>
      </c>
      <c r="H5" s="9">
        <f t="shared" si="1" ref="H5:H68">B5*G5</f>
        <v>-7433.14</v>
      </c>
    </row>
    <row r="6" spans="1:8">
      <c r="A6" s="16" t="s">
        <v>139</v>
      </c>
      <c r="B6" s="9">
        <v>96.73</v>
      </c>
      <c r="C6" s="10">
        <v>45774</v>
      </c>
      <c r="D6" s="10">
        <v>45749</v>
      </c>
      <c r="E6" s="10"/>
      <c r="F6" s="10"/>
      <c r="G6" s="1">
        <f t="shared" si="0">D6-C6-(F6-E6)</f>
        <v>-25</v>
      </c>
      <c r="H6" s="9">
        <f t="shared" si="1">B6*G6</f>
        <v>-2418.25</v>
      </c>
    </row>
    <row r="7" spans="1:8">
      <c r="A7" s="16" t="s">
        <v>140</v>
      </c>
      <c r="B7" s="9">
        <v>324</v>
      </c>
      <c r="C7" s="10">
        <v>45777</v>
      </c>
      <c r="D7" s="10">
        <v>45749</v>
      </c>
      <c r="E7" s="10"/>
      <c r="F7" s="10"/>
      <c r="G7" s="1">
        <f t="shared" si="0">D7-C7-(F7-E7)</f>
        <v>-28</v>
      </c>
      <c r="H7" s="9">
        <f t="shared" si="1">B7*G7</f>
        <v>-9072</v>
      </c>
    </row>
    <row r="8" spans="1:8">
      <c r="A8" s="16" t="s">
        <v>141</v>
      </c>
      <c r="B8" s="9">
        <v>300</v>
      </c>
      <c r="C8" s="10">
        <v>45773</v>
      </c>
      <c r="D8" s="10">
        <v>45749</v>
      </c>
      <c r="E8" s="10"/>
      <c r="F8" s="10"/>
      <c r="G8" s="1">
        <f t="shared" si="0">D8-C8-(F8-E8)</f>
        <v>-24</v>
      </c>
      <c r="H8" s="9">
        <f t="shared" si="1">B8*G8</f>
        <v>-7200</v>
      </c>
    </row>
    <row r="9" spans="1:8">
      <c r="A9" s="16" t="s">
        <v>142</v>
      </c>
      <c r="B9" s="9">
        <v>308.91</v>
      </c>
      <c r="C9" s="10">
        <v>45777</v>
      </c>
      <c r="D9" s="10">
        <v>45751</v>
      </c>
      <c r="E9" s="10"/>
      <c r="F9" s="10"/>
      <c r="G9" s="1">
        <f t="shared" si="0">D9-C9-(F9-E9)</f>
        <v>-26</v>
      </c>
      <c r="H9" s="9">
        <f t="shared" si="1">B9*G9</f>
        <v>-8031.66</v>
      </c>
    </row>
    <row r="10" spans="1:8">
      <c r="A10" s="16" t="s">
        <v>143</v>
      </c>
      <c r="B10" s="9">
        <v>34400</v>
      </c>
      <c r="C10" s="10">
        <v>45745</v>
      </c>
      <c r="D10" s="10">
        <v>45751</v>
      </c>
      <c r="E10" s="10"/>
      <c r="F10" s="10"/>
      <c r="G10" s="1">
        <f t="shared" si="0">D10-C10-(F10-E10)</f>
        <v>6</v>
      </c>
      <c r="H10" s="9">
        <f t="shared" si="1">B10*G10</f>
        <v>206400</v>
      </c>
    </row>
    <row r="11" spans="1:8">
      <c r="A11" s="16" t="s">
        <v>144</v>
      </c>
      <c r="B11" s="9">
        <v>16270</v>
      </c>
      <c r="C11" s="10">
        <v>45747</v>
      </c>
      <c r="D11" s="10">
        <v>45751</v>
      </c>
      <c r="E11" s="10"/>
      <c r="F11" s="10"/>
      <c r="G11" s="1">
        <f t="shared" si="0">D11-C11-(F11-E11)</f>
        <v>4</v>
      </c>
      <c r="H11" s="9">
        <f t="shared" si="1">B11*G11</f>
        <v>65080</v>
      </c>
    </row>
    <row r="12" spans="1:8">
      <c r="A12" s="16" t="s">
        <v>145</v>
      </c>
      <c r="B12" s="9">
        <v>464.71</v>
      </c>
      <c r="C12" s="10">
        <v>45777</v>
      </c>
      <c r="D12" s="10">
        <v>45751</v>
      </c>
      <c r="E12" s="10"/>
      <c r="F12" s="10"/>
      <c r="G12" s="1">
        <f t="shared" si="0">D12-C12-(F12-E12)</f>
        <v>-26</v>
      </c>
      <c r="H12" s="9">
        <f t="shared" si="1">B12*G12</f>
        <v>-12082.46</v>
      </c>
    </row>
    <row r="13" spans="1:8">
      <c r="A13" s="16" t="s">
        <v>146</v>
      </c>
      <c r="B13" s="9">
        <v>4764</v>
      </c>
      <c r="C13" s="10">
        <v>45777</v>
      </c>
      <c r="D13" s="10">
        <v>45751</v>
      </c>
      <c r="E13" s="10"/>
      <c r="F13" s="10"/>
      <c r="G13" s="1">
        <f t="shared" si="0">D13-C13-(F13-E13)</f>
        <v>-26</v>
      </c>
      <c r="H13" s="9">
        <f t="shared" si="1">B13*G13</f>
        <v>-123864</v>
      </c>
    </row>
    <row r="14" spans="1:8">
      <c r="A14" s="16" t="s">
        <v>147</v>
      </c>
      <c r="B14" s="9">
        <v>116</v>
      </c>
      <c r="C14" s="10">
        <v>45808</v>
      </c>
      <c r="D14" s="10">
        <v>45751</v>
      </c>
      <c r="E14" s="10"/>
      <c r="F14" s="10"/>
      <c r="G14" s="1">
        <f t="shared" si="0">D14-C14-(F14-E14)</f>
        <v>-57</v>
      </c>
      <c r="H14" s="9">
        <f t="shared" si="1">B14*G14</f>
        <v>-6612</v>
      </c>
    </row>
    <row r="15" spans="1:8">
      <c r="A15" s="16" t="s">
        <v>148</v>
      </c>
      <c r="B15" s="9">
        <v>116</v>
      </c>
      <c r="C15" s="10">
        <v>45808</v>
      </c>
      <c r="D15" s="10">
        <v>45751</v>
      </c>
      <c r="E15" s="10"/>
      <c r="F15" s="10"/>
      <c r="G15" s="1">
        <f t="shared" si="0">D15-C15-(F15-E15)</f>
        <v>-57</v>
      </c>
      <c r="H15" s="9">
        <f t="shared" si="1">B15*G15</f>
        <v>-6612</v>
      </c>
    </row>
    <row r="16" spans="1:8">
      <c r="A16" s="16" t="s">
        <v>149</v>
      </c>
      <c r="B16" s="9">
        <v>220</v>
      </c>
      <c r="C16" s="10">
        <v>45808</v>
      </c>
      <c r="D16" s="10">
        <v>45751</v>
      </c>
      <c r="E16" s="10"/>
      <c r="F16" s="10"/>
      <c r="G16" s="1">
        <f t="shared" si="0">D16-C16-(F16-E16)</f>
        <v>-57</v>
      </c>
      <c r="H16" s="9">
        <f t="shared" si="1">B16*G16</f>
        <v>-12540</v>
      </c>
    </row>
    <row r="17" spans="1:8">
      <c r="A17" s="16" t="s">
        <v>150</v>
      </c>
      <c r="B17" s="9">
        <v>11850</v>
      </c>
      <c r="C17" s="10">
        <v>45779</v>
      </c>
      <c r="D17" s="10">
        <v>45751</v>
      </c>
      <c r="E17" s="10"/>
      <c r="F17" s="10"/>
      <c r="G17" s="1">
        <f t="shared" si="0">D17-C17-(F17-E17)</f>
        <v>-28</v>
      </c>
      <c r="H17" s="9">
        <f t="shared" si="1">B17*G17</f>
        <v>-331800</v>
      </c>
    </row>
    <row r="18" spans="1:8">
      <c r="A18" s="16" t="s">
        <v>151</v>
      </c>
      <c r="B18" s="9">
        <v>130</v>
      </c>
      <c r="C18" s="10">
        <v>45780</v>
      </c>
      <c r="D18" s="10">
        <v>45751</v>
      </c>
      <c r="E18" s="10"/>
      <c r="F18" s="10"/>
      <c r="G18" s="1">
        <f t="shared" si="0">D18-C18-(F18-E18)</f>
        <v>-29</v>
      </c>
      <c r="H18" s="9">
        <f t="shared" si="1">B18*G18</f>
        <v>-3770</v>
      </c>
    </row>
    <row r="19" spans="1:8">
      <c r="A19" s="16" t="s">
        <v>152</v>
      </c>
      <c r="B19" s="9">
        <v>350</v>
      </c>
      <c r="C19" s="10">
        <v>45778</v>
      </c>
      <c r="D19" s="10">
        <v>45751</v>
      </c>
      <c r="E19" s="10"/>
      <c r="F19" s="10"/>
      <c r="G19" s="1">
        <f t="shared" si="0">D19-C19-(F19-E19)</f>
        <v>-27</v>
      </c>
      <c r="H19" s="9">
        <f t="shared" si="1">B19*G19</f>
        <v>-9450</v>
      </c>
    </row>
    <row r="20" spans="1:8">
      <c r="A20" s="16" t="s">
        <v>153</v>
      </c>
      <c r="B20" s="9">
        <v>152.73</v>
      </c>
      <c r="C20" s="10">
        <v>45779</v>
      </c>
      <c r="D20" s="10">
        <v>45751</v>
      </c>
      <c r="E20" s="10"/>
      <c r="F20" s="10"/>
      <c r="G20" s="1">
        <f t="shared" si="0">D20-C20-(F20-E20)</f>
        <v>-28</v>
      </c>
      <c r="H20" s="9">
        <f t="shared" si="1">B20*G20</f>
        <v>-4276.44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