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cpia\Condivisa\C.P.I.A. BAT A.S. 2021_2022\Area CONTABILE\INDICE TEMPESTIVITA' PAGAMENTI\"/>
    </mc:Choice>
  </mc:AlternateContent>
  <bookViews>
    <workbookView xWindow="0" yWindow="0" windowWidth="28800" windowHeight="12330"/>
  </bookViews>
  <sheets>
    <sheet name="Elenco" sheetId="1" r:id="rId1"/>
  </sheets>
  <calcPr calcId="162913"/>
</workbook>
</file>

<file path=xl/calcChain.xml><?xml version="1.0" encoding="utf-8"?>
<calcChain xmlns="http://schemas.openxmlformats.org/spreadsheetml/2006/main">
  <c r="K2" i="1" l="1"/>
  <c r="K3" i="1"/>
  <c r="L3" i="1" s="1"/>
  <c r="K4" i="1"/>
  <c r="K5" i="1"/>
  <c r="L5" i="1" s="1"/>
  <c r="K6" i="1"/>
  <c r="L6" i="1" s="1"/>
  <c r="K7" i="1"/>
  <c r="L7" i="1" s="1"/>
  <c r="K8" i="1"/>
  <c r="L8" i="1" s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L2" i="1" l="1"/>
  <c r="K60" i="1"/>
  <c r="L4" i="1"/>
  <c r="L60" i="1" l="1"/>
  <c r="L64" i="1" s="1"/>
</calcChain>
</file>

<file path=xl/sharedStrings.xml><?xml version="1.0" encoding="utf-8"?>
<sst xmlns="http://schemas.openxmlformats.org/spreadsheetml/2006/main" count="130" uniqueCount="73">
  <si>
    <t>Anno</t>
  </si>
  <si>
    <t>Documento</t>
  </si>
  <si>
    <t>Data</t>
  </si>
  <si>
    <t>Importo</t>
  </si>
  <si>
    <t>IVA</t>
  </si>
  <si>
    <t>Oneri</t>
  </si>
  <si>
    <t>Data Scadenza</t>
  </si>
  <si>
    <t>Data Movimento</t>
  </si>
  <si>
    <t>Ritardo gg</t>
  </si>
  <si>
    <t>Soggetto a Split-Payment</t>
  </si>
  <si>
    <t>Importo Fatture Pagate nel periodo</t>
  </si>
  <si>
    <t>Imp.Fatt X Ritardo gg</t>
  </si>
  <si>
    <t>63/PA</t>
  </si>
  <si>
    <t>S</t>
  </si>
  <si>
    <t>80/PA</t>
  </si>
  <si>
    <t>FATTPA 10_22</t>
  </si>
  <si>
    <t>N</t>
  </si>
  <si>
    <t>281/PS</t>
  </si>
  <si>
    <t>158</t>
  </si>
  <si>
    <t>47SP</t>
  </si>
  <si>
    <t>200</t>
  </si>
  <si>
    <t>1010750791</t>
  </si>
  <si>
    <t>2022021543</t>
  </si>
  <si>
    <t>136/PA</t>
  </si>
  <si>
    <t>5936/FVISE</t>
  </si>
  <si>
    <t>30</t>
  </si>
  <si>
    <t>20</t>
  </si>
  <si>
    <t>5</t>
  </si>
  <si>
    <t>W7YVJK9D387</t>
  </si>
  <si>
    <t>35</t>
  </si>
  <si>
    <t>38/PA</t>
  </si>
  <si>
    <t>45/PA</t>
  </si>
  <si>
    <t>1182</t>
  </si>
  <si>
    <t>1010761867</t>
  </si>
  <si>
    <t>7/SS</t>
  </si>
  <si>
    <t>48</t>
  </si>
  <si>
    <t>49</t>
  </si>
  <si>
    <t>VV000038</t>
  </si>
  <si>
    <t>VV000039</t>
  </si>
  <si>
    <t>VV000040</t>
  </si>
  <si>
    <t>1010765703</t>
  </si>
  <si>
    <t>2</t>
  </si>
  <si>
    <t>388/PA</t>
  </si>
  <si>
    <t>16/PA</t>
  </si>
  <si>
    <t>VV000041</t>
  </si>
  <si>
    <t>VV000042</t>
  </si>
  <si>
    <t>VV000043</t>
  </si>
  <si>
    <t>vv000044</t>
  </si>
  <si>
    <t>VV000045</t>
  </si>
  <si>
    <t>3/FE</t>
  </si>
  <si>
    <t>2/FE</t>
  </si>
  <si>
    <t>49/2022-PA</t>
  </si>
  <si>
    <t>FPA 1/22</t>
  </si>
  <si>
    <t>VV000046</t>
  </si>
  <si>
    <t>FPA 40/22</t>
  </si>
  <si>
    <t>3558/P</t>
  </si>
  <si>
    <t>51/PA</t>
  </si>
  <si>
    <t>VV000049</t>
  </si>
  <si>
    <t>VV000047</t>
  </si>
  <si>
    <t>3123/22</t>
  </si>
  <si>
    <t>3124/22</t>
  </si>
  <si>
    <t>VV000057</t>
  </si>
  <si>
    <t>VV000058</t>
  </si>
  <si>
    <t>VV000059</t>
  </si>
  <si>
    <t>VV000060</t>
  </si>
  <si>
    <t>277</t>
  </si>
  <si>
    <t>VV000061</t>
  </si>
  <si>
    <t>VV000063</t>
  </si>
  <si>
    <t>VV000062</t>
  </si>
  <si>
    <t>1010771755</t>
  </si>
  <si>
    <t>VV000064</t>
  </si>
  <si>
    <t xml:space="preserve">Totali </t>
  </si>
  <si>
    <t>Indicatore tempestività dei pagamenti II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</si>
</sst>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##,###,##0.00"/>
  </numFmts>
  <fonts count="7" x14ac:knownFonts="1">
    <font>
      <sz val="10"/>
      <name val="Arial"/>
    </font>
    <font>
      <sz val="10"/>
      <name val="Arial"/>
    </font>
    <font>
      <b/>
      <sz val="11"/>
      <name val="Arial"/>
    </font>
    <font>
      <b/>
      <sz val="11"/>
      <name val="Arial"/>
    </font>
    <font>
      <b/>
      <sz val="11"/>
      <name val="Arial"/>
    </font>
    <font>
      <b/>
      <sz val="11"/>
      <color theme="1"/>
      <name val="Calibri"/>
      <family val="2"/>
      <scheme val="minor"/>
    </font>
    <font>
      <b/>
      <sz val="11"/>
      <color theme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72" fontId="0" fillId="0" borderId="0" xfId="0" applyNumberForma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172" fontId="3" fillId="0" borderId="1" xfId="0" applyNumberFormat="1" applyFont="1" applyBorder="1" applyAlignment="1">
      <alignment horizontal="right" vertical="center" wrapText="1"/>
    </xf>
    <xf numFmtId="172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Fill="1" applyBorder="1" applyAlignment="1" applyProtection="1">
      <alignment horizontal="right"/>
    </xf>
    <xf numFmtId="2" fontId="5" fillId="0" borderId="1" xfId="0" applyNumberFormat="1" applyFont="1" applyFill="1" applyBorder="1" applyAlignment="1" applyProtection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showGridLines="0" tabSelected="1" workbookViewId="0">
      <selection activeCell="J66" sqref="J66"/>
    </sheetView>
  </sheetViews>
  <sheetFormatPr defaultRowHeight="12.75" x14ac:dyDescent="0.2"/>
  <cols>
    <col min="1" max="1" width="16.28515625" bestFit="1" customWidth="1"/>
    <col min="2" max="2" width="23.7109375" style="1" bestFit="1" customWidth="1"/>
    <col min="3" max="3" width="13.7109375" customWidth="1"/>
    <col min="4" max="6" width="9.7109375" customWidth="1"/>
    <col min="7" max="8" width="15.5703125" customWidth="1"/>
    <col min="9" max="9" width="9.7109375" style="1" customWidth="1"/>
    <col min="10" max="10" width="15.5703125" style="1" customWidth="1"/>
    <col min="11" max="11" width="28.42578125" bestFit="1" customWidth="1"/>
    <col min="12" max="12" width="22.5703125" bestFit="1" customWidth="1"/>
  </cols>
  <sheetData>
    <row r="1" spans="1:12" ht="30" customHeight="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x14ac:dyDescent="0.2">
      <c r="A2" s="5">
        <v>2022</v>
      </c>
      <c r="B2" s="6" t="s">
        <v>12</v>
      </c>
      <c r="C2" s="7">
        <v>44630</v>
      </c>
      <c r="D2" s="8">
        <v>385.4</v>
      </c>
      <c r="E2" s="8">
        <v>84.79</v>
      </c>
      <c r="F2" s="8">
        <v>0</v>
      </c>
      <c r="G2" s="7">
        <v>44660</v>
      </c>
      <c r="H2" s="7">
        <v>44656</v>
      </c>
      <c r="I2" s="6">
        <v>-4</v>
      </c>
      <c r="J2" s="6" t="s">
        <v>13</v>
      </c>
      <c r="K2" s="8">
        <f t="shared" ref="K2:K33" si="0">IF(J2="N",SUM(D2,E2,F2),SUM(D2,F2))</f>
        <v>385.4</v>
      </c>
      <c r="L2" s="8">
        <f t="shared" ref="L2:L33" si="1">PRODUCT(I2,K2)</f>
        <v>-1541.6</v>
      </c>
    </row>
    <row r="3" spans="1:12" x14ac:dyDescent="0.2">
      <c r="A3" s="5">
        <v>2022</v>
      </c>
      <c r="B3" s="6" t="s">
        <v>14</v>
      </c>
      <c r="C3" s="7">
        <v>44634</v>
      </c>
      <c r="D3" s="8">
        <v>800</v>
      </c>
      <c r="E3" s="8">
        <v>176</v>
      </c>
      <c r="F3" s="8">
        <v>0</v>
      </c>
      <c r="G3" s="7">
        <v>44664</v>
      </c>
      <c r="H3" s="7">
        <v>44656</v>
      </c>
      <c r="I3" s="6">
        <v>-8</v>
      </c>
      <c r="J3" s="6" t="s">
        <v>13</v>
      </c>
      <c r="K3" s="8">
        <f t="shared" si="0"/>
        <v>800</v>
      </c>
      <c r="L3" s="8">
        <f t="shared" si="1"/>
        <v>-6400</v>
      </c>
    </row>
    <row r="4" spans="1:12" x14ac:dyDescent="0.2">
      <c r="A4" s="5">
        <v>2022</v>
      </c>
      <c r="B4" s="6" t="s">
        <v>15</v>
      </c>
      <c r="C4" s="7">
        <v>44638</v>
      </c>
      <c r="D4" s="8">
        <v>600</v>
      </c>
      <c r="E4" s="8">
        <v>132</v>
      </c>
      <c r="F4" s="8">
        <v>0</v>
      </c>
      <c r="G4" s="7">
        <v>44668</v>
      </c>
      <c r="H4" s="7">
        <v>44663</v>
      </c>
      <c r="I4" s="6">
        <v>-5</v>
      </c>
      <c r="J4" s="6" t="s">
        <v>16</v>
      </c>
      <c r="K4" s="8">
        <f t="shared" si="0"/>
        <v>732</v>
      </c>
      <c r="L4" s="8">
        <f t="shared" si="1"/>
        <v>-3660</v>
      </c>
    </row>
    <row r="5" spans="1:12" x14ac:dyDescent="0.2">
      <c r="A5" s="5">
        <v>2022</v>
      </c>
      <c r="B5" s="6" t="s">
        <v>17</v>
      </c>
      <c r="C5" s="7">
        <v>44643</v>
      </c>
      <c r="D5" s="8">
        <v>70</v>
      </c>
      <c r="E5" s="9">
        <v>15.4</v>
      </c>
      <c r="F5" s="9">
        <v>0</v>
      </c>
      <c r="G5" s="10">
        <v>44674</v>
      </c>
      <c r="H5" s="10">
        <v>44663</v>
      </c>
      <c r="I5" s="11">
        <v>-11</v>
      </c>
      <c r="J5" s="11" t="s">
        <v>13</v>
      </c>
      <c r="K5" s="9">
        <f t="shared" si="0"/>
        <v>70</v>
      </c>
      <c r="L5" s="9">
        <f t="shared" si="1"/>
        <v>-770</v>
      </c>
    </row>
    <row r="6" spans="1:12" x14ac:dyDescent="0.2">
      <c r="A6" s="12">
        <v>2022</v>
      </c>
      <c r="B6" s="11" t="s">
        <v>18</v>
      </c>
      <c r="C6" s="10">
        <v>44616</v>
      </c>
      <c r="D6" s="9">
        <v>154</v>
      </c>
      <c r="E6" s="9">
        <v>33.880000000000003</v>
      </c>
      <c r="F6" s="9">
        <v>0</v>
      </c>
      <c r="G6" s="10">
        <v>44671</v>
      </c>
      <c r="H6" s="10">
        <v>44663</v>
      </c>
      <c r="I6" s="11">
        <v>-8</v>
      </c>
      <c r="J6" s="11" t="s">
        <v>13</v>
      </c>
      <c r="K6" s="9">
        <f t="shared" si="0"/>
        <v>154</v>
      </c>
      <c r="L6" s="9">
        <f t="shared" si="1"/>
        <v>-1232</v>
      </c>
    </row>
    <row r="7" spans="1:12" x14ac:dyDescent="0.2">
      <c r="A7" s="12">
        <v>2022</v>
      </c>
      <c r="B7" s="11" t="s">
        <v>19</v>
      </c>
      <c r="C7" s="10">
        <v>44643</v>
      </c>
      <c r="D7" s="9">
        <v>288</v>
      </c>
      <c r="E7" s="9">
        <v>63.36</v>
      </c>
      <c r="F7" s="9">
        <v>0</v>
      </c>
      <c r="G7" s="10">
        <v>44681</v>
      </c>
      <c r="H7" s="10">
        <v>44663</v>
      </c>
      <c r="I7" s="11">
        <v>-18</v>
      </c>
      <c r="J7" s="11" t="s">
        <v>13</v>
      </c>
      <c r="K7" s="9">
        <f t="shared" si="0"/>
        <v>288</v>
      </c>
      <c r="L7" s="9">
        <f t="shared" si="1"/>
        <v>-5184</v>
      </c>
    </row>
    <row r="8" spans="1:12" x14ac:dyDescent="0.2">
      <c r="A8" s="12">
        <v>2022</v>
      </c>
      <c r="B8" s="11" t="s">
        <v>20</v>
      </c>
      <c r="C8" s="10">
        <v>44652</v>
      </c>
      <c r="D8" s="9">
        <v>341.31</v>
      </c>
      <c r="E8" s="9">
        <v>75.09</v>
      </c>
      <c r="F8" s="9">
        <v>0</v>
      </c>
      <c r="G8" s="10">
        <v>44682</v>
      </c>
      <c r="H8" s="10">
        <v>44656</v>
      </c>
      <c r="I8" s="11">
        <v>-26</v>
      </c>
      <c r="J8" s="11" t="s">
        <v>13</v>
      </c>
      <c r="K8" s="9">
        <f t="shared" si="0"/>
        <v>341.31</v>
      </c>
      <c r="L8" s="9">
        <f t="shared" si="1"/>
        <v>-8874.06</v>
      </c>
    </row>
    <row r="9" spans="1:12" x14ac:dyDescent="0.2">
      <c r="A9" s="12">
        <v>2022</v>
      </c>
      <c r="B9" s="11" t="s">
        <v>21</v>
      </c>
      <c r="C9" s="10">
        <v>44652</v>
      </c>
      <c r="D9" s="9">
        <v>118.13</v>
      </c>
      <c r="E9" s="9">
        <v>25.99</v>
      </c>
      <c r="F9" s="9">
        <v>0</v>
      </c>
      <c r="G9" s="10">
        <v>44682</v>
      </c>
      <c r="H9" s="10">
        <v>44663</v>
      </c>
      <c r="I9" s="11">
        <v>-19</v>
      </c>
      <c r="J9" s="11" t="s">
        <v>13</v>
      </c>
      <c r="K9" s="9">
        <f t="shared" si="0"/>
        <v>118.13</v>
      </c>
      <c r="L9" s="9">
        <f t="shared" si="1"/>
        <v>-2244.4699999999998</v>
      </c>
    </row>
    <row r="10" spans="1:12" x14ac:dyDescent="0.2">
      <c r="A10" s="12">
        <v>2022</v>
      </c>
      <c r="B10" s="11" t="s">
        <v>22</v>
      </c>
      <c r="C10" s="10">
        <v>44650</v>
      </c>
      <c r="D10" s="9">
        <v>125</v>
      </c>
      <c r="E10" s="9">
        <v>27.5</v>
      </c>
      <c r="F10" s="9">
        <v>0</v>
      </c>
      <c r="G10" s="10">
        <v>44684</v>
      </c>
      <c r="H10" s="10">
        <v>44686</v>
      </c>
      <c r="I10" s="11">
        <v>2</v>
      </c>
      <c r="J10" s="11" t="s">
        <v>13</v>
      </c>
      <c r="K10" s="9">
        <f t="shared" si="0"/>
        <v>125</v>
      </c>
      <c r="L10" s="9">
        <f t="shared" si="1"/>
        <v>250</v>
      </c>
    </row>
    <row r="11" spans="1:12" x14ac:dyDescent="0.2">
      <c r="A11" s="12">
        <v>2022</v>
      </c>
      <c r="B11" s="11" t="s">
        <v>23</v>
      </c>
      <c r="C11" s="10">
        <v>44651</v>
      </c>
      <c r="D11" s="9">
        <v>3514.1</v>
      </c>
      <c r="E11" s="9">
        <v>773.1</v>
      </c>
      <c r="F11" s="9">
        <v>0</v>
      </c>
      <c r="G11" s="10">
        <v>44689</v>
      </c>
      <c r="H11" s="10">
        <v>44686</v>
      </c>
      <c r="I11" s="11">
        <v>-3</v>
      </c>
      <c r="J11" s="11" t="s">
        <v>13</v>
      </c>
      <c r="K11" s="9">
        <f t="shared" si="0"/>
        <v>3514.1</v>
      </c>
      <c r="L11" s="9">
        <f t="shared" si="1"/>
        <v>-10542.3</v>
      </c>
    </row>
    <row r="12" spans="1:12" x14ac:dyDescent="0.2">
      <c r="A12" s="12">
        <v>2022</v>
      </c>
      <c r="B12" s="11" t="s">
        <v>24</v>
      </c>
      <c r="C12" s="10">
        <v>44651</v>
      </c>
      <c r="D12" s="9">
        <v>123</v>
      </c>
      <c r="E12" s="9">
        <v>0</v>
      </c>
      <c r="F12" s="9">
        <v>0</v>
      </c>
      <c r="G12" s="10">
        <v>44692</v>
      </c>
      <c r="H12" s="10">
        <v>44705</v>
      </c>
      <c r="I12" s="11">
        <v>13</v>
      </c>
      <c r="J12" s="11" t="s">
        <v>16</v>
      </c>
      <c r="K12" s="9">
        <f t="shared" si="0"/>
        <v>123</v>
      </c>
      <c r="L12" s="9">
        <f t="shared" si="1"/>
        <v>1599</v>
      </c>
    </row>
    <row r="13" spans="1:12" x14ac:dyDescent="0.2">
      <c r="A13" s="12">
        <v>2022</v>
      </c>
      <c r="B13" s="11" t="s">
        <v>25</v>
      </c>
      <c r="C13" s="10">
        <v>44662</v>
      </c>
      <c r="D13" s="9">
        <v>120</v>
      </c>
      <c r="E13" s="9">
        <v>0</v>
      </c>
      <c r="F13" s="9">
        <v>0</v>
      </c>
      <c r="G13" s="10">
        <v>44694</v>
      </c>
      <c r="H13" s="10">
        <v>44691</v>
      </c>
      <c r="I13" s="11">
        <v>-3</v>
      </c>
      <c r="J13" s="11" t="s">
        <v>16</v>
      </c>
      <c r="K13" s="9">
        <f t="shared" si="0"/>
        <v>120</v>
      </c>
      <c r="L13" s="9">
        <f t="shared" si="1"/>
        <v>-360</v>
      </c>
    </row>
    <row r="14" spans="1:12" x14ac:dyDescent="0.2">
      <c r="A14" s="12">
        <v>2022</v>
      </c>
      <c r="B14" s="11" t="s">
        <v>26</v>
      </c>
      <c r="C14" s="10">
        <v>44654</v>
      </c>
      <c r="D14" s="9">
        <v>327.27</v>
      </c>
      <c r="E14" s="9">
        <v>32.729999999999997</v>
      </c>
      <c r="F14" s="9">
        <v>0</v>
      </c>
      <c r="G14" s="10">
        <v>44687</v>
      </c>
      <c r="H14" s="10">
        <v>44686</v>
      </c>
      <c r="I14" s="11">
        <v>-1</v>
      </c>
      <c r="J14" s="11" t="s">
        <v>13</v>
      </c>
      <c r="K14" s="9">
        <f t="shared" si="0"/>
        <v>327.27</v>
      </c>
      <c r="L14" s="9">
        <f t="shared" si="1"/>
        <v>-327.27</v>
      </c>
    </row>
    <row r="15" spans="1:12" x14ac:dyDescent="0.2">
      <c r="A15" s="12">
        <v>2022</v>
      </c>
      <c r="B15" s="11" t="s">
        <v>27</v>
      </c>
      <c r="C15" s="10">
        <v>44670</v>
      </c>
      <c r="D15" s="9">
        <v>2100</v>
      </c>
      <c r="E15" s="9">
        <v>0</v>
      </c>
      <c r="F15" s="9">
        <v>0</v>
      </c>
      <c r="G15" s="10">
        <v>44700</v>
      </c>
      <c r="H15" s="10">
        <v>44686</v>
      </c>
      <c r="I15" s="11">
        <v>-14</v>
      </c>
      <c r="J15" s="11" t="s">
        <v>16</v>
      </c>
      <c r="K15" s="9">
        <f t="shared" si="0"/>
        <v>2100</v>
      </c>
      <c r="L15" s="9">
        <f t="shared" si="1"/>
        <v>-29400</v>
      </c>
    </row>
    <row r="16" spans="1:12" x14ac:dyDescent="0.2">
      <c r="A16" s="12">
        <v>2022</v>
      </c>
      <c r="B16" s="11" t="s">
        <v>28</v>
      </c>
      <c r="C16" s="10">
        <v>44678</v>
      </c>
      <c r="D16" s="9">
        <v>581.82000000000005</v>
      </c>
      <c r="E16" s="9">
        <v>58.18</v>
      </c>
      <c r="F16" s="9">
        <v>19.600000000000001</v>
      </c>
      <c r="G16" s="10">
        <v>44709</v>
      </c>
      <c r="H16" s="10">
        <v>44680</v>
      </c>
      <c r="I16" s="11">
        <v>-29</v>
      </c>
      <c r="J16" s="11" t="s">
        <v>13</v>
      </c>
      <c r="K16" s="9">
        <f t="shared" si="0"/>
        <v>601.42000000000007</v>
      </c>
      <c r="L16" s="9">
        <f t="shared" si="1"/>
        <v>-17441.18</v>
      </c>
    </row>
    <row r="17" spans="1:12" x14ac:dyDescent="0.2">
      <c r="A17" s="12">
        <v>2022</v>
      </c>
      <c r="B17" s="11" t="s">
        <v>29</v>
      </c>
      <c r="C17" s="10">
        <v>44677</v>
      </c>
      <c r="D17" s="9">
        <v>295.11</v>
      </c>
      <c r="E17" s="9">
        <v>64.92</v>
      </c>
      <c r="F17" s="9">
        <v>0</v>
      </c>
      <c r="G17" s="10">
        <v>44709</v>
      </c>
      <c r="H17" s="10">
        <v>44691</v>
      </c>
      <c r="I17" s="11">
        <v>-18</v>
      </c>
      <c r="J17" s="11" t="s">
        <v>13</v>
      </c>
      <c r="K17" s="9">
        <f t="shared" si="0"/>
        <v>295.11</v>
      </c>
      <c r="L17" s="9">
        <f t="shared" si="1"/>
        <v>-5311.9800000000005</v>
      </c>
    </row>
    <row r="18" spans="1:12" x14ac:dyDescent="0.2">
      <c r="A18" s="12">
        <v>2022</v>
      </c>
      <c r="B18" s="11" t="s">
        <v>30</v>
      </c>
      <c r="C18" s="10">
        <v>44679</v>
      </c>
      <c r="D18" s="9">
        <v>19255</v>
      </c>
      <c r="E18" s="9">
        <v>4236.1000000000004</v>
      </c>
      <c r="F18" s="9">
        <v>0</v>
      </c>
      <c r="G18" s="10">
        <v>44710</v>
      </c>
      <c r="H18" s="10">
        <v>44708</v>
      </c>
      <c r="I18" s="11">
        <v>-2</v>
      </c>
      <c r="J18" s="11" t="s">
        <v>13</v>
      </c>
      <c r="K18" s="9">
        <f t="shared" si="0"/>
        <v>19255</v>
      </c>
      <c r="L18" s="9">
        <f t="shared" si="1"/>
        <v>-38510</v>
      </c>
    </row>
    <row r="19" spans="1:12" x14ac:dyDescent="0.2">
      <c r="A19" s="12">
        <v>2022</v>
      </c>
      <c r="B19" s="11" t="s">
        <v>31</v>
      </c>
      <c r="C19" s="10">
        <v>44692</v>
      </c>
      <c r="D19" s="9">
        <v>2085</v>
      </c>
      <c r="E19" s="9">
        <v>458.7</v>
      </c>
      <c r="F19" s="9">
        <v>0</v>
      </c>
      <c r="G19" s="10">
        <v>44723</v>
      </c>
      <c r="H19" s="10">
        <v>44708</v>
      </c>
      <c r="I19" s="11">
        <v>-15</v>
      </c>
      <c r="J19" s="11" t="s">
        <v>13</v>
      </c>
      <c r="K19" s="9">
        <f t="shared" si="0"/>
        <v>2085</v>
      </c>
      <c r="L19" s="9">
        <f t="shared" si="1"/>
        <v>-31275</v>
      </c>
    </row>
    <row r="20" spans="1:12" x14ac:dyDescent="0.2">
      <c r="A20" s="12">
        <v>2022</v>
      </c>
      <c r="B20" s="11" t="s">
        <v>32</v>
      </c>
      <c r="C20" s="10">
        <v>44679</v>
      </c>
      <c r="D20" s="9">
        <v>7920</v>
      </c>
      <c r="E20" s="9">
        <v>1742.4</v>
      </c>
      <c r="F20" s="9">
        <v>0</v>
      </c>
      <c r="G20" s="10">
        <v>44710</v>
      </c>
      <c r="H20" s="10">
        <v>44708</v>
      </c>
      <c r="I20" s="11">
        <v>-2</v>
      </c>
      <c r="J20" s="11" t="s">
        <v>13</v>
      </c>
      <c r="K20" s="9">
        <f t="shared" si="0"/>
        <v>7920</v>
      </c>
      <c r="L20" s="9">
        <f t="shared" si="1"/>
        <v>-15840</v>
      </c>
    </row>
    <row r="21" spans="1:12" x14ac:dyDescent="0.2">
      <c r="A21" s="12">
        <v>2022</v>
      </c>
      <c r="B21" s="11" t="s">
        <v>33</v>
      </c>
      <c r="C21" s="10">
        <v>44680</v>
      </c>
      <c r="D21" s="9">
        <v>244.34</v>
      </c>
      <c r="E21" s="9">
        <v>53.75</v>
      </c>
      <c r="F21" s="9">
        <v>0</v>
      </c>
      <c r="G21" s="10">
        <v>44712</v>
      </c>
      <c r="H21" s="10">
        <v>44705</v>
      </c>
      <c r="I21" s="11">
        <v>-7</v>
      </c>
      <c r="J21" s="11" t="s">
        <v>16</v>
      </c>
      <c r="K21" s="9">
        <f t="shared" si="0"/>
        <v>298.09000000000003</v>
      </c>
      <c r="L21" s="9">
        <f t="shared" si="1"/>
        <v>-2086.63</v>
      </c>
    </row>
    <row r="22" spans="1:12" x14ac:dyDescent="0.2">
      <c r="A22" s="12">
        <v>2022</v>
      </c>
      <c r="B22" s="11" t="s">
        <v>29</v>
      </c>
      <c r="C22" s="10">
        <v>44682</v>
      </c>
      <c r="D22" s="9">
        <v>150</v>
      </c>
      <c r="E22" s="9">
        <v>15</v>
      </c>
      <c r="F22" s="9">
        <v>0</v>
      </c>
      <c r="G22" s="10">
        <v>44712</v>
      </c>
      <c r="H22" s="10">
        <v>44686</v>
      </c>
      <c r="I22" s="11">
        <v>-26</v>
      </c>
      <c r="J22" s="11" t="s">
        <v>13</v>
      </c>
      <c r="K22" s="9">
        <f t="shared" si="0"/>
        <v>150</v>
      </c>
      <c r="L22" s="9">
        <f t="shared" si="1"/>
        <v>-3900</v>
      </c>
    </row>
    <row r="23" spans="1:12" x14ac:dyDescent="0.2">
      <c r="A23" s="12">
        <v>2022</v>
      </c>
      <c r="B23" s="11" t="s">
        <v>34</v>
      </c>
      <c r="C23" s="10">
        <v>44681</v>
      </c>
      <c r="D23" s="9">
        <v>358.64</v>
      </c>
      <c r="E23" s="9">
        <v>35.86</v>
      </c>
      <c r="F23" s="9">
        <v>0</v>
      </c>
      <c r="G23" s="10">
        <v>44714</v>
      </c>
      <c r="H23" s="10">
        <v>44686</v>
      </c>
      <c r="I23" s="11">
        <v>-28</v>
      </c>
      <c r="J23" s="11" t="s">
        <v>13</v>
      </c>
      <c r="K23" s="9">
        <f t="shared" si="0"/>
        <v>358.64</v>
      </c>
      <c r="L23" s="9">
        <f t="shared" si="1"/>
        <v>-10041.92</v>
      </c>
    </row>
    <row r="24" spans="1:12" x14ac:dyDescent="0.2">
      <c r="A24" s="12">
        <v>2022</v>
      </c>
      <c r="B24" s="11" t="s">
        <v>35</v>
      </c>
      <c r="C24" s="10">
        <v>44700</v>
      </c>
      <c r="D24" s="9">
        <v>350</v>
      </c>
      <c r="E24" s="9">
        <v>77</v>
      </c>
      <c r="F24" s="9">
        <v>0</v>
      </c>
      <c r="G24" s="10">
        <v>44731</v>
      </c>
      <c r="H24" s="10">
        <v>44705</v>
      </c>
      <c r="I24" s="11">
        <v>-26</v>
      </c>
      <c r="J24" s="11" t="s">
        <v>13</v>
      </c>
      <c r="K24" s="9">
        <f t="shared" si="0"/>
        <v>350</v>
      </c>
      <c r="L24" s="9">
        <f t="shared" si="1"/>
        <v>-9100</v>
      </c>
    </row>
    <row r="25" spans="1:12" x14ac:dyDescent="0.2">
      <c r="A25" s="12">
        <v>2022</v>
      </c>
      <c r="B25" s="11" t="s">
        <v>36</v>
      </c>
      <c r="C25" s="10">
        <v>44701</v>
      </c>
      <c r="D25" s="9">
        <v>2100</v>
      </c>
      <c r="E25" s="9">
        <v>462</v>
      </c>
      <c r="F25" s="9">
        <v>0</v>
      </c>
      <c r="G25" s="10">
        <v>44731</v>
      </c>
      <c r="H25" s="10">
        <v>44705</v>
      </c>
      <c r="I25" s="11">
        <v>-26</v>
      </c>
      <c r="J25" s="11" t="s">
        <v>13</v>
      </c>
      <c r="K25" s="9">
        <f t="shared" si="0"/>
        <v>2100</v>
      </c>
      <c r="L25" s="9">
        <f t="shared" si="1"/>
        <v>-54600</v>
      </c>
    </row>
    <row r="26" spans="1:12" x14ac:dyDescent="0.2">
      <c r="A26" s="12">
        <v>2022</v>
      </c>
      <c r="B26" s="11" t="s">
        <v>37</v>
      </c>
      <c r="C26" s="10">
        <v>44697</v>
      </c>
      <c r="D26" s="9">
        <v>42.28</v>
      </c>
      <c r="E26" s="9">
        <v>2.87</v>
      </c>
      <c r="F26" s="9">
        <v>0</v>
      </c>
      <c r="G26" s="10">
        <v>44734</v>
      </c>
      <c r="H26" s="10">
        <v>44705</v>
      </c>
      <c r="I26" s="11">
        <v>-29</v>
      </c>
      <c r="J26" s="11" t="s">
        <v>13</v>
      </c>
      <c r="K26" s="9">
        <f t="shared" si="0"/>
        <v>42.28</v>
      </c>
      <c r="L26" s="9">
        <f t="shared" si="1"/>
        <v>-1226.1200000000001</v>
      </c>
    </row>
    <row r="27" spans="1:12" x14ac:dyDescent="0.2">
      <c r="A27" s="12">
        <v>2022</v>
      </c>
      <c r="B27" s="11" t="s">
        <v>38</v>
      </c>
      <c r="C27" s="10">
        <v>44698</v>
      </c>
      <c r="D27" s="9">
        <v>96.15</v>
      </c>
      <c r="E27" s="9">
        <v>9.41</v>
      </c>
      <c r="F27" s="9">
        <v>0</v>
      </c>
      <c r="G27" s="10">
        <v>44734</v>
      </c>
      <c r="H27" s="10">
        <v>44705</v>
      </c>
      <c r="I27" s="11">
        <v>-29</v>
      </c>
      <c r="J27" s="11" t="s">
        <v>13</v>
      </c>
      <c r="K27" s="9">
        <f t="shared" si="0"/>
        <v>96.15</v>
      </c>
      <c r="L27" s="9">
        <f t="shared" si="1"/>
        <v>-2788.3500000000004</v>
      </c>
    </row>
    <row r="28" spans="1:12" x14ac:dyDescent="0.2">
      <c r="A28" s="12">
        <v>2022</v>
      </c>
      <c r="B28" s="11" t="s">
        <v>39</v>
      </c>
      <c r="C28" s="10">
        <v>44699</v>
      </c>
      <c r="D28" s="9">
        <v>61.01</v>
      </c>
      <c r="E28" s="9">
        <v>3.58</v>
      </c>
      <c r="F28" s="9">
        <v>0</v>
      </c>
      <c r="G28" s="10">
        <v>44734</v>
      </c>
      <c r="H28" s="10">
        <v>44705</v>
      </c>
      <c r="I28" s="11">
        <v>-29</v>
      </c>
      <c r="J28" s="11" t="s">
        <v>13</v>
      </c>
      <c r="K28" s="9">
        <f t="shared" si="0"/>
        <v>61.01</v>
      </c>
      <c r="L28" s="9">
        <f t="shared" si="1"/>
        <v>-1769.29</v>
      </c>
    </row>
    <row r="29" spans="1:12" x14ac:dyDescent="0.2">
      <c r="A29" s="12">
        <v>2022</v>
      </c>
      <c r="B29" s="11" t="s">
        <v>40</v>
      </c>
      <c r="C29" s="10">
        <v>44704</v>
      </c>
      <c r="D29" s="9">
        <v>171.12</v>
      </c>
      <c r="E29" s="9">
        <v>37.65</v>
      </c>
      <c r="F29" s="9">
        <v>0</v>
      </c>
      <c r="G29" s="10">
        <v>44742</v>
      </c>
      <c r="H29" s="10">
        <v>44708</v>
      </c>
      <c r="I29" s="11">
        <v>-34</v>
      </c>
      <c r="J29" s="11" t="s">
        <v>13</v>
      </c>
      <c r="K29" s="9">
        <f t="shared" si="0"/>
        <v>171.12</v>
      </c>
      <c r="L29" s="9">
        <f t="shared" si="1"/>
        <v>-5818.08</v>
      </c>
    </row>
    <row r="30" spans="1:12" x14ac:dyDescent="0.2">
      <c r="A30" s="12">
        <v>2022</v>
      </c>
      <c r="B30" s="11" t="s">
        <v>41</v>
      </c>
      <c r="C30" s="10">
        <v>44705</v>
      </c>
      <c r="D30" s="9">
        <v>260</v>
      </c>
      <c r="E30" s="9">
        <v>26</v>
      </c>
      <c r="F30" s="9">
        <v>0</v>
      </c>
      <c r="G30" s="10">
        <v>44735</v>
      </c>
      <c r="H30" s="10">
        <v>44705</v>
      </c>
      <c r="I30" s="11">
        <v>-30</v>
      </c>
      <c r="J30" s="11" t="s">
        <v>13</v>
      </c>
      <c r="K30" s="9">
        <f t="shared" si="0"/>
        <v>260</v>
      </c>
      <c r="L30" s="9">
        <f t="shared" si="1"/>
        <v>-7800</v>
      </c>
    </row>
    <row r="31" spans="1:12" x14ac:dyDescent="0.2">
      <c r="A31" s="12">
        <v>2022</v>
      </c>
      <c r="B31" s="11" t="s">
        <v>42</v>
      </c>
      <c r="C31" s="10">
        <v>44690</v>
      </c>
      <c r="D31" s="9">
        <v>250</v>
      </c>
      <c r="E31" s="9">
        <v>55</v>
      </c>
      <c r="F31" s="9">
        <v>0</v>
      </c>
      <c r="G31" s="10">
        <v>44720</v>
      </c>
      <c r="H31" s="10">
        <v>44705</v>
      </c>
      <c r="I31" s="11">
        <v>-15</v>
      </c>
      <c r="J31" s="11" t="s">
        <v>13</v>
      </c>
      <c r="K31" s="9">
        <f t="shared" si="0"/>
        <v>250</v>
      </c>
      <c r="L31" s="9">
        <f t="shared" si="1"/>
        <v>-3750</v>
      </c>
    </row>
    <row r="32" spans="1:12" x14ac:dyDescent="0.2">
      <c r="A32" s="12">
        <v>2022</v>
      </c>
      <c r="B32" s="11" t="s">
        <v>43</v>
      </c>
      <c r="C32" s="10">
        <v>44705</v>
      </c>
      <c r="D32" s="9">
        <v>125</v>
      </c>
      <c r="E32" s="9">
        <v>27.5</v>
      </c>
      <c r="F32" s="9">
        <v>0</v>
      </c>
      <c r="G32" s="10">
        <v>44738</v>
      </c>
      <c r="H32" s="10">
        <v>44708</v>
      </c>
      <c r="I32" s="11">
        <v>-30</v>
      </c>
      <c r="J32" s="11" t="s">
        <v>13</v>
      </c>
      <c r="K32" s="9">
        <f t="shared" si="0"/>
        <v>125</v>
      </c>
      <c r="L32" s="9">
        <f t="shared" si="1"/>
        <v>-3750</v>
      </c>
    </row>
    <row r="33" spans="1:12" x14ac:dyDescent="0.2">
      <c r="A33" s="12">
        <v>2022</v>
      </c>
      <c r="B33" s="11" t="s">
        <v>44</v>
      </c>
      <c r="C33" s="10">
        <v>44704</v>
      </c>
      <c r="D33" s="9">
        <v>68.069999999999993</v>
      </c>
      <c r="E33" s="9">
        <v>6.35</v>
      </c>
      <c r="F33" s="9">
        <v>0</v>
      </c>
      <c r="G33" s="10">
        <v>44735</v>
      </c>
      <c r="H33" s="10">
        <v>44708</v>
      </c>
      <c r="I33" s="11">
        <v>-27</v>
      </c>
      <c r="J33" s="11" t="s">
        <v>13</v>
      </c>
      <c r="K33" s="9">
        <f t="shared" si="0"/>
        <v>68.069999999999993</v>
      </c>
      <c r="L33" s="9">
        <f t="shared" si="1"/>
        <v>-1837.8899999999999</v>
      </c>
    </row>
    <row r="34" spans="1:12" x14ac:dyDescent="0.2">
      <c r="A34" s="12">
        <v>2022</v>
      </c>
      <c r="B34" s="11" t="s">
        <v>45</v>
      </c>
      <c r="C34" s="10">
        <v>44705</v>
      </c>
      <c r="D34" s="9">
        <v>61.09</v>
      </c>
      <c r="E34" s="9">
        <v>7.39</v>
      </c>
      <c r="F34" s="9">
        <v>0</v>
      </c>
      <c r="G34" s="10">
        <v>44738</v>
      </c>
      <c r="H34" s="10">
        <v>44708</v>
      </c>
      <c r="I34" s="11">
        <v>-30</v>
      </c>
      <c r="J34" s="11" t="s">
        <v>13</v>
      </c>
      <c r="K34" s="9">
        <f t="shared" ref="K34:K59" si="2">IF(J34="N",SUM(D34,E34,F34),SUM(D34,F34))</f>
        <v>61.09</v>
      </c>
      <c r="L34" s="9">
        <f t="shared" ref="L34:L59" si="3">PRODUCT(I34,K34)</f>
        <v>-1832.7</v>
      </c>
    </row>
    <row r="35" spans="1:12" x14ac:dyDescent="0.2">
      <c r="A35" s="12">
        <v>2022</v>
      </c>
      <c r="B35" s="11" t="s">
        <v>46</v>
      </c>
      <c r="C35" s="10">
        <v>44706</v>
      </c>
      <c r="D35" s="9">
        <v>36.130000000000003</v>
      </c>
      <c r="E35" s="9">
        <v>3.23</v>
      </c>
      <c r="F35" s="9">
        <v>0</v>
      </c>
      <c r="G35" s="10">
        <v>44738</v>
      </c>
      <c r="H35" s="10">
        <v>44708</v>
      </c>
      <c r="I35" s="11">
        <v>-30</v>
      </c>
      <c r="J35" s="11" t="s">
        <v>13</v>
      </c>
      <c r="K35" s="9">
        <f t="shared" si="2"/>
        <v>36.130000000000003</v>
      </c>
      <c r="L35" s="9">
        <f t="shared" si="3"/>
        <v>-1083.9000000000001</v>
      </c>
    </row>
    <row r="36" spans="1:12" x14ac:dyDescent="0.2">
      <c r="A36" s="12">
        <v>2022</v>
      </c>
      <c r="B36" s="11" t="s">
        <v>47</v>
      </c>
      <c r="C36" s="10">
        <v>44707</v>
      </c>
      <c r="D36" s="9">
        <v>28.89</v>
      </c>
      <c r="E36" s="9">
        <v>2.06</v>
      </c>
      <c r="F36" s="9">
        <v>0</v>
      </c>
      <c r="G36" s="10">
        <v>44741</v>
      </c>
      <c r="H36" s="10">
        <v>44713</v>
      </c>
      <c r="I36" s="11">
        <v>-28</v>
      </c>
      <c r="J36" s="11" t="s">
        <v>13</v>
      </c>
      <c r="K36" s="9">
        <f t="shared" si="2"/>
        <v>28.89</v>
      </c>
      <c r="L36" s="9">
        <f t="shared" si="3"/>
        <v>-808.92000000000007</v>
      </c>
    </row>
    <row r="37" spans="1:12" x14ac:dyDescent="0.2">
      <c r="A37" s="12">
        <v>2022</v>
      </c>
      <c r="B37" s="11" t="s">
        <v>48</v>
      </c>
      <c r="C37" s="10">
        <v>44712</v>
      </c>
      <c r="D37" s="9">
        <v>28.88</v>
      </c>
      <c r="E37" s="9">
        <v>3.46</v>
      </c>
      <c r="F37" s="9">
        <v>0</v>
      </c>
      <c r="G37" s="10">
        <v>44742</v>
      </c>
      <c r="H37" s="10">
        <v>44713</v>
      </c>
      <c r="I37" s="11">
        <v>-29</v>
      </c>
      <c r="J37" s="11" t="s">
        <v>13</v>
      </c>
      <c r="K37" s="9">
        <f t="shared" si="2"/>
        <v>28.88</v>
      </c>
      <c r="L37" s="9">
        <f t="shared" si="3"/>
        <v>-837.52</v>
      </c>
    </row>
    <row r="38" spans="1:12" x14ac:dyDescent="0.2">
      <c r="A38" s="12">
        <v>2022</v>
      </c>
      <c r="B38" s="11" t="s">
        <v>49</v>
      </c>
      <c r="C38" s="10">
        <v>44701</v>
      </c>
      <c r="D38" s="9">
        <v>750</v>
      </c>
      <c r="E38" s="9">
        <v>0</v>
      </c>
      <c r="F38" s="9">
        <v>0</v>
      </c>
      <c r="G38" s="10">
        <v>44742</v>
      </c>
      <c r="H38" s="10">
        <v>44713</v>
      </c>
      <c r="I38" s="11">
        <v>-29</v>
      </c>
      <c r="J38" s="11" t="s">
        <v>16</v>
      </c>
      <c r="K38" s="9">
        <f t="shared" si="2"/>
        <v>750</v>
      </c>
      <c r="L38" s="9">
        <f t="shared" si="3"/>
        <v>-21750</v>
      </c>
    </row>
    <row r="39" spans="1:12" x14ac:dyDescent="0.2">
      <c r="A39" s="12">
        <v>2022</v>
      </c>
      <c r="B39" s="11" t="s">
        <v>50</v>
      </c>
      <c r="C39" s="10">
        <v>44701</v>
      </c>
      <c r="D39" s="9">
        <v>500</v>
      </c>
      <c r="E39" s="9">
        <v>0</v>
      </c>
      <c r="F39" s="9">
        <v>0</v>
      </c>
      <c r="G39" s="10">
        <v>44738</v>
      </c>
      <c r="H39" s="10">
        <v>44713</v>
      </c>
      <c r="I39" s="11">
        <v>-25</v>
      </c>
      <c r="J39" s="11" t="s">
        <v>16</v>
      </c>
      <c r="K39" s="9">
        <f t="shared" si="2"/>
        <v>500</v>
      </c>
      <c r="L39" s="9">
        <f t="shared" si="3"/>
        <v>-12500</v>
      </c>
    </row>
    <row r="40" spans="1:12" x14ac:dyDescent="0.2">
      <c r="A40" s="12">
        <v>2022</v>
      </c>
      <c r="B40" s="11" t="s">
        <v>51</v>
      </c>
      <c r="C40" s="10">
        <v>44708</v>
      </c>
      <c r="D40" s="9">
        <v>500</v>
      </c>
      <c r="E40" s="9">
        <v>0</v>
      </c>
      <c r="F40" s="9">
        <v>0</v>
      </c>
      <c r="G40" s="10">
        <v>44742</v>
      </c>
      <c r="H40" s="10">
        <v>44713</v>
      </c>
      <c r="I40" s="11">
        <v>-29</v>
      </c>
      <c r="J40" s="11" t="s">
        <v>16</v>
      </c>
      <c r="K40" s="9">
        <f t="shared" si="2"/>
        <v>500</v>
      </c>
      <c r="L40" s="9">
        <f t="shared" si="3"/>
        <v>-14500</v>
      </c>
    </row>
    <row r="41" spans="1:12" x14ac:dyDescent="0.2">
      <c r="A41" s="12">
        <v>2022</v>
      </c>
      <c r="B41" s="11" t="s">
        <v>52</v>
      </c>
      <c r="C41" s="10">
        <v>44711</v>
      </c>
      <c r="D41" s="9">
        <v>700</v>
      </c>
      <c r="E41" s="9">
        <v>0</v>
      </c>
      <c r="F41" s="9">
        <v>0</v>
      </c>
      <c r="G41" s="10">
        <v>44742</v>
      </c>
      <c r="H41" s="10">
        <v>44713</v>
      </c>
      <c r="I41" s="11">
        <v>-29</v>
      </c>
      <c r="J41" s="11" t="s">
        <v>16</v>
      </c>
      <c r="K41" s="9">
        <f t="shared" si="2"/>
        <v>700</v>
      </c>
      <c r="L41" s="9">
        <f t="shared" si="3"/>
        <v>-20300</v>
      </c>
    </row>
    <row r="42" spans="1:12" x14ac:dyDescent="0.2">
      <c r="A42" s="12">
        <v>2022</v>
      </c>
      <c r="B42" s="11" t="s">
        <v>53</v>
      </c>
      <c r="C42" s="10">
        <v>44711</v>
      </c>
      <c r="D42" s="9">
        <v>10.71</v>
      </c>
      <c r="E42" s="9">
        <v>0.43</v>
      </c>
      <c r="F42" s="9">
        <v>0</v>
      </c>
      <c r="G42" s="10">
        <v>44743</v>
      </c>
      <c r="H42" s="10">
        <v>44726</v>
      </c>
      <c r="I42" s="11">
        <v>-17</v>
      </c>
      <c r="J42" s="11" t="s">
        <v>13</v>
      </c>
      <c r="K42" s="9">
        <f t="shared" si="2"/>
        <v>10.71</v>
      </c>
      <c r="L42" s="9">
        <f t="shared" si="3"/>
        <v>-182.07000000000002</v>
      </c>
    </row>
    <row r="43" spans="1:12" x14ac:dyDescent="0.2">
      <c r="A43" s="12">
        <v>2022</v>
      </c>
      <c r="B43" s="11" t="s">
        <v>54</v>
      </c>
      <c r="C43" s="10">
        <v>44712</v>
      </c>
      <c r="D43" s="9">
        <v>175.34</v>
      </c>
      <c r="E43" s="9">
        <v>38.57</v>
      </c>
      <c r="F43" s="9">
        <v>0</v>
      </c>
      <c r="G43" s="10">
        <v>44745</v>
      </c>
      <c r="H43" s="10">
        <v>44726</v>
      </c>
      <c r="I43" s="11">
        <v>-19</v>
      </c>
      <c r="J43" s="11" t="s">
        <v>13</v>
      </c>
      <c r="K43" s="9">
        <f t="shared" si="2"/>
        <v>175.34</v>
      </c>
      <c r="L43" s="9">
        <f t="shared" si="3"/>
        <v>-3331.46</v>
      </c>
    </row>
    <row r="44" spans="1:12" x14ac:dyDescent="0.2">
      <c r="A44" s="12">
        <v>2022</v>
      </c>
      <c r="B44" s="11" t="s">
        <v>55</v>
      </c>
      <c r="C44" s="10">
        <v>44712</v>
      </c>
      <c r="D44" s="9">
        <v>147.26</v>
      </c>
      <c r="E44" s="9">
        <v>29.93</v>
      </c>
      <c r="F44" s="9">
        <v>0</v>
      </c>
      <c r="G44" s="10">
        <v>44749</v>
      </c>
      <c r="H44" s="10">
        <v>44726</v>
      </c>
      <c r="I44" s="11">
        <v>-23</v>
      </c>
      <c r="J44" s="11" t="s">
        <v>13</v>
      </c>
      <c r="K44" s="9">
        <f t="shared" si="2"/>
        <v>147.26</v>
      </c>
      <c r="L44" s="9">
        <f t="shared" si="3"/>
        <v>-3386.9799999999996</v>
      </c>
    </row>
    <row r="45" spans="1:12" x14ac:dyDescent="0.2">
      <c r="A45" s="12">
        <v>2022</v>
      </c>
      <c r="B45" s="11" t="s">
        <v>56</v>
      </c>
      <c r="C45" s="10">
        <v>44712</v>
      </c>
      <c r="D45" s="9">
        <v>3680</v>
      </c>
      <c r="E45" s="9">
        <v>809.6</v>
      </c>
      <c r="F45" s="9">
        <v>0</v>
      </c>
      <c r="G45" s="10">
        <v>44749</v>
      </c>
      <c r="H45" s="10">
        <v>44726</v>
      </c>
      <c r="I45" s="11">
        <v>-23</v>
      </c>
      <c r="J45" s="11" t="s">
        <v>13</v>
      </c>
      <c r="K45" s="9">
        <f t="shared" si="2"/>
        <v>3680</v>
      </c>
      <c r="L45" s="9">
        <f t="shared" si="3"/>
        <v>-84640</v>
      </c>
    </row>
    <row r="46" spans="1:12" x14ac:dyDescent="0.2">
      <c r="A46" s="12">
        <v>2022</v>
      </c>
      <c r="B46" s="11" t="s">
        <v>57</v>
      </c>
      <c r="C46" s="10">
        <v>44713</v>
      </c>
      <c r="D46" s="9">
        <v>10.8</v>
      </c>
      <c r="E46" s="9">
        <v>0.43</v>
      </c>
      <c r="F46" s="9">
        <v>0</v>
      </c>
      <c r="G46" s="10">
        <v>44749</v>
      </c>
      <c r="H46" s="10">
        <v>44726</v>
      </c>
      <c r="I46" s="11">
        <v>-23</v>
      </c>
      <c r="J46" s="11" t="s">
        <v>13</v>
      </c>
      <c r="K46" s="9">
        <f t="shared" si="2"/>
        <v>10.8</v>
      </c>
      <c r="L46" s="9">
        <f t="shared" si="3"/>
        <v>-248.4</v>
      </c>
    </row>
    <row r="47" spans="1:12" x14ac:dyDescent="0.2">
      <c r="A47" s="12">
        <v>2022</v>
      </c>
      <c r="B47" s="11" t="s">
        <v>58</v>
      </c>
      <c r="C47" s="10">
        <v>44712</v>
      </c>
      <c r="D47" s="9">
        <v>19.760000000000002</v>
      </c>
      <c r="E47" s="9">
        <v>1.19</v>
      </c>
      <c r="F47" s="9">
        <v>0</v>
      </c>
      <c r="G47" s="10">
        <v>44751</v>
      </c>
      <c r="H47" s="10">
        <v>44726</v>
      </c>
      <c r="I47" s="11">
        <v>-25</v>
      </c>
      <c r="J47" s="11" t="s">
        <v>13</v>
      </c>
      <c r="K47" s="9">
        <f t="shared" si="2"/>
        <v>19.760000000000002</v>
      </c>
      <c r="L47" s="9">
        <f t="shared" si="3"/>
        <v>-494.00000000000006</v>
      </c>
    </row>
    <row r="48" spans="1:12" x14ac:dyDescent="0.2">
      <c r="A48" s="12">
        <v>2022</v>
      </c>
      <c r="B48" s="11" t="s">
        <v>59</v>
      </c>
      <c r="C48" s="10">
        <v>44712</v>
      </c>
      <c r="D48" s="9">
        <v>333.93</v>
      </c>
      <c r="E48" s="9">
        <v>73.459999999999994</v>
      </c>
      <c r="F48" s="9">
        <v>0</v>
      </c>
      <c r="G48" s="10">
        <v>44750</v>
      </c>
      <c r="H48" s="10">
        <v>44726</v>
      </c>
      <c r="I48" s="11">
        <v>-24</v>
      </c>
      <c r="J48" s="11" t="s">
        <v>13</v>
      </c>
      <c r="K48" s="9">
        <f t="shared" si="2"/>
        <v>333.93</v>
      </c>
      <c r="L48" s="9">
        <f t="shared" si="3"/>
        <v>-8014.32</v>
      </c>
    </row>
    <row r="49" spans="1:12" x14ac:dyDescent="0.2">
      <c r="A49" s="12">
        <v>2022</v>
      </c>
      <c r="B49" s="11" t="s">
        <v>60</v>
      </c>
      <c r="C49" s="10">
        <v>44722</v>
      </c>
      <c r="D49" s="9">
        <v>528.44000000000005</v>
      </c>
      <c r="E49" s="9">
        <v>116.26</v>
      </c>
      <c r="F49" s="9">
        <v>0</v>
      </c>
      <c r="G49" s="10">
        <v>44752</v>
      </c>
      <c r="H49" s="10">
        <v>44726</v>
      </c>
      <c r="I49" s="11">
        <v>-26</v>
      </c>
      <c r="J49" s="11" t="s">
        <v>13</v>
      </c>
      <c r="K49" s="9">
        <f t="shared" si="2"/>
        <v>528.44000000000005</v>
      </c>
      <c r="L49" s="9">
        <f t="shared" si="3"/>
        <v>-13739.440000000002</v>
      </c>
    </row>
    <row r="50" spans="1:12" x14ac:dyDescent="0.2">
      <c r="A50" s="12">
        <v>2022</v>
      </c>
      <c r="B50" s="11" t="s">
        <v>61</v>
      </c>
      <c r="C50" s="10">
        <v>44718</v>
      </c>
      <c r="D50" s="9">
        <v>22.93</v>
      </c>
      <c r="E50" s="9">
        <v>1.28</v>
      </c>
      <c r="F50" s="9">
        <v>0</v>
      </c>
      <c r="G50" s="10">
        <v>44752</v>
      </c>
      <c r="H50" s="10">
        <v>44726</v>
      </c>
      <c r="I50" s="11">
        <v>-26</v>
      </c>
      <c r="J50" s="11" t="s">
        <v>13</v>
      </c>
      <c r="K50" s="9">
        <f t="shared" si="2"/>
        <v>22.93</v>
      </c>
      <c r="L50" s="9">
        <f t="shared" si="3"/>
        <v>-596.17999999999995</v>
      </c>
    </row>
    <row r="51" spans="1:12" x14ac:dyDescent="0.2">
      <c r="A51" s="12">
        <v>2022</v>
      </c>
      <c r="B51" s="11" t="s">
        <v>62</v>
      </c>
      <c r="C51" s="10">
        <v>44719</v>
      </c>
      <c r="D51" s="9">
        <v>91.25</v>
      </c>
      <c r="E51" s="9">
        <v>6.54</v>
      </c>
      <c r="F51" s="9">
        <v>0</v>
      </c>
      <c r="G51" s="10">
        <v>44753</v>
      </c>
      <c r="H51" s="10">
        <v>44726</v>
      </c>
      <c r="I51" s="11">
        <v>-27</v>
      </c>
      <c r="J51" s="11" t="s">
        <v>13</v>
      </c>
      <c r="K51" s="9">
        <f t="shared" si="2"/>
        <v>91.25</v>
      </c>
      <c r="L51" s="9">
        <f t="shared" si="3"/>
        <v>-2463.75</v>
      </c>
    </row>
    <row r="52" spans="1:12" x14ac:dyDescent="0.2">
      <c r="A52" s="12">
        <v>2022</v>
      </c>
      <c r="B52" s="11" t="s">
        <v>63</v>
      </c>
      <c r="C52" s="10">
        <v>44720</v>
      </c>
      <c r="D52" s="9">
        <v>28.76</v>
      </c>
      <c r="E52" s="9">
        <v>1.36</v>
      </c>
      <c r="F52" s="9">
        <v>0</v>
      </c>
      <c r="G52" s="10">
        <v>44757</v>
      </c>
      <c r="H52" s="10">
        <v>44727</v>
      </c>
      <c r="I52" s="11">
        <v>-30</v>
      </c>
      <c r="J52" s="11" t="s">
        <v>13</v>
      </c>
      <c r="K52" s="9">
        <f t="shared" si="2"/>
        <v>28.76</v>
      </c>
      <c r="L52" s="9">
        <f t="shared" si="3"/>
        <v>-862.80000000000007</v>
      </c>
    </row>
    <row r="53" spans="1:12" x14ac:dyDescent="0.2">
      <c r="A53" s="12">
        <v>2022</v>
      </c>
      <c r="B53" s="11" t="s">
        <v>64</v>
      </c>
      <c r="C53" s="10">
        <v>44721</v>
      </c>
      <c r="D53" s="9">
        <v>105.34</v>
      </c>
      <c r="E53" s="9">
        <v>9.52</v>
      </c>
      <c r="F53" s="9">
        <v>0</v>
      </c>
      <c r="G53" s="10">
        <v>44757</v>
      </c>
      <c r="H53" s="10">
        <v>44727</v>
      </c>
      <c r="I53" s="11">
        <v>-30</v>
      </c>
      <c r="J53" s="11" t="s">
        <v>13</v>
      </c>
      <c r="K53" s="9">
        <f t="shared" si="2"/>
        <v>105.34</v>
      </c>
      <c r="L53" s="9">
        <f t="shared" si="3"/>
        <v>-3160.2000000000003</v>
      </c>
    </row>
    <row r="54" spans="1:12" x14ac:dyDescent="0.2">
      <c r="A54" s="12">
        <v>2022</v>
      </c>
      <c r="B54" s="11" t="s">
        <v>65</v>
      </c>
      <c r="C54" s="10">
        <v>44726</v>
      </c>
      <c r="D54" s="9">
        <v>290</v>
      </c>
      <c r="E54" s="9">
        <v>63.8</v>
      </c>
      <c r="F54" s="9">
        <v>0</v>
      </c>
      <c r="G54" s="10">
        <v>44757</v>
      </c>
      <c r="H54" s="10">
        <v>44735</v>
      </c>
      <c r="I54" s="11">
        <v>-22</v>
      </c>
      <c r="J54" s="11" t="s">
        <v>13</v>
      </c>
      <c r="K54" s="9">
        <f t="shared" si="2"/>
        <v>290</v>
      </c>
      <c r="L54" s="9">
        <f t="shared" si="3"/>
        <v>-6380</v>
      </c>
    </row>
    <row r="55" spans="1:12" x14ac:dyDescent="0.2">
      <c r="A55" s="12">
        <v>2022</v>
      </c>
      <c r="B55" s="11" t="s">
        <v>66</v>
      </c>
      <c r="C55" s="10">
        <v>44722</v>
      </c>
      <c r="D55" s="9">
        <v>12.24</v>
      </c>
      <c r="E55" s="9">
        <v>0.97</v>
      </c>
      <c r="F55" s="9">
        <v>0</v>
      </c>
      <c r="G55" s="10">
        <v>44762</v>
      </c>
      <c r="H55" s="10">
        <v>44732</v>
      </c>
      <c r="I55" s="11">
        <v>-30</v>
      </c>
      <c r="J55" s="11" t="s">
        <v>13</v>
      </c>
      <c r="K55" s="9">
        <f t="shared" si="2"/>
        <v>12.24</v>
      </c>
      <c r="L55" s="9">
        <f t="shared" si="3"/>
        <v>-367.2</v>
      </c>
    </row>
    <row r="56" spans="1:12" x14ac:dyDescent="0.2">
      <c r="A56" s="12">
        <v>2022</v>
      </c>
      <c r="B56" s="11" t="s">
        <v>67</v>
      </c>
      <c r="C56" s="10">
        <v>44726</v>
      </c>
      <c r="D56" s="9">
        <v>23.6</v>
      </c>
      <c r="E56" s="9">
        <v>1.97</v>
      </c>
      <c r="F56" s="9">
        <v>0</v>
      </c>
      <c r="G56" s="10">
        <v>44762</v>
      </c>
      <c r="H56" s="10">
        <v>44732</v>
      </c>
      <c r="I56" s="11">
        <v>-30</v>
      </c>
      <c r="J56" s="11" t="s">
        <v>13</v>
      </c>
      <c r="K56" s="9">
        <f t="shared" si="2"/>
        <v>23.6</v>
      </c>
      <c r="L56" s="9">
        <f t="shared" si="3"/>
        <v>-708</v>
      </c>
    </row>
    <row r="57" spans="1:12" x14ac:dyDescent="0.2">
      <c r="A57" s="12">
        <v>2022</v>
      </c>
      <c r="B57" s="11" t="s">
        <v>68</v>
      </c>
      <c r="C57" s="10">
        <v>44725</v>
      </c>
      <c r="D57" s="9">
        <v>49.64</v>
      </c>
      <c r="E57" s="9">
        <v>5.05</v>
      </c>
      <c r="F57" s="9">
        <v>0</v>
      </c>
      <c r="G57" s="10">
        <v>44762</v>
      </c>
      <c r="H57" s="10">
        <v>44732</v>
      </c>
      <c r="I57" s="11">
        <v>-30</v>
      </c>
      <c r="J57" s="11" t="s">
        <v>13</v>
      </c>
      <c r="K57" s="9">
        <f t="shared" si="2"/>
        <v>49.64</v>
      </c>
      <c r="L57" s="9">
        <f t="shared" si="3"/>
        <v>-1489.2</v>
      </c>
    </row>
    <row r="58" spans="1:12" x14ac:dyDescent="0.2">
      <c r="A58" s="12">
        <v>2022</v>
      </c>
      <c r="B58" s="11" t="s">
        <v>69</v>
      </c>
      <c r="C58" s="10">
        <v>44735</v>
      </c>
      <c r="D58" s="9">
        <v>118.13</v>
      </c>
      <c r="E58" s="9">
        <v>25.99</v>
      </c>
      <c r="F58" s="9">
        <v>0</v>
      </c>
      <c r="G58" s="10">
        <v>44773</v>
      </c>
      <c r="H58" s="10">
        <v>44735</v>
      </c>
      <c r="I58" s="11">
        <v>-38</v>
      </c>
      <c r="J58" s="11" t="s">
        <v>13</v>
      </c>
      <c r="K58" s="9">
        <f t="shared" si="2"/>
        <v>118.13</v>
      </c>
      <c r="L58" s="9">
        <f t="shared" si="3"/>
        <v>-4488.9399999999996</v>
      </c>
    </row>
    <row r="59" spans="1:12" x14ac:dyDescent="0.2">
      <c r="A59" s="12">
        <v>2022</v>
      </c>
      <c r="B59" s="11" t="s">
        <v>70</v>
      </c>
      <c r="C59" s="10">
        <v>44732</v>
      </c>
      <c r="D59" s="9">
        <v>60</v>
      </c>
      <c r="E59" s="9">
        <v>5.8</v>
      </c>
      <c r="F59" s="9">
        <v>0</v>
      </c>
      <c r="G59" s="10">
        <v>44767</v>
      </c>
      <c r="H59" s="10">
        <v>44741</v>
      </c>
      <c r="I59" s="11">
        <v>-26</v>
      </c>
      <c r="J59" s="11" t="s">
        <v>13</v>
      </c>
      <c r="K59" s="9">
        <f t="shared" si="2"/>
        <v>60</v>
      </c>
      <c r="L59" s="9">
        <f t="shared" si="3"/>
        <v>-1560</v>
      </c>
    </row>
    <row r="60" spans="1:12" ht="15" x14ac:dyDescent="0.2">
      <c r="A60" s="13"/>
      <c r="B60" s="11"/>
      <c r="C60" s="13"/>
      <c r="D60" s="13"/>
      <c r="E60" s="13"/>
      <c r="F60" s="13"/>
      <c r="G60" s="13"/>
      <c r="H60" s="13"/>
      <c r="I60" s="11"/>
      <c r="J60" s="14" t="s">
        <v>71</v>
      </c>
      <c r="K60" s="15">
        <f>SUM(K2:K59)</f>
        <v>51998.219999999994</v>
      </c>
      <c r="L60" s="16">
        <f>SUM(L2:L59)</f>
        <v>-495259.12000000011</v>
      </c>
    </row>
    <row r="64" spans="1:12" ht="15" x14ac:dyDescent="0.25">
      <c r="H64" s="17" t="s">
        <v>72</v>
      </c>
      <c r="I64" s="17"/>
      <c r="J64" s="17"/>
      <c r="K64" s="17"/>
      <c r="L64" s="18">
        <f>L60/K60</f>
        <v>-9.5245398784804589</v>
      </c>
    </row>
    <row r="66" spans="1:3" x14ac:dyDescent="0.2">
      <c r="A66" s="2"/>
      <c r="C66" s="3"/>
    </row>
  </sheetData>
  <mergeCells count="1">
    <mergeCell ref="H64:K64"/>
  </mergeCells>
  <printOptions horizontalCentered="1"/>
  <pageMargins left="0.75" right="0.75" top="1" bottom="1" header="0.5" footer="0.5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Elenco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Vincenzo</dc:creator>
  <cp:lastModifiedBy>Emanuele</cp:lastModifiedBy>
  <dcterms:created xsi:type="dcterms:W3CDTF">2022-06-30T07:19:12Z</dcterms:created>
  <dcterms:modified xsi:type="dcterms:W3CDTF">2022-06-30T07:19:12Z</dcterms:modified>
</cp:coreProperties>
</file>