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2-2023\Area CONTABILE\INDICE TEMPESTIVITA' PAGAMENTI\"/>
    </mc:Choice>
  </mc:AlternateContent>
  <bookViews>
    <workbookView xWindow="0" yWindow="0" windowWidth="28800" windowHeight="12030"/>
  </bookViews>
  <sheets>
    <sheet name="Elenco" sheetId="1" r:id="rId1"/>
  </sheets>
  <calcPr calcId="162913"/>
</workbook>
</file>

<file path=xl/calcChain.xml><?xml version="1.0" encoding="utf-8"?>
<calcChain xmlns="http://schemas.openxmlformats.org/spreadsheetml/2006/main">
  <c r="L141" i="1" l="1"/>
  <c r="K2" i="1"/>
  <c r="L2" i="1"/>
  <c r="L137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</calcChain>
</file>

<file path=xl/sharedStrings.xml><?xml version="1.0" encoding="utf-8"?>
<sst xmlns="http://schemas.openxmlformats.org/spreadsheetml/2006/main" count="419" uniqueCount="150">
  <si>
    <t>Anno</t>
  </si>
  <si>
    <t>Documento</t>
  </si>
  <si>
    <t>Data</t>
  </si>
  <si>
    <t>Importo</t>
  </si>
  <si>
    <t>IVA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</si>
  <si>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</si>
  <si>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</si>
  <si>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</si>
  <si>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</si>
  <si>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</si>
  <si>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</si>
  <si>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</si>
  <si>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2021</t>
  </si>
  <si>
    <t>166/E</t>
  </si>
  <si>
    <t>S</t>
  </si>
  <si>
    <t>18_21</t>
  </si>
  <si>
    <t>95/2021</t>
  </si>
  <si>
    <t>98</t>
  </si>
  <si>
    <t>1163</t>
  </si>
  <si>
    <t>26</t>
  </si>
  <si>
    <t>25/PA</t>
  </si>
  <si>
    <t>2022</t>
  </si>
  <si>
    <t>1010731402</t>
  </si>
  <si>
    <t>350/PA</t>
  </si>
  <si>
    <t>21PAS0017623</t>
  </si>
  <si>
    <t>A31</t>
  </si>
  <si>
    <t>1022004313</t>
  </si>
  <si>
    <t>N</t>
  </si>
  <si>
    <t>63/001</t>
  </si>
  <si>
    <t>8/22</t>
  </si>
  <si>
    <t>1/22</t>
  </si>
  <si>
    <t>FPA 2/22</t>
  </si>
  <si>
    <t>1010742611</t>
  </si>
  <si>
    <t>188/22</t>
  </si>
  <si>
    <t>10/FE</t>
  </si>
  <si>
    <t>161/PA</t>
  </si>
  <si>
    <t>72</t>
  </si>
  <si>
    <t>1010746066</t>
  </si>
  <si>
    <t>1022043630</t>
  </si>
  <si>
    <t>FPA 7/22</t>
  </si>
  <si>
    <t>2022002649</t>
  </si>
  <si>
    <t>209/PA</t>
  </si>
  <si>
    <t>63/PA</t>
  </si>
  <si>
    <t>IPA22INV00479</t>
  </si>
  <si>
    <t>11/FE</t>
  </si>
  <si>
    <t>80/PA</t>
  </si>
  <si>
    <t>FATTPA 10_22</t>
  </si>
  <si>
    <t>281/PS</t>
  </si>
  <si>
    <t>158</t>
  </si>
  <si>
    <t>47SP</t>
  </si>
  <si>
    <t>24/PA</t>
  </si>
  <si>
    <t>200</t>
  </si>
  <si>
    <t>1010750791</t>
  </si>
  <si>
    <t>2022021543</t>
  </si>
  <si>
    <t>136/PA</t>
  </si>
  <si>
    <t>5936/FVISE</t>
  </si>
  <si>
    <t>30</t>
  </si>
  <si>
    <t>20</t>
  </si>
  <si>
    <t>5</t>
  </si>
  <si>
    <t>W7YVJK9D387</t>
  </si>
  <si>
    <t>35</t>
  </si>
  <si>
    <t>38/PA</t>
  </si>
  <si>
    <t>45/PA</t>
  </si>
  <si>
    <t>1182</t>
  </si>
  <si>
    <t>1010761867</t>
  </si>
  <si>
    <t>7/SS</t>
  </si>
  <si>
    <t>48</t>
  </si>
  <si>
    <t>49</t>
  </si>
  <si>
    <t>VV000038</t>
  </si>
  <si>
    <t>VV000039</t>
  </si>
  <si>
    <t>VV000040</t>
  </si>
  <si>
    <t>1010765703</t>
  </si>
  <si>
    <t>2</t>
  </si>
  <si>
    <t>388/PA</t>
  </si>
  <si>
    <t>16/PA</t>
  </si>
  <si>
    <t>VV000041</t>
  </si>
  <si>
    <t>VV000042</t>
  </si>
  <si>
    <t>VV000043</t>
  </si>
  <si>
    <t>vv000044</t>
  </si>
  <si>
    <t>VV000045</t>
  </si>
  <si>
    <t>3/FE</t>
  </si>
  <si>
    <t>2/FE</t>
  </si>
  <si>
    <t>49/2022-PA</t>
  </si>
  <si>
    <t>FPA 1/22</t>
  </si>
  <si>
    <t>VV000046</t>
  </si>
  <si>
    <t>FPA 40/22</t>
  </si>
  <si>
    <t>3558/P</t>
  </si>
  <si>
    <t>51/PA</t>
  </si>
  <si>
    <t>VV000049</t>
  </si>
  <si>
    <t>VV000047</t>
  </si>
  <si>
    <t>3123/22</t>
  </si>
  <si>
    <t>3124/22</t>
  </si>
  <si>
    <t>VV000057</t>
  </si>
  <si>
    <t>VV000058</t>
  </si>
  <si>
    <t>VV000059</t>
  </si>
  <si>
    <t>VV000060</t>
  </si>
  <si>
    <t>277</t>
  </si>
  <si>
    <t>VV000061</t>
  </si>
  <si>
    <t>VV000063</t>
  </si>
  <si>
    <t>VV000062</t>
  </si>
  <si>
    <t>1010771755</t>
  </si>
  <si>
    <t>02/2022</t>
  </si>
  <si>
    <t>3/2022</t>
  </si>
  <si>
    <t>04/2022</t>
  </si>
  <si>
    <t>142/2022</t>
  </si>
  <si>
    <t>VV000064</t>
  </si>
  <si>
    <t>1022180049</t>
  </si>
  <si>
    <t>100B</t>
  </si>
  <si>
    <t>3943</t>
  </si>
  <si>
    <t>3944</t>
  </si>
  <si>
    <t>1619</t>
  </si>
  <si>
    <t>267/PA</t>
  </si>
  <si>
    <t>2/22</t>
  </si>
  <si>
    <t>FPA2/22</t>
  </si>
  <si>
    <t>4695/22</t>
  </si>
  <si>
    <t>4/22</t>
  </si>
  <si>
    <t>1010784024</t>
  </si>
  <si>
    <t>76</t>
  </si>
  <si>
    <t>6/2022</t>
  </si>
  <si>
    <t>343/PA</t>
  </si>
  <si>
    <t>1010788614</t>
  </si>
  <si>
    <t>199</t>
  </si>
  <si>
    <t>83/SS</t>
  </si>
  <si>
    <t>1PA/2022</t>
  </si>
  <si>
    <t>230/22</t>
  </si>
  <si>
    <t>87/SS</t>
  </si>
  <si>
    <t>6701</t>
  </si>
  <si>
    <t>44/FE</t>
  </si>
  <si>
    <t>376/PA</t>
  </si>
  <si>
    <t>2540/2022</t>
  </si>
  <si>
    <t>78PA</t>
  </si>
  <si>
    <t>291</t>
  </si>
  <si>
    <t>10-SP</t>
  </si>
  <si>
    <t>52/PA</t>
  </si>
  <si>
    <t>1010798538</t>
  </si>
  <si>
    <t>5641/P</t>
  </si>
  <si>
    <t>5642/P</t>
  </si>
  <si>
    <t>227/22</t>
  </si>
  <si>
    <t>47/FE</t>
  </si>
  <si>
    <t>48/fe</t>
  </si>
  <si>
    <t>IPA22INV02483</t>
  </si>
  <si>
    <t>88PA</t>
  </si>
  <si>
    <t>1154</t>
  </si>
  <si>
    <t>1010803752</t>
  </si>
  <si>
    <t>458/PA</t>
  </si>
  <si>
    <t>254/PA</t>
  </si>
  <si>
    <t>1022312245</t>
  </si>
  <si>
    <t>22PAS0015124</t>
  </si>
  <si>
    <t xml:space="preserve">Totali </t>
  </si>
  <si>
    <t>Indicatore tempestività dei pagamenti IV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</si>
</sst>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#,###,##0.00"/>
  </numFmts>
  <fonts count="7" x14ac:knownFonts="1">
    <font>
      <sz val="10"/>
      <name val="Arial"/>
    </font>
    <font>
      <sz val="10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showGridLines="0" tabSelected="1" topLeftCell="A109" workbookViewId="0">
      <selection activeCell="L142" sqref="L142"/>
    </sheetView>
  </sheetViews>
  <sheetFormatPr defaultRowHeight="12.75" x14ac:dyDescent="0.2"/>
  <cols>
    <col min="1" max="1" width="16.28515625" bestFit="1" customWidth="1"/>
    <col min="2" max="2" width="23.7109375" bestFit="1" customWidth="1"/>
    <col min="3" max="3" width="13.7109375" customWidth="1"/>
    <col min="4" max="6" width="9.7109375" customWidth="1"/>
    <col min="7" max="8" width="15.5703125" customWidth="1"/>
    <col min="9" max="9" width="9.7109375" customWidth="1"/>
    <col min="10" max="10" width="15.5703125" customWidth="1"/>
    <col min="11" max="11" width="28.42578125" bestFit="1" customWidth="1"/>
    <col min="12" max="12" width="22.5703125" bestFit="1" customWidth="1"/>
  </cols>
  <sheetData>
    <row r="1" spans="1:12" ht="30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2">
      <c r="A2" s="1" t="s">
        <v>12</v>
      </c>
      <c r="B2" s="1" t="s">
        <v>13</v>
      </c>
      <c r="C2" s="2">
        <v>44540</v>
      </c>
      <c r="D2" s="8">
        <v>836.35</v>
      </c>
      <c r="E2" s="8">
        <v>117.09</v>
      </c>
      <c r="F2" s="8">
        <v>0</v>
      </c>
      <c r="G2" s="2">
        <v>44575</v>
      </c>
      <c r="H2" s="2">
        <v>44574</v>
      </c>
      <c r="I2" s="1">
        <v>-1</v>
      </c>
      <c r="J2" s="1" t="s">
        <v>14</v>
      </c>
      <c r="K2" s="8">
        <f t="shared" ref="K2:K33" si="0">IF(J2="N",SUM(D2,E2,F2),SUM(D2,F2))</f>
        <v>836.35</v>
      </c>
      <c r="L2" s="8">
        <f t="shared" ref="L2:L33" si="1">PRODUCT(I2,K2)</f>
        <v>-836.35</v>
      </c>
    </row>
    <row r="3" spans="1:12" x14ac:dyDescent="0.2">
      <c r="A3" s="1" t="s">
        <v>12</v>
      </c>
      <c r="B3" s="1" t="s">
        <v>15</v>
      </c>
      <c r="C3" s="2">
        <v>44545</v>
      </c>
      <c r="D3" s="8">
        <v>409.84</v>
      </c>
      <c r="E3" s="8">
        <v>90.16</v>
      </c>
      <c r="F3" s="8">
        <v>0</v>
      </c>
      <c r="G3" s="2">
        <v>44577</v>
      </c>
      <c r="H3" s="2">
        <v>44574</v>
      </c>
      <c r="I3" s="1">
        <v>-3</v>
      </c>
      <c r="J3" s="1" t="s">
        <v>14</v>
      </c>
      <c r="K3" s="8">
        <f t="shared" si="0"/>
        <v>409.84</v>
      </c>
      <c r="L3" s="8">
        <f t="shared" si="1"/>
        <v>-1229.52</v>
      </c>
    </row>
    <row r="4" spans="1:12" x14ac:dyDescent="0.2">
      <c r="A4" s="1" t="s">
        <v>12</v>
      </c>
      <c r="B4" s="1" t="s">
        <v>16</v>
      </c>
      <c r="C4" s="2">
        <v>44546</v>
      </c>
      <c r="D4" s="8">
        <v>397</v>
      </c>
      <c r="E4" s="8">
        <v>87.34</v>
      </c>
      <c r="F4" s="8">
        <v>0</v>
      </c>
      <c r="G4" s="2">
        <v>44578</v>
      </c>
      <c r="H4" s="2">
        <v>44574</v>
      </c>
      <c r="I4" s="1">
        <v>-4</v>
      </c>
      <c r="J4" s="1" t="s">
        <v>14</v>
      </c>
      <c r="K4" s="8">
        <f t="shared" si="0"/>
        <v>397</v>
      </c>
      <c r="L4" s="8">
        <f t="shared" si="1"/>
        <v>-1588</v>
      </c>
    </row>
    <row r="5" spans="1:12" x14ac:dyDescent="0.2">
      <c r="A5" s="1" t="s">
        <v>12</v>
      </c>
      <c r="B5" s="1" t="s">
        <v>17</v>
      </c>
      <c r="C5" s="2">
        <v>44547</v>
      </c>
      <c r="D5" s="8">
        <v>146</v>
      </c>
      <c r="E5" s="9">
        <v>32.119999999999997</v>
      </c>
      <c r="F5" s="9">
        <v>0</v>
      </c>
      <c r="G5" s="2">
        <v>44578</v>
      </c>
      <c r="H5" s="2">
        <v>44574</v>
      </c>
      <c r="I5" s="4">
        <v>-4</v>
      </c>
      <c r="J5" s="4" t="s">
        <v>14</v>
      </c>
      <c r="K5" s="9">
        <f t="shared" si="0"/>
        <v>146</v>
      </c>
      <c r="L5" s="9">
        <f t="shared" si="1"/>
        <v>-584</v>
      </c>
    </row>
    <row r="6" spans="1:12" x14ac:dyDescent="0.2">
      <c r="A6" s="4" t="s">
        <v>12</v>
      </c>
      <c r="B6" s="4" t="s">
        <v>18</v>
      </c>
      <c r="C6" s="2">
        <v>44546</v>
      </c>
      <c r="D6" s="9">
        <v>155.74</v>
      </c>
      <c r="E6" s="9">
        <v>34.26</v>
      </c>
      <c r="F6" s="9">
        <v>0</v>
      </c>
      <c r="G6" s="2">
        <v>44596</v>
      </c>
      <c r="H6" s="2">
        <v>44574</v>
      </c>
      <c r="I6" s="4">
        <v>-22</v>
      </c>
      <c r="J6" s="4" t="s">
        <v>14</v>
      </c>
      <c r="K6" s="9">
        <f t="shared" si="0"/>
        <v>155.74</v>
      </c>
      <c r="L6" s="9">
        <f t="shared" si="1"/>
        <v>-3426.28</v>
      </c>
    </row>
    <row r="7" spans="1:12" x14ac:dyDescent="0.2">
      <c r="A7" s="4" t="s">
        <v>12</v>
      </c>
      <c r="B7" s="4" t="s">
        <v>19</v>
      </c>
      <c r="C7" s="2">
        <v>44544</v>
      </c>
      <c r="D7" s="9">
        <v>819.67</v>
      </c>
      <c r="E7" s="9">
        <v>180.33</v>
      </c>
      <c r="F7" s="9">
        <v>0</v>
      </c>
      <c r="G7" s="2">
        <v>44596</v>
      </c>
      <c r="H7" s="2">
        <v>44579</v>
      </c>
      <c r="I7" s="4">
        <v>-17</v>
      </c>
      <c r="J7" s="4" t="s">
        <v>14</v>
      </c>
      <c r="K7" s="9">
        <f t="shared" si="0"/>
        <v>819.67</v>
      </c>
      <c r="L7" s="9">
        <f t="shared" si="1"/>
        <v>-13934.39</v>
      </c>
    </row>
    <row r="8" spans="1:12" x14ac:dyDescent="0.2">
      <c r="A8" s="4" t="s">
        <v>12</v>
      </c>
      <c r="B8" s="4" t="s">
        <v>20</v>
      </c>
      <c r="C8" s="2">
        <v>44552</v>
      </c>
      <c r="D8" s="9">
        <v>257.5</v>
      </c>
      <c r="E8" s="9">
        <v>56.55</v>
      </c>
      <c r="F8" s="9">
        <v>0</v>
      </c>
      <c r="G8" s="2">
        <v>44596</v>
      </c>
      <c r="H8" s="2">
        <v>44574</v>
      </c>
      <c r="I8" s="4">
        <v>-22</v>
      </c>
      <c r="J8" s="4" t="s">
        <v>14</v>
      </c>
      <c r="K8" s="9">
        <f t="shared" si="0"/>
        <v>257.5</v>
      </c>
      <c r="L8" s="9">
        <f t="shared" si="1"/>
        <v>-5665</v>
      </c>
    </row>
    <row r="9" spans="1:12" x14ac:dyDescent="0.2">
      <c r="A9" s="4" t="s">
        <v>21</v>
      </c>
      <c r="B9" s="4" t="s">
        <v>19</v>
      </c>
      <c r="C9" s="2">
        <v>44495</v>
      </c>
      <c r="D9" s="9">
        <v>819.67</v>
      </c>
      <c r="E9" s="9">
        <v>180.33</v>
      </c>
      <c r="F9" s="9">
        <v>0</v>
      </c>
      <c r="G9" s="2">
        <v>44583</v>
      </c>
      <c r="H9" s="2">
        <v>44579</v>
      </c>
      <c r="I9" s="4">
        <v>-4</v>
      </c>
      <c r="J9" s="4" t="s">
        <v>14</v>
      </c>
      <c r="K9" s="9">
        <f t="shared" si="0"/>
        <v>819.67</v>
      </c>
      <c r="L9" s="9">
        <f t="shared" si="1"/>
        <v>-3278.68</v>
      </c>
    </row>
    <row r="10" spans="1:12" x14ac:dyDescent="0.2">
      <c r="A10" s="4" t="s">
        <v>21</v>
      </c>
      <c r="B10" s="4" t="s">
        <v>22</v>
      </c>
      <c r="C10" s="2">
        <v>44543</v>
      </c>
      <c r="D10" s="9">
        <v>118.13</v>
      </c>
      <c r="E10" s="9">
        <v>25.99</v>
      </c>
      <c r="F10" s="9">
        <v>0</v>
      </c>
      <c r="G10" s="2">
        <v>44592</v>
      </c>
      <c r="H10" s="2">
        <v>44579</v>
      </c>
      <c r="I10" s="4">
        <v>-13</v>
      </c>
      <c r="J10" s="4" t="s">
        <v>14</v>
      </c>
      <c r="K10" s="9">
        <f t="shared" si="0"/>
        <v>118.13</v>
      </c>
      <c r="L10" s="9">
        <f t="shared" si="1"/>
        <v>-1535.69</v>
      </c>
    </row>
    <row r="11" spans="1:12" x14ac:dyDescent="0.2">
      <c r="A11" s="4" t="s">
        <v>21</v>
      </c>
      <c r="B11" s="4" t="s">
        <v>23</v>
      </c>
      <c r="C11" s="2">
        <v>44565</v>
      </c>
      <c r="D11" s="9">
        <v>1535</v>
      </c>
      <c r="E11" s="9">
        <v>337.7</v>
      </c>
      <c r="F11" s="9">
        <v>0</v>
      </c>
      <c r="G11" s="2">
        <v>44596</v>
      </c>
      <c r="H11" s="2">
        <v>44593</v>
      </c>
      <c r="I11" s="4">
        <v>-3</v>
      </c>
      <c r="J11" s="4" t="s">
        <v>14</v>
      </c>
      <c r="K11" s="9">
        <f t="shared" si="0"/>
        <v>1535</v>
      </c>
      <c r="L11" s="9">
        <f t="shared" si="1"/>
        <v>-4605</v>
      </c>
    </row>
    <row r="12" spans="1:12" x14ac:dyDescent="0.2">
      <c r="A12" s="4" t="s">
        <v>21</v>
      </c>
      <c r="B12" s="4" t="s">
        <v>24</v>
      </c>
      <c r="C12" s="2">
        <v>44561</v>
      </c>
      <c r="D12" s="9">
        <v>50</v>
      </c>
      <c r="E12" s="9">
        <v>11</v>
      </c>
      <c r="F12" s="9">
        <v>0</v>
      </c>
      <c r="G12" s="2">
        <v>44599</v>
      </c>
      <c r="H12" s="2">
        <v>44593</v>
      </c>
      <c r="I12" s="4">
        <v>-6</v>
      </c>
      <c r="J12" s="4" t="s">
        <v>14</v>
      </c>
      <c r="K12" s="9">
        <f t="shared" si="0"/>
        <v>50</v>
      </c>
      <c r="L12" s="9">
        <f t="shared" si="1"/>
        <v>-300</v>
      </c>
    </row>
    <row r="13" spans="1:12" x14ac:dyDescent="0.2">
      <c r="A13" s="4" t="s">
        <v>21</v>
      </c>
      <c r="B13" s="4" t="s">
        <v>25</v>
      </c>
      <c r="C13" s="2">
        <v>44565</v>
      </c>
      <c r="D13" s="9">
        <v>819</v>
      </c>
      <c r="E13" s="9">
        <v>180.18</v>
      </c>
      <c r="F13" s="9">
        <v>0</v>
      </c>
      <c r="G13" s="2">
        <v>44605</v>
      </c>
      <c r="H13" s="2">
        <v>44593</v>
      </c>
      <c r="I13" s="4">
        <v>-12</v>
      </c>
      <c r="J13" s="4" t="s">
        <v>14</v>
      </c>
      <c r="K13" s="9">
        <f t="shared" si="0"/>
        <v>819</v>
      </c>
      <c r="L13" s="9">
        <f t="shared" si="1"/>
        <v>-9828</v>
      </c>
    </row>
    <row r="14" spans="1:12" x14ac:dyDescent="0.2">
      <c r="A14" s="4" t="s">
        <v>21</v>
      </c>
      <c r="B14" s="4" t="s">
        <v>26</v>
      </c>
      <c r="C14" s="2">
        <v>44580</v>
      </c>
      <c r="D14" s="9">
        <v>35.659999999999997</v>
      </c>
      <c r="E14" s="9">
        <v>0</v>
      </c>
      <c r="F14" s="9">
        <v>0</v>
      </c>
      <c r="G14" s="2">
        <v>44611</v>
      </c>
      <c r="H14" s="2">
        <v>44593</v>
      </c>
      <c r="I14" s="4">
        <v>-18</v>
      </c>
      <c r="J14" s="4" t="s">
        <v>27</v>
      </c>
      <c r="K14" s="9">
        <f t="shared" si="0"/>
        <v>35.659999999999997</v>
      </c>
      <c r="L14" s="9">
        <f t="shared" si="1"/>
        <v>-641.87999999999988</v>
      </c>
    </row>
    <row r="15" spans="1:12" x14ac:dyDescent="0.2">
      <c r="A15" s="4" t="s">
        <v>21</v>
      </c>
      <c r="B15" s="4" t="s">
        <v>28</v>
      </c>
      <c r="C15" s="2">
        <v>44581</v>
      </c>
      <c r="D15" s="9">
        <v>1200</v>
      </c>
      <c r="E15" s="9">
        <v>264</v>
      </c>
      <c r="F15" s="9">
        <v>0</v>
      </c>
      <c r="G15" s="2">
        <v>44620</v>
      </c>
      <c r="H15" s="2">
        <v>44593</v>
      </c>
      <c r="I15" s="4">
        <v>-27</v>
      </c>
      <c r="J15" s="4" t="s">
        <v>14</v>
      </c>
      <c r="K15" s="9">
        <f t="shared" si="0"/>
        <v>1200</v>
      </c>
      <c r="L15" s="9">
        <f t="shared" si="1"/>
        <v>-32400</v>
      </c>
    </row>
    <row r="16" spans="1:12" x14ac:dyDescent="0.2">
      <c r="A16" s="4" t="s">
        <v>21</v>
      </c>
      <c r="B16" s="4" t="s">
        <v>29</v>
      </c>
      <c r="C16" s="2">
        <v>44581</v>
      </c>
      <c r="D16" s="9">
        <v>1790</v>
      </c>
      <c r="E16" s="9">
        <v>393.8</v>
      </c>
      <c r="F16" s="9">
        <v>0</v>
      </c>
      <c r="G16" s="2">
        <v>44615</v>
      </c>
      <c r="H16" s="2">
        <v>44593</v>
      </c>
      <c r="I16" s="4">
        <v>-22</v>
      </c>
      <c r="J16" s="4" t="s">
        <v>14</v>
      </c>
      <c r="K16" s="9">
        <f t="shared" si="0"/>
        <v>1790</v>
      </c>
      <c r="L16" s="9">
        <f t="shared" si="1"/>
        <v>-39380</v>
      </c>
    </row>
    <row r="17" spans="1:12" x14ac:dyDescent="0.2">
      <c r="A17" s="4" t="s">
        <v>21</v>
      </c>
      <c r="B17" s="4" t="s">
        <v>30</v>
      </c>
      <c r="C17" s="2">
        <v>44585</v>
      </c>
      <c r="D17" s="9">
        <v>1163.5</v>
      </c>
      <c r="E17" s="9">
        <v>255.97</v>
      </c>
      <c r="F17" s="9">
        <v>0</v>
      </c>
      <c r="G17" s="2">
        <v>44616</v>
      </c>
      <c r="H17" s="2">
        <v>44593</v>
      </c>
      <c r="I17" s="4">
        <v>-23</v>
      </c>
      <c r="J17" s="4" t="s">
        <v>14</v>
      </c>
      <c r="K17" s="9">
        <f t="shared" si="0"/>
        <v>1163.5</v>
      </c>
      <c r="L17" s="9">
        <f t="shared" si="1"/>
        <v>-26760.5</v>
      </c>
    </row>
    <row r="18" spans="1:12" x14ac:dyDescent="0.2">
      <c r="A18" s="4" t="s">
        <v>21</v>
      </c>
      <c r="B18" s="4" t="s">
        <v>31</v>
      </c>
      <c r="C18" s="2">
        <v>44572</v>
      </c>
      <c r="D18" s="9">
        <v>95.52</v>
      </c>
      <c r="E18" s="9">
        <v>21.02</v>
      </c>
      <c r="F18" s="9">
        <v>0</v>
      </c>
      <c r="G18" s="2">
        <v>44603</v>
      </c>
      <c r="H18" s="2">
        <v>44593</v>
      </c>
      <c r="I18" s="4">
        <v>-10</v>
      </c>
      <c r="J18" s="4" t="s">
        <v>14</v>
      </c>
      <c r="K18" s="9">
        <f t="shared" si="0"/>
        <v>95.52</v>
      </c>
      <c r="L18" s="9">
        <f t="shared" si="1"/>
        <v>-955.19999999999993</v>
      </c>
    </row>
    <row r="19" spans="1:12" x14ac:dyDescent="0.2">
      <c r="A19" s="4" t="s">
        <v>21</v>
      </c>
      <c r="B19" s="4" t="s">
        <v>32</v>
      </c>
      <c r="C19" s="2">
        <v>44592</v>
      </c>
      <c r="D19" s="9">
        <v>244.34</v>
      </c>
      <c r="E19" s="9">
        <v>53.75</v>
      </c>
      <c r="F19" s="9">
        <v>0</v>
      </c>
      <c r="G19" s="2">
        <v>44623</v>
      </c>
      <c r="H19" s="2">
        <v>44614</v>
      </c>
      <c r="I19" s="4">
        <v>-9</v>
      </c>
      <c r="J19" s="4" t="s">
        <v>14</v>
      </c>
      <c r="K19" s="9">
        <f t="shared" si="0"/>
        <v>244.34</v>
      </c>
      <c r="L19" s="9">
        <f t="shared" si="1"/>
        <v>-2199.06</v>
      </c>
    </row>
    <row r="20" spans="1:12" x14ac:dyDescent="0.2">
      <c r="A20" s="4" t="s">
        <v>21</v>
      </c>
      <c r="B20" s="4" t="s">
        <v>33</v>
      </c>
      <c r="C20" s="2">
        <v>44594</v>
      </c>
      <c r="D20" s="9">
        <v>2493.65</v>
      </c>
      <c r="E20" s="9">
        <v>260.01</v>
      </c>
      <c r="F20" s="9">
        <v>0</v>
      </c>
      <c r="G20" s="2">
        <v>44651</v>
      </c>
      <c r="H20" s="2">
        <v>44614</v>
      </c>
      <c r="I20" s="4">
        <v>-37</v>
      </c>
      <c r="J20" s="4" t="s">
        <v>14</v>
      </c>
      <c r="K20" s="9">
        <f t="shared" si="0"/>
        <v>2493.65</v>
      </c>
      <c r="L20" s="9">
        <f t="shared" si="1"/>
        <v>-92265.05</v>
      </c>
    </row>
    <row r="21" spans="1:12" x14ac:dyDescent="0.2">
      <c r="A21" s="4" t="s">
        <v>21</v>
      </c>
      <c r="B21" s="4" t="s">
        <v>34</v>
      </c>
      <c r="C21" s="2">
        <v>44609</v>
      </c>
      <c r="D21" s="9">
        <v>600</v>
      </c>
      <c r="E21" s="9">
        <v>0</v>
      </c>
      <c r="F21" s="9">
        <v>0</v>
      </c>
      <c r="G21" s="2">
        <v>44639</v>
      </c>
      <c r="H21" s="2">
        <v>44614</v>
      </c>
      <c r="I21" s="4">
        <v>-25</v>
      </c>
      <c r="J21" s="4" t="s">
        <v>27</v>
      </c>
      <c r="K21" s="9">
        <f t="shared" si="0"/>
        <v>600</v>
      </c>
      <c r="L21" s="9">
        <f t="shared" si="1"/>
        <v>-15000</v>
      </c>
    </row>
    <row r="22" spans="1:12" x14ac:dyDescent="0.2">
      <c r="A22" s="4" t="s">
        <v>21</v>
      </c>
      <c r="B22" s="4" t="s">
        <v>35</v>
      </c>
      <c r="C22" s="2">
        <v>44608</v>
      </c>
      <c r="D22" s="9">
        <v>1225</v>
      </c>
      <c r="E22" s="9">
        <v>269.5</v>
      </c>
      <c r="F22" s="9">
        <v>0</v>
      </c>
      <c r="G22" s="2">
        <v>44638</v>
      </c>
      <c r="H22" s="2">
        <v>44614</v>
      </c>
      <c r="I22" s="4">
        <v>-24</v>
      </c>
      <c r="J22" s="4" t="s">
        <v>14</v>
      </c>
      <c r="K22" s="9">
        <f t="shared" si="0"/>
        <v>1225</v>
      </c>
      <c r="L22" s="9">
        <f t="shared" si="1"/>
        <v>-29400</v>
      </c>
    </row>
    <row r="23" spans="1:12" x14ac:dyDescent="0.2">
      <c r="A23" s="4" t="s">
        <v>21</v>
      </c>
      <c r="B23" s="4" t="s">
        <v>36</v>
      </c>
      <c r="C23" s="2">
        <v>44610</v>
      </c>
      <c r="D23" s="9">
        <v>626</v>
      </c>
      <c r="E23" s="9">
        <v>137.72</v>
      </c>
      <c r="F23" s="9">
        <v>0</v>
      </c>
      <c r="G23" s="2">
        <v>44648</v>
      </c>
      <c r="H23" s="2">
        <v>44614</v>
      </c>
      <c r="I23" s="4">
        <v>-34</v>
      </c>
      <c r="J23" s="4" t="s">
        <v>14</v>
      </c>
      <c r="K23" s="9">
        <f t="shared" si="0"/>
        <v>626</v>
      </c>
      <c r="L23" s="9">
        <f t="shared" si="1"/>
        <v>-21284</v>
      </c>
    </row>
    <row r="24" spans="1:12" x14ac:dyDescent="0.2">
      <c r="A24" s="4" t="s">
        <v>21</v>
      </c>
      <c r="B24" s="4" t="s">
        <v>37</v>
      </c>
      <c r="C24" s="2">
        <v>44614</v>
      </c>
      <c r="D24" s="9">
        <v>171.12</v>
      </c>
      <c r="E24" s="9">
        <v>37.65</v>
      </c>
      <c r="F24" s="9">
        <v>0</v>
      </c>
      <c r="G24" s="2">
        <v>44647</v>
      </c>
      <c r="H24" s="2">
        <v>44638</v>
      </c>
      <c r="I24" s="4">
        <v>-9</v>
      </c>
      <c r="J24" s="4" t="s">
        <v>14</v>
      </c>
      <c r="K24" s="9">
        <f t="shared" si="0"/>
        <v>171.12</v>
      </c>
      <c r="L24" s="9">
        <f t="shared" si="1"/>
        <v>-1540.08</v>
      </c>
    </row>
    <row r="25" spans="1:12" x14ac:dyDescent="0.2">
      <c r="A25" s="4" t="s">
        <v>21</v>
      </c>
      <c r="B25" s="4" t="s">
        <v>38</v>
      </c>
      <c r="C25" s="2">
        <v>44610</v>
      </c>
      <c r="D25" s="9">
        <v>29.68</v>
      </c>
      <c r="E25" s="9">
        <v>0</v>
      </c>
      <c r="F25" s="9">
        <v>0</v>
      </c>
      <c r="G25" s="2">
        <v>44647</v>
      </c>
      <c r="H25" s="2">
        <v>44638</v>
      </c>
      <c r="I25" s="4">
        <v>-9</v>
      </c>
      <c r="J25" s="4" t="s">
        <v>27</v>
      </c>
      <c r="K25" s="9">
        <f t="shared" si="0"/>
        <v>29.68</v>
      </c>
      <c r="L25" s="9">
        <f t="shared" si="1"/>
        <v>-267.12</v>
      </c>
    </row>
    <row r="26" spans="1:12" x14ac:dyDescent="0.2">
      <c r="A26" s="4" t="s">
        <v>21</v>
      </c>
      <c r="B26" s="4" t="s">
        <v>39</v>
      </c>
      <c r="C26" s="2">
        <v>44620</v>
      </c>
      <c r="D26" s="9">
        <v>1430</v>
      </c>
      <c r="E26" s="9">
        <v>314.60000000000002</v>
      </c>
      <c r="F26" s="9">
        <v>0</v>
      </c>
      <c r="G26" s="2">
        <v>44651</v>
      </c>
      <c r="H26" s="2">
        <v>44649</v>
      </c>
      <c r="I26" s="4">
        <v>-2</v>
      </c>
      <c r="J26" s="4" t="s">
        <v>14</v>
      </c>
      <c r="K26" s="9">
        <f t="shared" si="0"/>
        <v>1430</v>
      </c>
      <c r="L26" s="9">
        <f t="shared" si="1"/>
        <v>-2860</v>
      </c>
    </row>
    <row r="27" spans="1:12" x14ac:dyDescent="0.2">
      <c r="A27" s="4" t="s">
        <v>21</v>
      </c>
      <c r="B27" s="4" t="s">
        <v>40</v>
      </c>
      <c r="C27" s="2">
        <v>44624</v>
      </c>
      <c r="D27" s="9">
        <v>62.5</v>
      </c>
      <c r="E27" s="9">
        <v>13.75</v>
      </c>
      <c r="F27" s="9">
        <v>0</v>
      </c>
      <c r="G27" s="2">
        <v>44652</v>
      </c>
      <c r="H27" s="2">
        <v>44638</v>
      </c>
      <c r="I27" s="4">
        <v>-14</v>
      </c>
      <c r="J27" s="4" t="s">
        <v>14</v>
      </c>
      <c r="K27" s="9">
        <f t="shared" si="0"/>
        <v>62.5</v>
      </c>
      <c r="L27" s="9">
        <f t="shared" si="1"/>
        <v>-875</v>
      </c>
    </row>
    <row r="28" spans="1:12" x14ac:dyDescent="0.2">
      <c r="A28" s="4" t="s">
        <v>21</v>
      </c>
      <c r="B28" s="4" t="s">
        <v>41</v>
      </c>
      <c r="C28" s="2">
        <v>44622</v>
      </c>
      <c r="D28" s="9">
        <v>70</v>
      </c>
      <c r="E28" s="9">
        <v>15.4</v>
      </c>
      <c r="F28" s="9">
        <v>0</v>
      </c>
      <c r="G28" s="2">
        <v>44652</v>
      </c>
      <c r="H28" s="2">
        <v>44638</v>
      </c>
      <c r="I28" s="4">
        <v>-14</v>
      </c>
      <c r="J28" s="4" t="s">
        <v>14</v>
      </c>
      <c r="K28" s="9">
        <f t="shared" si="0"/>
        <v>70</v>
      </c>
      <c r="L28" s="9">
        <f t="shared" si="1"/>
        <v>-980</v>
      </c>
    </row>
    <row r="29" spans="1:12" x14ac:dyDescent="0.2">
      <c r="A29" s="4" t="s">
        <v>21</v>
      </c>
      <c r="B29" s="4" t="s">
        <v>42</v>
      </c>
      <c r="C29" s="2">
        <v>44630</v>
      </c>
      <c r="D29" s="9">
        <v>385.4</v>
      </c>
      <c r="E29" s="9">
        <v>84.79</v>
      </c>
      <c r="F29" s="9">
        <v>0</v>
      </c>
      <c r="G29" s="2">
        <v>44660</v>
      </c>
      <c r="H29" s="2">
        <v>44656</v>
      </c>
      <c r="I29" s="4">
        <v>-4</v>
      </c>
      <c r="J29" s="4" t="s">
        <v>14</v>
      </c>
      <c r="K29" s="9">
        <f t="shared" si="0"/>
        <v>385.4</v>
      </c>
      <c r="L29" s="9">
        <f t="shared" si="1"/>
        <v>-1541.6</v>
      </c>
    </row>
    <row r="30" spans="1:12" x14ac:dyDescent="0.2">
      <c r="A30" s="4" t="s">
        <v>21</v>
      </c>
      <c r="B30" s="4" t="s">
        <v>43</v>
      </c>
      <c r="C30" s="2">
        <v>44630</v>
      </c>
      <c r="D30" s="9">
        <v>348.36</v>
      </c>
      <c r="E30" s="9">
        <v>76.64</v>
      </c>
      <c r="F30" s="9">
        <v>0</v>
      </c>
      <c r="G30" s="2">
        <v>44660</v>
      </c>
      <c r="H30" s="2">
        <v>44638</v>
      </c>
      <c r="I30" s="4">
        <v>-22</v>
      </c>
      <c r="J30" s="4" t="s">
        <v>14</v>
      </c>
      <c r="K30" s="9">
        <f t="shared" si="0"/>
        <v>348.36</v>
      </c>
      <c r="L30" s="9">
        <f t="shared" si="1"/>
        <v>-7663.92</v>
      </c>
    </row>
    <row r="31" spans="1:12" x14ac:dyDescent="0.2">
      <c r="A31" s="4" t="s">
        <v>21</v>
      </c>
      <c r="B31" s="4" t="s">
        <v>44</v>
      </c>
      <c r="C31" s="2">
        <v>44631</v>
      </c>
      <c r="D31" s="9">
        <v>2000</v>
      </c>
      <c r="E31" s="9">
        <v>0</v>
      </c>
      <c r="F31" s="9">
        <v>0</v>
      </c>
      <c r="G31" s="2">
        <v>44661</v>
      </c>
      <c r="H31" s="2">
        <v>44638</v>
      </c>
      <c r="I31" s="4">
        <v>-23</v>
      </c>
      <c r="J31" s="4" t="s">
        <v>27</v>
      </c>
      <c r="K31" s="9">
        <f t="shared" si="0"/>
        <v>2000</v>
      </c>
      <c r="L31" s="9">
        <f t="shared" si="1"/>
        <v>-46000</v>
      </c>
    </row>
    <row r="32" spans="1:12" x14ac:dyDescent="0.2">
      <c r="A32" s="4" t="s">
        <v>21</v>
      </c>
      <c r="B32" s="4" t="s">
        <v>45</v>
      </c>
      <c r="C32" s="2">
        <v>44634</v>
      </c>
      <c r="D32" s="9">
        <v>800</v>
      </c>
      <c r="E32" s="9">
        <v>176</v>
      </c>
      <c r="F32" s="9">
        <v>0</v>
      </c>
      <c r="G32" s="2">
        <v>44664</v>
      </c>
      <c r="H32" s="2">
        <v>44656</v>
      </c>
      <c r="I32" s="4">
        <v>-8</v>
      </c>
      <c r="J32" s="4" t="s">
        <v>14</v>
      </c>
      <c r="K32" s="9">
        <f t="shared" si="0"/>
        <v>800</v>
      </c>
      <c r="L32" s="9">
        <f t="shared" si="1"/>
        <v>-6400</v>
      </c>
    </row>
    <row r="33" spans="1:12" x14ac:dyDescent="0.2">
      <c r="A33" s="4" t="s">
        <v>21</v>
      </c>
      <c r="B33" s="4" t="s">
        <v>46</v>
      </c>
      <c r="C33" s="2">
        <v>44638</v>
      </c>
      <c r="D33" s="9">
        <v>600</v>
      </c>
      <c r="E33" s="9">
        <v>132</v>
      </c>
      <c r="F33" s="9">
        <v>0</v>
      </c>
      <c r="G33" s="2">
        <v>44668</v>
      </c>
      <c r="H33" s="2">
        <v>44663</v>
      </c>
      <c r="I33" s="4">
        <v>-5</v>
      </c>
      <c r="J33" s="4" t="s">
        <v>27</v>
      </c>
      <c r="K33" s="9">
        <f t="shared" si="0"/>
        <v>732</v>
      </c>
      <c r="L33" s="9">
        <f t="shared" si="1"/>
        <v>-3660</v>
      </c>
    </row>
    <row r="34" spans="1:12" x14ac:dyDescent="0.2">
      <c r="A34" s="4" t="s">
        <v>21</v>
      </c>
      <c r="B34" s="4" t="s">
        <v>47</v>
      </c>
      <c r="C34" s="2">
        <v>44643</v>
      </c>
      <c r="D34" s="9">
        <v>70</v>
      </c>
      <c r="E34" s="9">
        <v>15.4</v>
      </c>
      <c r="F34" s="9">
        <v>0</v>
      </c>
      <c r="G34" s="2">
        <v>44674</v>
      </c>
      <c r="H34" s="2">
        <v>44663</v>
      </c>
      <c r="I34" s="4">
        <v>-11</v>
      </c>
      <c r="J34" s="4" t="s">
        <v>14</v>
      </c>
      <c r="K34" s="9">
        <f t="shared" ref="K34:K65" si="2">IF(J34="N",SUM(D34,E34,F34),SUM(D34,F34))</f>
        <v>70</v>
      </c>
      <c r="L34" s="9">
        <f t="shared" ref="L34:L65" si="3">PRODUCT(I34,K34)</f>
        <v>-770</v>
      </c>
    </row>
    <row r="35" spans="1:12" x14ac:dyDescent="0.2">
      <c r="A35" s="4" t="s">
        <v>21</v>
      </c>
      <c r="B35" s="4" t="s">
        <v>48</v>
      </c>
      <c r="C35" s="2">
        <v>44616</v>
      </c>
      <c r="D35" s="9">
        <v>154</v>
      </c>
      <c r="E35" s="9">
        <v>33.880000000000003</v>
      </c>
      <c r="F35" s="9">
        <v>0</v>
      </c>
      <c r="G35" s="2">
        <v>44671</v>
      </c>
      <c r="H35" s="2">
        <v>44663</v>
      </c>
      <c r="I35" s="4">
        <v>-8</v>
      </c>
      <c r="J35" s="4" t="s">
        <v>14</v>
      </c>
      <c r="K35" s="9">
        <f t="shared" si="2"/>
        <v>154</v>
      </c>
      <c r="L35" s="9">
        <f t="shared" si="3"/>
        <v>-1232</v>
      </c>
    </row>
    <row r="36" spans="1:12" x14ac:dyDescent="0.2">
      <c r="A36" s="4" t="s">
        <v>21</v>
      </c>
      <c r="B36" s="4" t="s">
        <v>49</v>
      </c>
      <c r="C36" s="2">
        <v>44643</v>
      </c>
      <c r="D36" s="9">
        <v>288</v>
      </c>
      <c r="E36" s="9">
        <v>63.36</v>
      </c>
      <c r="F36" s="9">
        <v>0</v>
      </c>
      <c r="G36" s="2">
        <v>44681</v>
      </c>
      <c r="H36" s="2">
        <v>44663</v>
      </c>
      <c r="I36" s="4">
        <v>-18</v>
      </c>
      <c r="J36" s="4" t="s">
        <v>14</v>
      </c>
      <c r="K36" s="9">
        <f t="shared" si="2"/>
        <v>288</v>
      </c>
      <c r="L36" s="9">
        <f t="shared" si="3"/>
        <v>-5184</v>
      </c>
    </row>
    <row r="37" spans="1:12" x14ac:dyDescent="0.2">
      <c r="A37" s="4" t="s">
        <v>21</v>
      </c>
      <c r="B37" s="4" t="s">
        <v>50</v>
      </c>
      <c r="C37" s="2">
        <v>44631</v>
      </c>
      <c r="D37" s="9">
        <v>1556.4</v>
      </c>
      <c r="E37" s="9">
        <v>342.41</v>
      </c>
      <c r="F37" s="9">
        <v>0</v>
      </c>
      <c r="G37" s="2">
        <v>44678</v>
      </c>
      <c r="H37" s="2">
        <v>44649</v>
      </c>
      <c r="I37" s="4">
        <v>-29</v>
      </c>
      <c r="J37" s="4" t="s">
        <v>14</v>
      </c>
      <c r="K37" s="9">
        <f t="shared" si="2"/>
        <v>1556.4</v>
      </c>
      <c r="L37" s="9">
        <f t="shared" si="3"/>
        <v>-45135.600000000006</v>
      </c>
    </row>
    <row r="38" spans="1:12" x14ac:dyDescent="0.2">
      <c r="A38" s="4" t="s">
        <v>21</v>
      </c>
      <c r="B38" s="4" t="s">
        <v>51</v>
      </c>
      <c r="C38" s="2">
        <v>44652</v>
      </c>
      <c r="D38" s="9">
        <v>341.31</v>
      </c>
      <c r="E38" s="9">
        <v>75.09</v>
      </c>
      <c r="F38" s="9">
        <v>0</v>
      </c>
      <c r="G38" s="2">
        <v>44682</v>
      </c>
      <c r="H38" s="2">
        <v>44656</v>
      </c>
      <c r="I38" s="4">
        <v>-26</v>
      </c>
      <c r="J38" s="4" t="s">
        <v>14</v>
      </c>
      <c r="K38" s="9">
        <f t="shared" si="2"/>
        <v>341.31</v>
      </c>
      <c r="L38" s="9">
        <f t="shared" si="3"/>
        <v>-8874.06</v>
      </c>
    </row>
    <row r="39" spans="1:12" x14ac:dyDescent="0.2">
      <c r="A39" s="4" t="s">
        <v>21</v>
      </c>
      <c r="B39" s="4" t="s">
        <v>52</v>
      </c>
      <c r="C39" s="2">
        <v>44652</v>
      </c>
      <c r="D39" s="9">
        <v>118.13</v>
      </c>
      <c r="E39" s="9">
        <v>25.99</v>
      </c>
      <c r="F39" s="9">
        <v>0</v>
      </c>
      <c r="G39" s="2">
        <v>44682</v>
      </c>
      <c r="H39" s="2">
        <v>44663</v>
      </c>
      <c r="I39" s="4">
        <v>-19</v>
      </c>
      <c r="J39" s="4" t="s">
        <v>14</v>
      </c>
      <c r="K39" s="9">
        <f t="shared" si="2"/>
        <v>118.13</v>
      </c>
      <c r="L39" s="9">
        <f t="shared" si="3"/>
        <v>-2244.4699999999998</v>
      </c>
    </row>
    <row r="40" spans="1:12" x14ac:dyDescent="0.2">
      <c r="A40" s="4" t="s">
        <v>21</v>
      </c>
      <c r="B40" s="4" t="s">
        <v>53</v>
      </c>
      <c r="C40" s="2">
        <v>44650</v>
      </c>
      <c r="D40" s="9">
        <v>125</v>
      </c>
      <c r="E40" s="9">
        <v>27.5</v>
      </c>
      <c r="F40" s="9">
        <v>0</v>
      </c>
      <c r="G40" s="2">
        <v>44684</v>
      </c>
      <c r="H40" s="2">
        <v>44686</v>
      </c>
      <c r="I40" s="4">
        <v>2</v>
      </c>
      <c r="J40" s="4" t="s">
        <v>14</v>
      </c>
      <c r="K40" s="9">
        <f t="shared" si="2"/>
        <v>125</v>
      </c>
      <c r="L40" s="9">
        <f t="shared" si="3"/>
        <v>250</v>
      </c>
    </row>
    <row r="41" spans="1:12" x14ac:dyDescent="0.2">
      <c r="A41" s="4" t="s">
        <v>21</v>
      </c>
      <c r="B41" s="4" t="s">
        <v>54</v>
      </c>
      <c r="C41" s="2">
        <v>44651</v>
      </c>
      <c r="D41" s="9">
        <v>3514.1</v>
      </c>
      <c r="E41" s="9">
        <v>773.1</v>
      </c>
      <c r="F41" s="9">
        <v>0</v>
      </c>
      <c r="G41" s="2">
        <v>44689</v>
      </c>
      <c r="H41" s="2">
        <v>44686</v>
      </c>
      <c r="I41" s="4">
        <v>-3</v>
      </c>
      <c r="J41" s="4" t="s">
        <v>14</v>
      </c>
      <c r="K41" s="9">
        <f t="shared" si="2"/>
        <v>3514.1</v>
      </c>
      <c r="L41" s="9">
        <f t="shared" si="3"/>
        <v>-10542.3</v>
      </c>
    </row>
    <row r="42" spans="1:12" x14ac:dyDescent="0.2">
      <c r="A42" s="4" t="s">
        <v>21</v>
      </c>
      <c r="B42" s="4" t="s">
        <v>55</v>
      </c>
      <c r="C42" s="2">
        <v>44651</v>
      </c>
      <c r="D42" s="9">
        <v>123</v>
      </c>
      <c r="E42" s="9">
        <v>0</v>
      </c>
      <c r="F42" s="9">
        <v>0</v>
      </c>
      <c r="G42" s="2">
        <v>44692</v>
      </c>
      <c r="H42" s="2">
        <v>44705</v>
      </c>
      <c r="I42" s="4">
        <v>13</v>
      </c>
      <c r="J42" s="4" t="s">
        <v>27</v>
      </c>
      <c r="K42" s="9">
        <f t="shared" si="2"/>
        <v>123</v>
      </c>
      <c r="L42" s="9">
        <f t="shared" si="3"/>
        <v>1599</v>
      </c>
    </row>
    <row r="43" spans="1:12" x14ac:dyDescent="0.2">
      <c r="A43" s="4" t="s">
        <v>21</v>
      </c>
      <c r="B43" s="4" t="s">
        <v>56</v>
      </c>
      <c r="C43" s="2">
        <v>44662</v>
      </c>
      <c r="D43" s="9">
        <v>120</v>
      </c>
      <c r="E43" s="9">
        <v>0</v>
      </c>
      <c r="F43" s="9">
        <v>0</v>
      </c>
      <c r="G43" s="2">
        <v>44694</v>
      </c>
      <c r="H43" s="2">
        <v>44691</v>
      </c>
      <c r="I43" s="4">
        <v>-3</v>
      </c>
      <c r="J43" s="4" t="s">
        <v>27</v>
      </c>
      <c r="K43" s="9">
        <f t="shared" si="2"/>
        <v>120</v>
      </c>
      <c r="L43" s="9">
        <f t="shared" si="3"/>
        <v>-360</v>
      </c>
    </row>
    <row r="44" spans="1:12" x14ac:dyDescent="0.2">
      <c r="A44" s="4" t="s">
        <v>21</v>
      </c>
      <c r="B44" s="4" t="s">
        <v>57</v>
      </c>
      <c r="C44" s="2">
        <v>44654</v>
      </c>
      <c r="D44" s="9">
        <v>327.27</v>
      </c>
      <c r="E44" s="9">
        <v>32.729999999999997</v>
      </c>
      <c r="F44" s="9">
        <v>0</v>
      </c>
      <c r="G44" s="2">
        <v>44687</v>
      </c>
      <c r="H44" s="2">
        <v>44686</v>
      </c>
      <c r="I44" s="4">
        <v>-1</v>
      </c>
      <c r="J44" s="4" t="s">
        <v>14</v>
      </c>
      <c r="K44" s="9">
        <f t="shared" si="2"/>
        <v>327.27</v>
      </c>
      <c r="L44" s="9">
        <f t="shared" si="3"/>
        <v>-327.27</v>
      </c>
    </row>
    <row r="45" spans="1:12" x14ac:dyDescent="0.2">
      <c r="A45" s="4" t="s">
        <v>21</v>
      </c>
      <c r="B45" s="4" t="s">
        <v>58</v>
      </c>
      <c r="C45" s="2">
        <v>44670</v>
      </c>
      <c r="D45" s="9">
        <v>2100</v>
      </c>
      <c r="E45" s="9">
        <v>0</v>
      </c>
      <c r="F45" s="9">
        <v>0</v>
      </c>
      <c r="G45" s="2">
        <v>44700</v>
      </c>
      <c r="H45" s="2">
        <v>44686</v>
      </c>
      <c r="I45" s="4">
        <v>-14</v>
      </c>
      <c r="J45" s="4" t="s">
        <v>27</v>
      </c>
      <c r="K45" s="9">
        <f t="shared" si="2"/>
        <v>2100</v>
      </c>
      <c r="L45" s="9">
        <f t="shared" si="3"/>
        <v>-29400</v>
      </c>
    </row>
    <row r="46" spans="1:12" x14ac:dyDescent="0.2">
      <c r="A46" s="4" t="s">
        <v>21</v>
      </c>
      <c r="B46" s="4" t="s">
        <v>59</v>
      </c>
      <c r="C46" s="2">
        <v>44678</v>
      </c>
      <c r="D46" s="9">
        <v>581.82000000000005</v>
      </c>
      <c r="E46" s="9">
        <v>58.18</v>
      </c>
      <c r="F46" s="9">
        <v>19.600000000000001</v>
      </c>
      <c r="G46" s="2">
        <v>44709</v>
      </c>
      <c r="H46" s="2">
        <v>44680</v>
      </c>
      <c r="I46" s="4">
        <v>-29</v>
      </c>
      <c r="J46" s="4" t="s">
        <v>14</v>
      </c>
      <c r="K46" s="9">
        <f t="shared" si="2"/>
        <v>601.42000000000007</v>
      </c>
      <c r="L46" s="9">
        <f t="shared" si="3"/>
        <v>-17441.18</v>
      </c>
    </row>
    <row r="47" spans="1:12" x14ac:dyDescent="0.2">
      <c r="A47" s="4" t="s">
        <v>21</v>
      </c>
      <c r="B47" s="4" t="s">
        <v>60</v>
      </c>
      <c r="C47" s="2">
        <v>44677</v>
      </c>
      <c r="D47" s="9">
        <v>295.11</v>
      </c>
      <c r="E47" s="9">
        <v>64.92</v>
      </c>
      <c r="F47" s="9">
        <v>0</v>
      </c>
      <c r="G47" s="2">
        <v>44709</v>
      </c>
      <c r="H47" s="2">
        <v>44691</v>
      </c>
      <c r="I47" s="4">
        <v>-18</v>
      </c>
      <c r="J47" s="4" t="s">
        <v>14</v>
      </c>
      <c r="K47" s="9">
        <f t="shared" si="2"/>
        <v>295.11</v>
      </c>
      <c r="L47" s="9">
        <f t="shared" si="3"/>
        <v>-5311.9800000000005</v>
      </c>
    </row>
    <row r="48" spans="1:12" x14ac:dyDescent="0.2">
      <c r="A48" s="4" t="s">
        <v>21</v>
      </c>
      <c r="B48" s="4" t="s">
        <v>61</v>
      </c>
      <c r="C48" s="2">
        <v>44679</v>
      </c>
      <c r="D48" s="9">
        <v>19255</v>
      </c>
      <c r="E48" s="9">
        <v>4236.1000000000004</v>
      </c>
      <c r="F48" s="9">
        <v>0</v>
      </c>
      <c r="G48" s="2">
        <v>44710</v>
      </c>
      <c r="H48" s="2">
        <v>44708</v>
      </c>
      <c r="I48" s="4">
        <v>-2</v>
      </c>
      <c r="J48" s="4" t="s">
        <v>14</v>
      </c>
      <c r="K48" s="9">
        <f t="shared" si="2"/>
        <v>19255</v>
      </c>
      <c r="L48" s="9">
        <f t="shared" si="3"/>
        <v>-38510</v>
      </c>
    </row>
    <row r="49" spans="1:12" x14ac:dyDescent="0.2">
      <c r="A49" s="4" t="s">
        <v>21</v>
      </c>
      <c r="B49" s="4" t="s">
        <v>62</v>
      </c>
      <c r="C49" s="2">
        <v>44692</v>
      </c>
      <c r="D49" s="9">
        <v>2085</v>
      </c>
      <c r="E49" s="9">
        <v>458.7</v>
      </c>
      <c r="F49" s="9">
        <v>0</v>
      </c>
      <c r="G49" s="2">
        <v>44723</v>
      </c>
      <c r="H49" s="2">
        <v>44708</v>
      </c>
      <c r="I49" s="4">
        <v>-15</v>
      </c>
      <c r="J49" s="4" t="s">
        <v>14</v>
      </c>
      <c r="K49" s="9">
        <f t="shared" si="2"/>
        <v>2085</v>
      </c>
      <c r="L49" s="9">
        <f t="shared" si="3"/>
        <v>-31275</v>
      </c>
    </row>
    <row r="50" spans="1:12" x14ac:dyDescent="0.2">
      <c r="A50" s="4" t="s">
        <v>21</v>
      </c>
      <c r="B50" s="4" t="s">
        <v>63</v>
      </c>
      <c r="C50" s="2">
        <v>44679</v>
      </c>
      <c r="D50" s="9">
        <v>7920</v>
      </c>
      <c r="E50" s="9">
        <v>1742.4</v>
      </c>
      <c r="F50" s="9">
        <v>0</v>
      </c>
      <c r="G50" s="2">
        <v>44710</v>
      </c>
      <c r="H50" s="2">
        <v>44708</v>
      </c>
      <c r="I50" s="4">
        <v>-2</v>
      </c>
      <c r="J50" s="4" t="s">
        <v>14</v>
      </c>
      <c r="K50" s="9">
        <f t="shared" si="2"/>
        <v>7920</v>
      </c>
      <c r="L50" s="9">
        <f t="shared" si="3"/>
        <v>-15840</v>
      </c>
    </row>
    <row r="51" spans="1:12" x14ac:dyDescent="0.2">
      <c r="A51" s="4" t="s">
        <v>21</v>
      </c>
      <c r="B51" s="4" t="s">
        <v>64</v>
      </c>
      <c r="C51" s="2">
        <v>44680</v>
      </c>
      <c r="D51" s="9">
        <v>244.34</v>
      </c>
      <c r="E51" s="9">
        <v>53.75</v>
      </c>
      <c r="F51" s="9">
        <v>0</v>
      </c>
      <c r="G51" s="2">
        <v>44712</v>
      </c>
      <c r="H51" s="2">
        <v>44705</v>
      </c>
      <c r="I51" s="4">
        <v>-7</v>
      </c>
      <c r="J51" s="4" t="s">
        <v>27</v>
      </c>
      <c r="K51" s="9">
        <f t="shared" si="2"/>
        <v>298.09000000000003</v>
      </c>
      <c r="L51" s="9">
        <f t="shared" si="3"/>
        <v>-2086.63</v>
      </c>
    </row>
    <row r="52" spans="1:12" x14ac:dyDescent="0.2">
      <c r="A52" s="4" t="s">
        <v>21</v>
      </c>
      <c r="B52" s="4" t="s">
        <v>60</v>
      </c>
      <c r="C52" s="2">
        <v>44682</v>
      </c>
      <c r="D52" s="9">
        <v>150</v>
      </c>
      <c r="E52" s="9">
        <v>15</v>
      </c>
      <c r="F52" s="9">
        <v>0</v>
      </c>
      <c r="G52" s="2">
        <v>44712</v>
      </c>
      <c r="H52" s="2">
        <v>44686</v>
      </c>
      <c r="I52" s="4">
        <v>-26</v>
      </c>
      <c r="J52" s="4" t="s">
        <v>14</v>
      </c>
      <c r="K52" s="9">
        <f t="shared" si="2"/>
        <v>150</v>
      </c>
      <c r="L52" s="9">
        <f t="shared" si="3"/>
        <v>-3900</v>
      </c>
    </row>
    <row r="53" spans="1:12" x14ac:dyDescent="0.2">
      <c r="A53" s="4" t="s">
        <v>21</v>
      </c>
      <c r="B53" s="4" t="s">
        <v>65</v>
      </c>
      <c r="C53" s="2">
        <v>44681</v>
      </c>
      <c r="D53" s="9">
        <v>358.64</v>
      </c>
      <c r="E53" s="9">
        <v>35.86</v>
      </c>
      <c r="F53" s="9">
        <v>0</v>
      </c>
      <c r="G53" s="2">
        <v>44714</v>
      </c>
      <c r="H53" s="2">
        <v>44686</v>
      </c>
      <c r="I53" s="4">
        <v>-28</v>
      </c>
      <c r="J53" s="4" t="s">
        <v>14</v>
      </c>
      <c r="K53" s="9">
        <f t="shared" si="2"/>
        <v>358.64</v>
      </c>
      <c r="L53" s="9">
        <f t="shared" si="3"/>
        <v>-10041.92</v>
      </c>
    </row>
    <row r="54" spans="1:12" x14ac:dyDescent="0.2">
      <c r="A54" s="4" t="s">
        <v>21</v>
      </c>
      <c r="B54" s="4" t="s">
        <v>66</v>
      </c>
      <c r="C54" s="2">
        <v>44700</v>
      </c>
      <c r="D54" s="9">
        <v>350</v>
      </c>
      <c r="E54" s="9">
        <v>77</v>
      </c>
      <c r="F54" s="9">
        <v>0</v>
      </c>
      <c r="G54" s="2">
        <v>44731</v>
      </c>
      <c r="H54" s="2">
        <v>44705</v>
      </c>
      <c r="I54" s="4">
        <v>-26</v>
      </c>
      <c r="J54" s="4" t="s">
        <v>14</v>
      </c>
      <c r="K54" s="9">
        <f t="shared" si="2"/>
        <v>350</v>
      </c>
      <c r="L54" s="9">
        <f t="shared" si="3"/>
        <v>-9100</v>
      </c>
    </row>
    <row r="55" spans="1:12" x14ac:dyDescent="0.2">
      <c r="A55" s="4" t="s">
        <v>21</v>
      </c>
      <c r="B55" s="4" t="s">
        <v>67</v>
      </c>
      <c r="C55" s="2">
        <v>44701</v>
      </c>
      <c r="D55" s="9">
        <v>2100</v>
      </c>
      <c r="E55" s="9">
        <v>462</v>
      </c>
      <c r="F55" s="9">
        <v>0</v>
      </c>
      <c r="G55" s="2">
        <v>44731</v>
      </c>
      <c r="H55" s="2">
        <v>44705</v>
      </c>
      <c r="I55" s="4">
        <v>-26</v>
      </c>
      <c r="J55" s="4" t="s">
        <v>14</v>
      </c>
      <c r="K55" s="9">
        <f t="shared" si="2"/>
        <v>2100</v>
      </c>
      <c r="L55" s="9">
        <f t="shared" si="3"/>
        <v>-54600</v>
      </c>
    </row>
    <row r="56" spans="1:12" x14ac:dyDescent="0.2">
      <c r="A56" s="4" t="s">
        <v>21</v>
      </c>
      <c r="B56" s="4" t="s">
        <v>68</v>
      </c>
      <c r="C56" s="2">
        <v>44697</v>
      </c>
      <c r="D56" s="9">
        <v>42.28</v>
      </c>
      <c r="E56" s="9">
        <v>2.87</v>
      </c>
      <c r="F56" s="9">
        <v>0</v>
      </c>
      <c r="G56" s="2">
        <v>44734</v>
      </c>
      <c r="H56" s="2">
        <v>44705</v>
      </c>
      <c r="I56" s="4">
        <v>-29</v>
      </c>
      <c r="J56" s="4" t="s">
        <v>14</v>
      </c>
      <c r="K56" s="9">
        <f t="shared" si="2"/>
        <v>42.28</v>
      </c>
      <c r="L56" s="9">
        <f t="shared" si="3"/>
        <v>-1226.1200000000001</v>
      </c>
    </row>
    <row r="57" spans="1:12" x14ac:dyDescent="0.2">
      <c r="A57" s="4" t="s">
        <v>21</v>
      </c>
      <c r="B57" s="4" t="s">
        <v>69</v>
      </c>
      <c r="C57" s="2">
        <v>44698</v>
      </c>
      <c r="D57" s="9">
        <v>96.15</v>
      </c>
      <c r="E57" s="9">
        <v>9.41</v>
      </c>
      <c r="F57" s="9">
        <v>0</v>
      </c>
      <c r="G57" s="2">
        <v>44734</v>
      </c>
      <c r="H57" s="2">
        <v>44705</v>
      </c>
      <c r="I57" s="4">
        <v>-29</v>
      </c>
      <c r="J57" s="4" t="s">
        <v>14</v>
      </c>
      <c r="K57" s="9">
        <f t="shared" si="2"/>
        <v>96.15</v>
      </c>
      <c r="L57" s="9">
        <f t="shared" si="3"/>
        <v>-2788.3500000000004</v>
      </c>
    </row>
    <row r="58" spans="1:12" x14ac:dyDescent="0.2">
      <c r="A58" s="4" t="s">
        <v>21</v>
      </c>
      <c r="B58" s="4" t="s">
        <v>70</v>
      </c>
      <c r="C58" s="2">
        <v>44699</v>
      </c>
      <c r="D58" s="9">
        <v>61.01</v>
      </c>
      <c r="E58" s="9">
        <v>3.58</v>
      </c>
      <c r="F58" s="9">
        <v>0</v>
      </c>
      <c r="G58" s="2">
        <v>44734</v>
      </c>
      <c r="H58" s="2">
        <v>44705</v>
      </c>
      <c r="I58" s="4">
        <v>-29</v>
      </c>
      <c r="J58" s="4" t="s">
        <v>14</v>
      </c>
      <c r="K58" s="9">
        <f t="shared" si="2"/>
        <v>61.01</v>
      </c>
      <c r="L58" s="9">
        <f t="shared" si="3"/>
        <v>-1769.29</v>
      </c>
    </row>
    <row r="59" spans="1:12" x14ac:dyDescent="0.2">
      <c r="A59" s="4" t="s">
        <v>21</v>
      </c>
      <c r="B59" s="4" t="s">
        <v>71</v>
      </c>
      <c r="C59" s="2">
        <v>44704</v>
      </c>
      <c r="D59" s="9">
        <v>171.12</v>
      </c>
      <c r="E59" s="9">
        <v>37.65</v>
      </c>
      <c r="F59" s="9">
        <v>0</v>
      </c>
      <c r="G59" s="2">
        <v>44742</v>
      </c>
      <c r="H59" s="2">
        <v>44708</v>
      </c>
      <c r="I59" s="4">
        <v>-34</v>
      </c>
      <c r="J59" s="4" t="s">
        <v>14</v>
      </c>
      <c r="K59" s="9">
        <f t="shared" si="2"/>
        <v>171.12</v>
      </c>
      <c r="L59" s="9">
        <f t="shared" si="3"/>
        <v>-5818.08</v>
      </c>
    </row>
    <row r="60" spans="1:12" x14ac:dyDescent="0.2">
      <c r="A60" s="4" t="s">
        <v>21</v>
      </c>
      <c r="B60" s="4" t="s">
        <v>72</v>
      </c>
      <c r="C60" s="2">
        <v>44705</v>
      </c>
      <c r="D60" s="9">
        <v>260</v>
      </c>
      <c r="E60" s="9">
        <v>26</v>
      </c>
      <c r="F60" s="9">
        <v>0</v>
      </c>
      <c r="G60" s="2">
        <v>44735</v>
      </c>
      <c r="H60" s="2">
        <v>44705</v>
      </c>
      <c r="I60" s="4">
        <v>-30</v>
      </c>
      <c r="J60" s="4" t="s">
        <v>14</v>
      </c>
      <c r="K60" s="9">
        <f t="shared" si="2"/>
        <v>260</v>
      </c>
      <c r="L60" s="9">
        <f t="shared" si="3"/>
        <v>-7800</v>
      </c>
    </row>
    <row r="61" spans="1:12" x14ac:dyDescent="0.2">
      <c r="A61" s="4" t="s">
        <v>21</v>
      </c>
      <c r="B61" s="4" t="s">
        <v>73</v>
      </c>
      <c r="C61" s="2">
        <v>44690</v>
      </c>
      <c r="D61" s="9">
        <v>250</v>
      </c>
      <c r="E61" s="9">
        <v>55</v>
      </c>
      <c r="F61" s="9">
        <v>0</v>
      </c>
      <c r="G61" s="2">
        <v>44720</v>
      </c>
      <c r="H61" s="2">
        <v>44705</v>
      </c>
      <c r="I61" s="4">
        <v>-15</v>
      </c>
      <c r="J61" s="4" t="s">
        <v>14</v>
      </c>
      <c r="K61" s="9">
        <f t="shared" si="2"/>
        <v>250</v>
      </c>
      <c r="L61" s="9">
        <f t="shared" si="3"/>
        <v>-3750</v>
      </c>
    </row>
    <row r="62" spans="1:12" x14ac:dyDescent="0.2">
      <c r="A62" s="4" t="s">
        <v>21</v>
      </c>
      <c r="B62" s="4" t="s">
        <v>74</v>
      </c>
      <c r="C62" s="2">
        <v>44705</v>
      </c>
      <c r="D62" s="9">
        <v>125</v>
      </c>
      <c r="E62" s="9">
        <v>27.5</v>
      </c>
      <c r="F62" s="9">
        <v>0</v>
      </c>
      <c r="G62" s="2">
        <v>44738</v>
      </c>
      <c r="H62" s="2">
        <v>44708</v>
      </c>
      <c r="I62" s="4">
        <v>-30</v>
      </c>
      <c r="J62" s="4" t="s">
        <v>14</v>
      </c>
      <c r="K62" s="9">
        <f t="shared" si="2"/>
        <v>125</v>
      </c>
      <c r="L62" s="9">
        <f t="shared" si="3"/>
        <v>-3750</v>
      </c>
    </row>
    <row r="63" spans="1:12" x14ac:dyDescent="0.2">
      <c r="A63" s="4" t="s">
        <v>21</v>
      </c>
      <c r="B63" s="4" t="s">
        <v>75</v>
      </c>
      <c r="C63" s="2">
        <v>44704</v>
      </c>
      <c r="D63" s="9">
        <v>68.069999999999993</v>
      </c>
      <c r="E63" s="9">
        <v>6.35</v>
      </c>
      <c r="F63" s="9">
        <v>0</v>
      </c>
      <c r="G63" s="2">
        <v>44735</v>
      </c>
      <c r="H63" s="2">
        <v>44708</v>
      </c>
      <c r="I63" s="4">
        <v>-27</v>
      </c>
      <c r="J63" s="4" t="s">
        <v>14</v>
      </c>
      <c r="K63" s="9">
        <f t="shared" si="2"/>
        <v>68.069999999999993</v>
      </c>
      <c r="L63" s="9">
        <f t="shared" si="3"/>
        <v>-1837.8899999999999</v>
      </c>
    </row>
    <row r="64" spans="1:12" x14ac:dyDescent="0.2">
      <c r="A64" s="4" t="s">
        <v>21</v>
      </c>
      <c r="B64" s="4" t="s">
        <v>76</v>
      </c>
      <c r="C64" s="2">
        <v>44705</v>
      </c>
      <c r="D64" s="9">
        <v>61.09</v>
      </c>
      <c r="E64" s="9">
        <v>7.39</v>
      </c>
      <c r="F64" s="9">
        <v>0</v>
      </c>
      <c r="G64" s="2">
        <v>44738</v>
      </c>
      <c r="H64" s="2">
        <v>44708</v>
      </c>
      <c r="I64" s="4">
        <v>-30</v>
      </c>
      <c r="J64" s="4" t="s">
        <v>14</v>
      </c>
      <c r="K64" s="9">
        <f t="shared" si="2"/>
        <v>61.09</v>
      </c>
      <c r="L64" s="9">
        <f t="shared" si="3"/>
        <v>-1832.7</v>
      </c>
    </row>
    <row r="65" spans="1:12" x14ac:dyDescent="0.2">
      <c r="A65" s="4" t="s">
        <v>21</v>
      </c>
      <c r="B65" s="4" t="s">
        <v>77</v>
      </c>
      <c r="C65" s="2">
        <v>44706</v>
      </c>
      <c r="D65" s="9">
        <v>36.130000000000003</v>
      </c>
      <c r="E65" s="9">
        <v>3.23</v>
      </c>
      <c r="F65" s="9">
        <v>0</v>
      </c>
      <c r="G65" s="2">
        <v>44738</v>
      </c>
      <c r="H65" s="2">
        <v>44708</v>
      </c>
      <c r="I65" s="4">
        <v>-30</v>
      </c>
      <c r="J65" s="4" t="s">
        <v>14</v>
      </c>
      <c r="K65" s="9">
        <f t="shared" si="2"/>
        <v>36.130000000000003</v>
      </c>
      <c r="L65" s="9">
        <f t="shared" si="3"/>
        <v>-1083.9000000000001</v>
      </c>
    </row>
    <row r="66" spans="1:12" x14ac:dyDescent="0.2">
      <c r="A66" s="4" t="s">
        <v>21</v>
      </c>
      <c r="B66" s="4" t="s">
        <v>78</v>
      </c>
      <c r="C66" s="2">
        <v>44707</v>
      </c>
      <c r="D66" s="9">
        <v>28.89</v>
      </c>
      <c r="E66" s="9">
        <v>2.06</v>
      </c>
      <c r="F66" s="9">
        <v>0</v>
      </c>
      <c r="G66" s="2">
        <v>44741</v>
      </c>
      <c r="H66" s="2">
        <v>44713</v>
      </c>
      <c r="I66" s="4">
        <v>-28</v>
      </c>
      <c r="J66" s="4" t="s">
        <v>14</v>
      </c>
      <c r="K66" s="9">
        <f t="shared" ref="K66:K97" si="4">IF(J66="N",SUM(D66,E66,F66),SUM(D66,F66))</f>
        <v>28.89</v>
      </c>
      <c r="L66" s="9">
        <f t="shared" ref="L66:L97" si="5">PRODUCT(I66,K66)</f>
        <v>-808.92000000000007</v>
      </c>
    </row>
    <row r="67" spans="1:12" x14ac:dyDescent="0.2">
      <c r="A67" s="4" t="s">
        <v>21</v>
      </c>
      <c r="B67" s="4" t="s">
        <v>79</v>
      </c>
      <c r="C67" s="2">
        <v>44712</v>
      </c>
      <c r="D67" s="9">
        <v>28.88</v>
      </c>
      <c r="E67" s="9">
        <v>3.46</v>
      </c>
      <c r="F67" s="9">
        <v>0</v>
      </c>
      <c r="G67" s="2">
        <v>44742</v>
      </c>
      <c r="H67" s="2">
        <v>44713</v>
      </c>
      <c r="I67" s="4">
        <v>-29</v>
      </c>
      <c r="J67" s="4" t="s">
        <v>14</v>
      </c>
      <c r="K67" s="9">
        <f t="shared" si="4"/>
        <v>28.88</v>
      </c>
      <c r="L67" s="9">
        <f t="shared" si="5"/>
        <v>-837.52</v>
      </c>
    </row>
    <row r="68" spans="1:12" x14ac:dyDescent="0.2">
      <c r="A68" s="4" t="s">
        <v>21</v>
      </c>
      <c r="B68" s="4" t="s">
        <v>80</v>
      </c>
      <c r="C68" s="2">
        <v>44701</v>
      </c>
      <c r="D68" s="9">
        <v>750</v>
      </c>
      <c r="E68" s="9">
        <v>0</v>
      </c>
      <c r="F68" s="9">
        <v>0</v>
      </c>
      <c r="G68" s="2">
        <v>44742</v>
      </c>
      <c r="H68" s="2">
        <v>44713</v>
      </c>
      <c r="I68" s="4">
        <v>-29</v>
      </c>
      <c r="J68" s="4" t="s">
        <v>27</v>
      </c>
      <c r="K68" s="9">
        <f t="shared" si="4"/>
        <v>750</v>
      </c>
      <c r="L68" s="9">
        <f t="shared" si="5"/>
        <v>-21750</v>
      </c>
    </row>
    <row r="69" spans="1:12" x14ac:dyDescent="0.2">
      <c r="A69" s="4" t="s">
        <v>21</v>
      </c>
      <c r="B69" s="4" t="s">
        <v>81</v>
      </c>
      <c r="C69" s="2">
        <v>44701</v>
      </c>
      <c r="D69" s="9">
        <v>500</v>
      </c>
      <c r="E69" s="9">
        <v>0</v>
      </c>
      <c r="F69" s="9">
        <v>0</v>
      </c>
      <c r="G69" s="2">
        <v>44738</v>
      </c>
      <c r="H69" s="2">
        <v>44713</v>
      </c>
      <c r="I69" s="4">
        <v>-25</v>
      </c>
      <c r="J69" s="4" t="s">
        <v>27</v>
      </c>
      <c r="K69" s="9">
        <f t="shared" si="4"/>
        <v>500</v>
      </c>
      <c r="L69" s="9">
        <f t="shared" si="5"/>
        <v>-12500</v>
      </c>
    </row>
    <row r="70" spans="1:12" x14ac:dyDescent="0.2">
      <c r="A70" s="4" t="s">
        <v>21</v>
      </c>
      <c r="B70" s="4" t="s">
        <v>82</v>
      </c>
      <c r="C70" s="2">
        <v>44708</v>
      </c>
      <c r="D70" s="9">
        <v>500</v>
      </c>
      <c r="E70" s="9">
        <v>0</v>
      </c>
      <c r="F70" s="9">
        <v>0</v>
      </c>
      <c r="G70" s="2">
        <v>44742</v>
      </c>
      <c r="H70" s="2">
        <v>44713</v>
      </c>
      <c r="I70" s="4">
        <v>-29</v>
      </c>
      <c r="J70" s="4" t="s">
        <v>27</v>
      </c>
      <c r="K70" s="9">
        <f t="shared" si="4"/>
        <v>500</v>
      </c>
      <c r="L70" s="9">
        <f t="shared" si="5"/>
        <v>-14500</v>
      </c>
    </row>
    <row r="71" spans="1:12" x14ac:dyDescent="0.2">
      <c r="A71" s="4" t="s">
        <v>21</v>
      </c>
      <c r="B71" s="4" t="s">
        <v>83</v>
      </c>
      <c r="C71" s="2">
        <v>44711</v>
      </c>
      <c r="D71" s="9">
        <v>700</v>
      </c>
      <c r="E71" s="9">
        <v>0</v>
      </c>
      <c r="F71" s="9">
        <v>0</v>
      </c>
      <c r="G71" s="2">
        <v>44742</v>
      </c>
      <c r="H71" s="2">
        <v>44713</v>
      </c>
      <c r="I71" s="4">
        <v>-29</v>
      </c>
      <c r="J71" s="4" t="s">
        <v>27</v>
      </c>
      <c r="K71" s="9">
        <f t="shared" si="4"/>
        <v>700</v>
      </c>
      <c r="L71" s="9">
        <f t="shared" si="5"/>
        <v>-20300</v>
      </c>
    </row>
    <row r="72" spans="1:12" x14ac:dyDescent="0.2">
      <c r="A72" s="4" t="s">
        <v>21</v>
      </c>
      <c r="B72" s="4" t="s">
        <v>84</v>
      </c>
      <c r="C72" s="2">
        <v>44711</v>
      </c>
      <c r="D72" s="9">
        <v>10.71</v>
      </c>
      <c r="E72" s="9">
        <v>0.43</v>
      </c>
      <c r="F72" s="9">
        <v>0</v>
      </c>
      <c r="G72" s="2">
        <v>44743</v>
      </c>
      <c r="H72" s="2">
        <v>44726</v>
      </c>
      <c r="I72" s="4">
        <v>-17</v>
      </c>
      <c r="J72" s="4" t="s">
        <v>14</v>
      </c>
      <c r="K72" s="9">
        <f t="shared" si="4"/>
        <v>10.71</v>
      </c>
      <c r="L72" s="9">
        <f t="shared" si="5"/>
        <v>-182.07000000000002</v>
      </c>
    </row>
    <row r="73" spans="1:12" x14ac:dyDescent="0.2">
      <c r="A73" s="4" t="s">
        <v>21</v>
      </c>
      <c r="B73" s="4" t="s">
        <v>85</v>
      </c>
      <c r="C73" s="2">
        <v>44712</v>
      </c>
      <c r="D73" s="9">
        <v>175.34</v>
      </c>
      <c r="E73" s="9">
        <v>38.57</v>
      </c>
      <c r="F73" s="9">
        <v>0</v>
      </c>
      <c r="G73" s="2">
        <v>44745</v>
      </c>
      <c r="H73" s="2">
        <v>44726</v>
      </c>
      <c r="I73" s="4">
        <v>-19</v>
      </c>
      <c r="J73" s="4" t="s">
        <v>14</v>
      </c>
      <c r="K73" s="9">
        <f t="shared" si="4"/>
        <v>175.34</v>
      </c>
      <c r="L73" s="9">
        <f t="shared" si="5"/>
        <v>-3331.46</v>
      </c>
    </row>
    <row r="74" spans="1:12" x14ac:dyDescent="0.2">
      <c r="A74" s="4" t="s">
        <v>21</v>
      </c>
      <c r="B74" s="4" t="s">
        <v>86</v>
      </c>
      <c r="C74" s="2">
        <v>44712</v>
      </c>
      <c r="D74" s="9">
        <v>147.26</v>
      </c>
      <c r="E74" s="9">
        <v>29.93</v>
      </c>
      <c r="F74" s="9">
        <v>0</v>
      </c>
      <c r="G74" s="2">
        <v>44749</v>
      </c>
      <c r="H74" s="2">
        <v>44726</v>
      </c>
      <c r="I74" s="4">
        <v>-23</v>
      </c>
      <c r="J74" s="4" t="s">
        <v>14</v>
      </c>
      <c r="K74" s="9">
        <f t="shared" si="4"/>
        <v>147.26</v>
      </c>
      <c r="L74" s="9">
        <f t="shared" si="5"/>
        <v>-3386.9799999999996</v>
      </c>
    </row>
    <row r="75" spans="1:12" x14ac:dyDescent="0.2">
      <c r="A75" s="4" t="s">
        <v>21</v>
      </c>
      <c r="B75" s="4" t="s">
        <v>87</v>
      </c>
      <c r="C75" s="2">
        <v>44712</v>
      </c>
      <c r="D75" s="9">
        <v>3680</v>
      </c>
      <c r="E75" s="9">
        <v>809.6</v>
      </c>
      <c r="F75" s="9">
        <v>0</v>
      </c>
      <c r="G75" s="2">
        <v>44749</v>
      </c>
      <c r="H75" s="2">
        <v>44726</v>
      </c>
      <c r="I75" s="4">
        <v>-23</v>
      </c>
      <c r="J75" s="4" t="s">
        <v>14</v>
      </c>
      <c r="K75" s="9">
        <f t="shared" si="4"/>
        <v>3680</v>
      </c>
      <c r="L75" s="9">
        <f t="shared" si="5"/>
        <v>-84640</v>
      </c>
    </row>
    <row r="76" spans="1:12" x14ac:dyDescent="0.2">
      <c r="A76" s="4" t="s">
        <v>21</v>
      </c>
      <c r="B76" s="4" t="s">
        <v>88</v>
      </c>
      <c r="C76" s="2">
        <v>44713</v>
      </c>
      <c r="D76" s="9">
        <v>10.8</v>
      </c>
      <c r="E76" s="9">
        <v>0.43</v>
      </c>
      <c r="F76" s="9">
        <v>0</v>
      </c>
      <c r="G76" s="2">
        <v>44749</v>
      </c>
      <c r="H76" s="2">
        <v>44726</v>
      </c>
      <c r="I76" s="4">
        <v>-23</v>
      </c>
      <c r="J76" s="4" t="s">
        <v>14</v>
      </c>
      <c r="K76" s="9">
        <f t="shared" si="4"/>
        <v>10.8</v>
      </c>
      <c r="L76" s="9">
        <f t="shared" si="5"/>
        <v>-248.4</v>
      </c>
    </row>
    <row r="77" spans="1:12" x14ac:dyDescent="0.2">
      <c r="A77" s="4" t="s">
        <v>21</v>
      </c>
      <c r="B77" s="4" t="s">
        <v>89</v>
      </c>
      <c r="C77" s="2">
        <v>44712</v>
      </c>
      <c r="D77" s="9">
        <v>19.760000000000002</v>
      </c>
      <c r="E77" s="9">
        <v>1.19</v>
      </c>
      <c r="F77" s="9">
        <v>0</v>
      </c>
      <c r="G77" s="2">
        <v>44751</v>
      </c>
      <c r="H77" s="2">
        <v>44726</v>
      </c>
      <c r="I77" s="4">
        <v>-25</v>
      </c>
      <c r="J77" s="4" t="s">
        <v>14</v>
      </c>
      <c r="K77" s="9">
        <f t="shared" si="4"/>
        <v>19.760000000000002</v>
      </c>
      <c r="L77" s="9">
        <f t="shared" si="5"/>
        <v>-494.00000000000006</v>
      </c>
    </row>
    <row r="78" spans="1:12" x14ac:dyDescent="0.2">
      <c r="A78" s="4" t="s">
        <v>21</v>
      </c>
      <c r="B78" s="4" t="s">
        <v>90</v>
      </c>
      <c r="C78" s="2">
        <v>44712</v>
      </c>
      <c r="D78" s="9">
        <v>333.93</v>
      </c>
      <c r="E78" s="9">
        <v>73.459999999999994</v>
      </c>
      <c r="F78" s="9">
        <v>0</v>
      </c>
      <c r="G78" s="2">
        <v>44750</v>
      </c>
      <c r="H78" s="2">
        <v>44726</v>
      </c>
      <c r="I78" s="4">
        <v>-24</v>
      </c>
      <c r="J78" s="4" t="s">
        <v>14</v>
      </c>
      <c r="K78" s="9">
        <f t="shared" si="4"/>
        <v>333.93</v>
      </c>
      <c r="L78" s="9">
        <f t="shared" si="5"/>
        <v>-8014.32</v>
      </c>
    </row>
    <row r="79" spans="1:12" x14ac:dyDescent="0.2">
      <c r="A79" s="4" t="s">
        <v>21</v>
      </c>
      <c r="B79" s="4" t="s">
        <v>91</v>
      </c>
      <c r="C79" s="2">
        <v>44722</v>
      </c>
      <c r="D79" s="9">
        <v>528.44000000000005</v>
      </c>
      <c r="E79" s="9">
        <v>116.26</v>
      </c>
      <c r="F79" s="9">
        <v>0</v>
      </c>
      <c r="G79" s="2">
        <v>44752</v>
      </c>
      <c r="H79" s="2">
        <v>44726</v>
      </c>
      <c r="I79" s="4">
        <v>-26</v>
      </c>
      <c r="J79" s="4" t="s">
        <v>14</v>
      </c>
      <c r="K79" s="9">
        <f t="shared" si="4"/>
        <v>528.44000000000005</v>
      </c>
      <c r="L79" s="9">
        <f t="shared" si="5"/>
        <v>-13739.440000000002</v>
      </c>
    </row>
    <row r="80" spans="1:12" x14ac:dyDescent="0.2">
      <c r="A80" s="4" t="s">
        <v>21</v>
      </c>
      <c r="B80" s="4" t="s">
        <v>92</v>
      </c>
      <c r="C80" s="2">
        <v>44718</v>
      </c>
      <c r="D80" s="9">
        <v>22.93</v>
      </c>
      <c r="E80" s="9">
        <v>1.28</v>
      </c>
      <c r="F80" s="9">
        <v>0</v>
      </c>
      <c r="G80" s="2">
        <v>44752</v>
      </c>
      <c r="H80" s="2">
        <v>44726</v>
      </c>
      <c r="I80" s="4">
        <v>-26</v>
      </c>
      <c r="J80" s="4" t="s">
        <v>14</v>
      </c>
      <c r="K80" s="9">
        <f t="shared" si="4"/>
        <v>22.93</v>
      </c>
      <c r="L80" s="9">
        <f t="shared" si="5"/>
        <v>-596.17999999999995</v>
      </c>
    </row>
    <row r="81" spans="1:12" x14ac:dyDescent="0.2">
      <c r="A81" s="4" t="s">
        <v>21</v>
      </c>
      <c r="B81" s="4" t="s">
        <v>93</v>
      </c>
      <c r="C81" s="2">
        <v>44719</v>
      </c>
      <c r="D81" s="9">
        <v>91.25</v>
      </c>
      <c r="E81" s="9">
        <v>6.54</v>
      </c>
      <c r="F81" s="9">
        <v>0</v>
      </c>
      <c r="G81" s="2">
        <v>44753</v>
      </c>
      <c r="H81" s="2">
        <v>44726</v>
      </c>
      <c r="I81" s="4">
        <v>-27</v>
      </c>
      <c r="J81" s="4" t="s">
        <v>14</v>
      </c>
      <c r="K81" s="9">
        <f t="shared" si="4"/>
        <v>91.25</v>
      </c>
      <c r="L81" s="9">
        <f t="shared" si="5"/>
        <v>-2463.75</v>
      </c>
    </row>
    <row r="82" spans="1:12" x14ac:dyDescent="0.2">
      <c r="A82" s="4" t="s">
        <v>21</v>
      </c>
      <c r="B82" s="4" t="s">
        <v>94</v>
      </c>
      <c r="C82" s="2">
        <v>44720</v>
      </c>
      <c r="D82" s="9">
        <v>28.76</v>
      </c>
      <c r="E82" s="9">
        <v>1.36</v>
      </c>
      <c r="F82" s="9">
        <v>0</v>
      </c>
      <c r="G82" s="2">
        <v>44757</v>
      </c>
      <c r="H82" s="2">
        <v>44727</v>
      </c>
      <c r="I82" s="4">
        <v>-30</v>
      </c>
      <c r="J82" s="4" t="s">
        <v>14</v>
      </c>
      <c r="K82" s="9">
        <f t="shared" si="4"/>
        <v>28.76</v>
      </c>
      <c r="L82" s="9">
        <f t="shared" si="5"/>
        <v>-862.80000000000007</v>
      </c>
    </row>
    <row r="83" spans="1:12" x14ac:dyDescent="0.2">
      <c r="A83" s="4" t="s">
        <v>21</v>
      </c>
      <c r="B83" s="4" t="s">
        <v>95</v>
      </c>
      <c r="C83" s="2">
        <v>44721</v>
      </c>
      <c r="D83" s="9">
        <v>105.34</v>
      </c>
      <c r="E83" s="9">
        <v>9.52</v>
      </c>
      <c r="F83" s="9">
        <v>0</v>
      </c>
      <c r="G83" s="2">
        <v>44757</v>
      </c>
      <c r="H83" s="2">
        <v>44727</v>
      </c>
      <c r="I83" s="4">
        <v>-30</v>
      </c>
      <c r="J83" s="4" t="s">
        <v>14</v>
      </c>
      <c r="K83" s="9">
        <f t="shared" si="4"/>
        <v>105.34</v>
      </c>
      <c r="L83" s="9">
        <f t="shared" si="5"/>
        <v>-3160.2000000000003</v>
      </c>
    </row>
    <row r="84" spans="1:12" x14ac:dyDescent="0.2">
      <c r="A84" s="4" t="s">
        <v>21</v>
      </c>
      <c r="B84" s="4" t="s">
        <v>96</v>
      </c>
      <c r="C84" s="2">
        <v>44726</v>
      </c>
      <c r="D84" s="9">
        <v>290</v>
      </c>
      <c r="E84" s="9">
        <v>63.8</v>
      </c>
      <c r="F84" s="9">
        <v>0</v>
      </c>
      <c r="G84" s="2">
        <v>44757</v>
      </c>
      <c r="H84" s="2">
        <v>44735</v>
      </c>
      <c r="I84" s="4">
        <v>-22</v>
      </c>
      <c r="J84" s="4" t="s">
        <v>14</v>
      </c>
      <c r="K84" s="9">
        <f t="shared" si="4"/>
        <v>290</v>
      </c>
      <c r="L84" s="9">
        <f t="shared" si="5"/>
        <v>-6380</v>
      </c>
    </row>
    <row r="85" spans="1:12" x14ac:dyDescent="0.2">
      <c r="A85" s="4" t="s">
        <v>21</v>
      </c>
      <c r="B85" s="4" t="s">
        <v>97</v>
      </c>
      <c r="C85" s="2">
        <v>44722</v>
      </c>
      <c r="D85" s="9">
        <v>12.24</v>
      </c>
      <c r="E85" s="9">
        <v>0.97</v>
      </c>
      <c r="F85" s="9">
        <v>0</v>
      </c>
      <c r="G85" s="2">
        <v>44762</v>
      </c>
      <c r="H85" s="2">
        <v>44732</v>
      </c>
      <c r="I85" s="4">
        <v>-30</v>
      </c>
      <c r="J85" s="4" t="s">
        <v>14</v>
      </c>
      <c r="K85" s="9">
        <f t="shared" si="4"/>
        <v>12.24</v>
      </c>
      <c r="L85" s="9">
        <f t="shared" si="5"/>
        <v>-367.2</v>
      </c>
    </row>
    <row r="86" spans="1:12" x14ac:dyDescent="0.2">
      <c r="A86" s="4" t="s">
        <v>21</v>
      </c>
      <c r="B86" s="4" t="s">
        <v>98</v>
      </c>
      <c r="C86" s="2">
        <v>44726</v>
      </c>
      <c r="D86" s="9">
        <v>23.6</v>
      </c>
      <c r="E86" s="9">
        <v>1.97</v>
      </c>
      <c r="F86" s="9">
        <v>0</v>
      </c>
      <c r="G86" s="2">
        <v>44762</v>
      </c>
      <c r="H86" s="2">
        <v>44732</v>
      </c>
      <c r="I86" s="4">
        <v>-30</v>
      </c>
      <c r="J86" s="4" t="s">
        <v>14</v>
      </c>
      <c r="K86" s="9">
        <f t="shared" si="4"/>
        <v>23.6</v>
      </c>
      <c r="L86" s="9">
        <f t="shared" si="5"/>
        <v>-708</v>
      </c>
    </row>
    <row r="87" spans="1:12" x14ac:dyDescent="0.2">
      <c r="A87" s="4" t="s">
        <v>21</v>
      </c>
      <c r="B87" s="4" t="s">
        <v>99</v>
      </c>
      <c r="C87" s="2">
        <v>44725</v>
      </c>
      <c r="D87" s="9">
        <v>49.64</v>
      </c>
      <c r="E87" s="9">
        <v>5.05</v>
      </c>
      <c r="F87" s="9">
        <v>0</v>
      </c>
      <c r="G87" s="2">
        <v>44762</v>
      </c>
      <c r="H87" s="2">
        <v>44732</v>
      </c>
      <c r="I87" s="4">
        <v>-30</v>
      </c>
      <c r="J87" s="4" t="s">
        <v>14</v>
      </c>
      <c r="K87" s="9">
        <f t="shared" si="4"/>
        <v>49.64</v>
      </c>
      <c r="L87" s="9">
        <f t="shared" si="5"/>
        <v>-1489.2</v>
      </c>
    </row>
    <row r="88" spans="1:12" x14ac:dyDescent="0.2">
      <c r="A88" s="4" t="s">
        <v>21</v>
      </c>
      <c r="B88" s="4" t="s">
        <v>100</v>
      </c>
      <c r="C88" s="2">
        <v>44735</v>
      </c>
      <c r="D88" s="9">
        <v>118.13</v>
      </c>
      <c r="E88" s="9">
        <v>25.99</v>
      </c>
      <c r="F88" s="9">
        <v>0</v>
      </c>
      <c r="G88" s="2">
        <v>44773</v>
      </c>
      <c r="H88" s="2">
        <v>44735</v>
      </c>
      <c r="I88" s="4">
        <v>-38</v>
      </c>
      <c r="J88" s="4" t="s">
        <v>14</v>
      </c>
      <c r="K88" s="9">
        <f t="shared" si="4"/>
        <v>118.13</v>
      </c>
      <c r="L88" s="9">
        <f t="shared" si="5"/>
        <v>-4488.9399999999996</v>
      </c>
    </row>
    <row r="89" spans="1:12" x14ac:dyDescent="0.2">
      <c r="A89" s="4" t="s">
        <v>21</v>
      </c>
      <c r="B89" s="4" t="s">
        <v>101</v>
      </c>
      <c r="C89" s="2">
        <v>44733</v>
      </c>
      <c r="D89" s="9">
        <v>2100</v>
      </c>
      <c r="E89" s="9">
        <v>0</v>
      </c>
      <c r="F89" s="9">
        <v>0</v>
      </c>
      <c r="G89" s="2">
        <v>44763</v>
      </c>
      <c r="H89" s="2">
        <v>44754</v>
      </c>
      <c r="I89" s="4">
        <v>-9</v>
      </c>
      <c r="J89" s="4" t="s">
        <v>27</v>
      </c>
      <c r="K89" s="9">
        <f t="shared" si="4"/>
        <v>2100</v>
      </c>
      <c r="L89" s="9">
        <f t="shared" si="5"/>
        <v>-18900</v>
      </c>
    </row>
    <row r="90" spans="1:12" x14ac:dyDescent="0.2">
      <c r="A90" s="4" t="s">
        <v>21</v>
      </c>
      <c r="B90" s="4" t="s">
        <v>102</v>
      </c>
      <c r="C90" s="2">
        <v>44733</v>
      </c>
      <c r="D90" s="9">
        <v>2100</v>
      </c>
      <c r="E90" s="9">
        <v>0</v>
      </c>
      <c r="F90" s="9">
        <v>0</v>
      </c>
      <c r="G90" s="2">
        <v>44763</v>
      </c>
      <c r="H90" s="2">
        <v>44754</v>
      </c>
      <c r="I90" s="4">
        <v>-9</v>
      </c>
      <c r="J90" s="4" t="s">
        <v>27</v>
      </c>
      <c r="K90" s="9">
        <f t="shared" si="4"/>
        <v>2100</v>
      </c>
      <c r="L90" s="9">
        <f t="shared" si="5"/>
        <v>-18900</v>
      </c>
    </row>
    <row r="91" spans="1:12" x14ac:dyDescent="0.2">
      <c r="A91" s="4" t="s">
        <v>21</v>
      </c>
      <c r="B91" s="4" t="s">
        <v>103</v>
      </c>
      <c r="C91" s="2">
        <v>44733</v>
      </c>
      <c r="D91" s="9">
        <v>2100</v>
      </c>
      <c r="E91" s="9">
        <v>0</v>
      </c>
      <c r="F91" s="9">
        <v>0</v>
      </c>
      <c r="G91" s="2">
        <v>44763</v>
      </c>
      <c r="H91" s="2">
        <v>44754</v>
      </c>
      <c r="I91" s="4">
        <v>-9</v>
      </c>
      <c r="J91" s="4" t="s">
        <v>27</v>
      </c>
      <c r="K91" s="9">
        <f t="shared" si="4"/>
        <v>2100</v>
      </c>
      <c r="L91" s="9">
        <f t="shared" si="5"/>
        <v>-18900</v>
      </c>
    </row>
    <row r="92" spans="1:12" x14ac:dyDescent="0.2">
      <c r="A92" s="4" t="s">
        <v>21</v>
      </c>
      <c r="B92" s="4" t="s">
        <v>104</v>
      </c>
      <c r="C92" s="2">
        <v>44740</v>
      </c>
      <c r="D92" s="9">
        <v>2049.1799999999998</v>
      </c>
      <c r="E92" s="9">
        <v>450.82</v>
      </c>
      <c r="F92" s="9">
        <v>0</v>
      </c>
      <c r="G92" s="2">
        <v>44770</v>
      </c>
      <c r="H92" s="2">
        <v>44754</v>
      </c>
      <c r="I92" s="4">
        <v>-16</v>
      </c>
      <c r="J92" s="4" t="s">
        <v>14</v>
      </c>
      <c r="K92" s="9">
        <f t="shared" si="4"/>
        <v>2049.1799999999998</v>
      </c>
      <c r="L92" s="9">
        <f t="shared" si="5"/>
        <v>-32786.879999999997</v>
      </c>
    </row>
    <row r="93" spans="1:12" x14ac:dyDescent="0.2">
      <c r="A93" s="4" t="s">
        <v>21</v>
      </c>
      <c r="B93" s="4" t="s">
        <v>105</v>
      </c>
      <c r="C93" s="2">
        <v>44732</v>
      </c>
      <c r="D93" s="9">
        <v>60</v>
      </c>
      <c r="E93" s="9">
        <v>5.8</v>
      </c>
      <c r="F93" s="9">
        <v>0</v>
      </c>
      <c r="G93" s="2">
        <v>44767</v>
      </c>
      <c r="H93" s="2">
        <v>44741</v>
      </c>
      <c r="I93" s="4">
        <v>-26</v>
      </c>
      <c r="J93" s="4" t="s">
        <v>14</v>
      </c>
      <c r="K93" s="9">
        <f t="shared" si="4"/>
        <v>60</v>
      </c>
      <c r="L93" s="9">
        <f t="shared" si="5"/>
        <v>-1560</v>
      </c>
    </row>
    <row r="94" spans="1:12" x14ac:dyDescent="0.2">
      <c r="A94" s="4" t="s">
        <v>21</v>
      </c>
      <c r="B94" s="4" t="s">
        <v>106</v>
      </c>
      <c r="C94" s="2">
        <v>44753</v>
      </c>
      <c r="D94" s="9">
        <v>3.34</v>
      </c>
      <c r="E94" s="9">
        <v>0</v>
      </c>
      <c r="F94" s="9">
        <v>0</v>
      </c>
      <c r="G94" s="2">
        <v>44776</v>
      </c>
      <c r="H94" s="2">
        <v>44754</v>
      </c>
      <c r="I94" s="4">
        <v>-22</v>
      </c>
      <c r="J94" s="4" t="s">
        <v>27</v>
      </c>
      <c r="K94" s="9">
        <f t="shared" si="4"/>
        <v>3.34</v>
      </c>
      <c r="L94" s="9">
        <f t="shared" si="5"/>
        <v>-73.47999999999999</v>
      </c>
    </row>
    <row r="95" spans="1:12" x14ac:dyDescent="0.2">
      <c r="A95" s="4" t="s">
        <v>21</v>
      </c>
      <c r="B95" s="4" t="s">
        <v>107</v>
      </c>
      <c r="C95" s="2">
        <v>44750</v>
      </c>
      <c r="D95" s="9">
        <v>2100</v>
      </c>
      <c r="E95" s="9">
        <v>0</v>
      </c>
      <c r="F95" s="9">
        <v>0</v>
      </c>
      <c r="G95" s="2">
        <v>44780</v>
      </c>
      <c r="H95" s="2">
        <v>44754</v>
      </c>
      <c r="I95" s="4">
        <v>-26</v>
      </c>
      <c r="J95" s="4" t="s">
        <v>27</v>
      </c>
      <c r="K95" s="9">
        <f t="shared" si="4"/>
        <v>2100</v>
      </c>
      <c r="L95" s="9">
        <f t="shared" si="5"/>
        <v>-54600</v>
      </c>
    </row>
    <row r="96" spans="1:12" x14ac:dyDescent="0.2">
      <c r="A96" s="4" t="s">
        <v>21</v>
      </c>
      <c r="B96" s="4" t="s">
        <v>108</v>
      </c>
      <c r="C96" s="2">
        <v>44742</v>
      </c>
      <c r="D96" s="9">
        <v>221.4</v>
      </c>
      <c r="E96" s="9">
        <v>48.71</v>
      </c>
      <c r="F96" s="9">
        <v>0</v>
      </c>
      <c r="G96" s="2">
        <v>44780</v>
      </c>
      <c r="H96" s="2">
        <v>44754</v>
      </c>
      <c r="I96" s="4">
        <v>-26</v>
      </c>
      <c r="J96" s="4" t="s">
        <v>14</v>
      </c>
      <c r="K96" s="9">
        <f t="shared" si="4"/>
        <v>221.4</v>
      </c>
      <c r="L96" s="9">
        <f t="shared" si="5"/>
        <v>-5756.4000000000005</v>
      </c>
    </row>
    <row r="97" spans="1:12" x14ac:dyDescent="0.2">
      <c r="A97" s="4" t="s">
        <v>21</v>
      </c>
      <c r="B97" s="4" t="s">
        <v>109</v>
      </c>
      <c r="C97" s="2">
        <v>44742</v>
      </c>
      <c r="D97" s="9">
        <v>820.37</v>
      </c>
      <c r="E97" s="9">
        <v>180.48</v>
      </c>
      <c r="F97" s="9">
        <v>0</v>
      </c>
      <c r="G97" s="2">
        <v>44781</v>
      </c>
      <c r="H97" s="2">
        <v>44754</v>
      </c>
      <c r="I97" s="4">
        <v>-27</v>
      </c>
      <c r="J97" s="4" t="s">
        <v>14</v>
      </c>
      <c r="K97" s="9">
        <f t="shared" si="4"/>
        <v>820.37</v>
      </c>
      <c r="L97" s="9">
        <f t="shared" si="5"/>
        <v>-22149.99</v>
      </c>
    </row>
    <row r="98" spans="1:12" x14ac:dyDescent="0.2">
      <c r="A98" s="4" t="s">
        <v>21</v>
      </c>
      <c r="B98" s="4" t="s">
        <v>110</v>
      </c>
      <c r="C98" s="2">
        <v>44755</v>
      </c>
      <c r="D98" s="9">
        <v>5901</v>
      </c>
      <c r="E98" s="9">
        <v>1298.22</v>
      </c>
      <c r="F98" s="9">
        <v>0</v>
      </c>
      <c r="G98" s="2">
        <v>44787</v>
      </c>
      <c r="H98" s="2">
        <v>44764</v>
      </c>
      <c r="I98" s="4">
        <v>-23</v>
      </c>
      <c r="J98" s="4" t="s">
        <v>14</v>
      </c>
      <c r="K98" s="9">
        <f t="shared" ref="K98:K129" si="6">IF(J98="N",SUM(D98,E98,F98),SUM(D98,F98))</f>
        <v>5901</v>
      </c>
      <c r="L98" s="9">
        <f t="shared" ref="L98:L129" si="7">PRODUCT(I98,K98)</f>
        <v>-135723</v>
      </c>
    </row>
    <row r="99" spans="1:12" x14ac:dyDescent="0.2">
      <c r="A99" s="4" t="s">
        <v>21</v>
      </c>
      <c r="B99" s="4" t="s">
        <v>111</v>
      </c>
      <c r="C99" s="2">
        <v>44756</v>
      </c>
      <c r="D99" s="9">
        <v>150</v>
      </c>
      <c r="E99" s="9">
        <v>33</v>
      </c>
      <c r="F99" s="9">
        <v>0</v>
      </c>
      <c r="G99" s="2">
        <v>44793</v>
      </c>
      <c r="H99" s="2">
        <v>44764</v>
      </c>
      <c r="I99" s="4">
        <v>-29</v>
      </c>
      <c r="J99" s="4" t="s">
        <v>14</v>
      </c>
      <c r="K99" s="9">
        <f t="shared" si="6"/>
        <v>150</v>
      </c>
      <c r="L99" s="9">
        <f t="shared" si="7"/>
        <v>-4350</v>
      </c>
    </row>
    <row r="100" spans="1:12" x14ac:dyDescent="0.2">
      <c r="A100" s="4" t="s">
        <v>21</v>
      </c>
      <c r="B100" s="4" t="s">
        <v>112</v>
      </c>
      <c r="C100" s="2">
        <v>44757</v>
      </c>
      <c r="D100" s="9">
        <v>1650</v>
      </c>
      <c r="E100" s="9">
        <v>0</v>
      </c>
      <c r="F100" s="9">
        <v>0</v>
      </c>
      <c r="G100" s="2">
        <v>44793</v>
      </c>
      <c r="H100" s="2">
        <v>44764</v>
      </c>
      <c r="I100" s="4">
        <v>-29</v>
      </c>
      <c r="J100" s="4" t="s">
        <v>27</v>
      </c>
      <c r="K100" s="9">
        <f t="shared" si="6"/>
        <v>1650</v>
      </c>
      <c r="L100" s="9">
        <f t="shared" si="7"/>
        <v>-47850</v>
      </c>
    </row>
    <row r="101" spans="1:12" x14ac:dyDescent="0.2">
      <c r="A101" s="4" t="s">
        <v>21</v>
      </c>
      <c r="B101" s="4" t="s">
        <v>113</v>
      </c>
      <c r="C101" s="2">
        <v>44764</v>
      </c>
      <c r="D101" s="9">
        <v>150</v>
      </c>
      <c r="E101" s="9">
        <v>0</v>
      </c>
      <c r="F101" s="9">
        <v>0</v>
      </c>
      <c r="G101" s="2">
        <v>44801</v>
      </c>
      <c r="H101" s="2">
        <v>44782</v>
      </c>
      <c r="I101" s="4">
        <v>-19</v>
      </c>
      <c r="J101" s="4" t="s">
        <v>27</v>
      </c>
      <c r="K101" s="9">
        <f t="shared" si="6"/>
        <v>150</v>
      </c>
      <c r="L101" s="9">
        <f t="shared" si="7"/>
        <v>-2850</v>
      </c>
    </row>
    <row r="102" spans="1:12" x14ac:dyDescent="0.2">
      <c r="A102" s="4" t="s">
        <v>21</v>
      </c>
      <c r="B102" s="4" t="s">
        <v>114</v>
      </c>
      <c r="C102" s="2">
        <v>44772</v>
      </c>
      <c r="D102" s="9">
        <v>192.21</v>
      </c>
      <c r="E102" s="9">
        <v>42.29</v>
      </c>
      <c r="F102" s="9">
        <v>0</v>
      </c>
      <c r="G102" s="2">
        <v>44811</v>
      </c>
      <c r="H102" s="2">
        <v>44782</v>
      </c>
      <c r="I102" s="4">
        <v>-29</v>
      </c>
      <c r="J102" s="4" t="s">
        <v>14</v>
      </c>
      <c r="K102" s="9">
        <f t="shared" si="6"/>
        <v>192.21</v>
      </c>
      <c r="L102" s="9">
        <f t="shared" si="7"/>
        <v>-5574.09</v>
      </c>
    </row>
    <row r="103" spans="1:12" x14ac:dyDescent="0.2">
      <c r="A103" s="4" t="s">
        <v>21</v>
      </c>
      <c r="B103" s="4" t="s">
        <v>115</v>
      </c>
      <c r="C103" s="2">
        <v>44781</v>
      </c>
      <c r="D103" s="9">
        <v>1650</v>
      </c>
      <c r="E103" s="9">
        <v>0</v>
      </c>
      <c r="F103" s="9">
        <v>0</v>
      </c>
      <c r="G103" s="2">
        <v>44813</v>
      </c>
      <c r="H103" s="2">
        <v>44783</v>
      </c>
      <c r="I103" s="4">
        <v>-30</v>
      </c>
      <c r="J103" s="4" t="s">
        <v>27</v>
      </c>
      <c r="K103" s="9">
        <f t="shared" si="6"/>
        <v>1650</v>
      </c>
      <c r="L103" s="9">
        <f t="shared" si="7"/>
        <v>-49500</v>
      </c>
    </row>
    <row r="104" spans="1:12" x14ac:dyDescent="0.2">
      <c r="A104" s="4" t="s">
        <v>21</v>
      </c>
      <c r="B104" s="4" t="s">
        <v>116</v>
      </c>
      <c r="C104" s="2">
        <v>44795</v>
      </c>
      <c r="D104" s="9">
        <v>171.12</v>
      </c>
      <c r="E104" s="9">
        <v>37.65</v>
      </c>
      <c r="F104" s="9">
        <v>0</v>
      </c>
      <c r="G104" s="2">
        <v>44834</v>
      </c>
      <c r="H104" s="2">
        <v>44831</v>
      </c>
      <c r="I104" s="4">
        <v>-3</v>
      </c>
      <c r="J104" s="4" t="s">
        <v>14</v>
      </c>
      <c r="K104" s="9">
        <f t="shared" si="6"/>
        <v>171.12</v>
      </c>
      <c r="L104" s="9">
        <f t="shared" si="7"/>
        <v>-513.36</v>
      </c>
    </row>
    <row r="105" spans="1:12" x14ac:dyDescent="0.2">
      <c r="A105" s="4" t="s">
        <v>21</v>
      </c>
      <c r="B105" s="4" t="s">
        <v>117</v>
      </c>
      <c r="C105" s="2">
        <v>44816</v>
      </c>
      <c r="D105" s="9">
        <v>253.94</v>
      </c>
      <c r="E105" s="9">
        <v>55.87</v>
      </c>
      <c r="F105" s="9">
        <v>0</v>
      </c>
      <c r="G105" s="2">
        <v>44836</v>
      </c>
      <c r="H105" s="2">
        <v>44831</v>
      </c>
      <c r="I105" s="4">
        <v>-5</v>
      </c>
      <c r="J105" s="4" t="s">
        <v>14</v>
      </c>
      <c r="K105" s="9">
        <f t="shared" si="6"/>
        <v>253.94</v>
      </c>
      <c r="L105" s="9">
        <f t="shared" si="7"/>
        <v>-1269.7</v>
      </c>
    </row>
    <row r="106" spans="1:12" x14ac:dyDescent="0.2">
      <c r="A106" s="4" t="s">
        <v>21</v>
      </c>
      <c r="B106" s="4" t="s">
        <v>118</v>
      </c>
      <c r="C106" s="2">
        <v>44810</v>
      </c>
      <c r="D106" s="9">
        <v>16800</v>
      </c>
      <c r="E106" s="9">
        <v>0</v>
      </c>
      <c r="F106" s="9">
        <v>0</v>
      </c>
      <c r="G106" s="2">
        <v>44840</v>
      </c>
      <c r="H106" s="2">
        <v>44818</v>
      </c>
      <c r="I106" s="4">
        <v>-22</v>
      </c>
      <c r="J106" s="4" t="s">
        <v>27</v>
      </c>
      <c r="K106" s="9">
        <f t="shared" si="6"/>
        <v>16800</v>
      </c>
      <c r="L106" s="9">
        <f t="shared" si="7"/>
        <v>-369600</v>
      </c>
    </row>
    <row r="107" spans="1:12" x14ac:dyDescent="0.2">
      <c r="A107" s="4" t="s">
        <v>21</v>
      </c>
      <c r="B107" s="4" t="s">
        <v>56</v>
      </c>
      <c r="C107" s="2">
        <v>44821</v>
      </c>
      <c r="D107" s="9">
        <v>600</v>
      </c>
      <c r="E107" s="9">
        <v>132</v>
      </c>
      <c r="F107" s="9">
        <v>0</v>
      </c>
      <c r="G107" s="2">
        <v>44851</v>
      </c>
      <c r="H107" s="2">
        <v>44831</v>
      </c>
      <c r="I107" s="4">
        <v>-20</v>
      </c>
      <c r="J107" s="4" t="s">
        <v>27</v>
      </c>
      <c r="K107" s="9">
        <f t="shared" si="6"/>
        <v>732</v>
      </c>
      <c r="L107" s="9">
        <f t="shared" si="7"/>
        <v>-14640</v>
      </c>
    </row>
    <row r="108" spans="1:12" x14ac:dyDescent="0.2">
      <c r="A108" s="4" t="s">
        <v>21</v>
      </c>
      <c r="B108" s="4" t="s">
        <v>119</v>
      </c>
      <c r="C108" s="2">
        <v>44827</v>
      </c>
      <c r="D108" s="9">
        <v>800</v>
      </c>
      <c r="E108" s="9">
        <v>176</v>
      </c>
      <c r="F108" s="9">
        <v>0</v>
      </c>
      <c r="G108" s="2">
        <v>44865</v>
      </c>
      <c r="H108" s="2">
        <v>44831</v>
      </c>
      <c r="I108" s="4">
        <v>-34</v>
      </c>
      <c r="J108" s="4" t="s">
        <v>14</v>
      </c>
      <c r="K108" s="9">
        <f t="shared" si="6"/>
        <v>800</v>
      </c>
      <c r="L108" s="9">
        <f t="shared" si="7"/>
        <v>-27200</v>
      </c>
    </row>
    <row r="109" spans="1:12" x14ac:dyDescent="0.2">
      <c r="A109" s="4" t="s">
        <v>21</v>
      </c>
      <c r="B109" s="4" t="s">
        <v>120</v>
      </c>
      <c r="C109" s="2">
        <v>44823</v>
      </c>
      <c r="D109" s="9">
        <v>118.13</v>
      </c>
      <c r="E109" s="9">
        <v>25.99</v>
      </c>
      <c r="F109" s="9">
        <v>0</v>
      </c>
      <c r="G109" s="2">
        <v>44865</v>
      </c>
      <c r="H109" s="2">
        <v>44831</v>
      </c>
      <c r="I109" s="4">
        <v>-34</v>
      </c>
      <c r="J109" s="4" t="s">
        <v>14</v>
      </c>
      <c r="K109" s="9">
        <f t="shared" si="6"/>
        <v>118.13</v>
      </c>
      <c r="L109" s="9">
        <f t="shared" si="7"/>
        <v>-4016.42</v>
      </c>
    </row>
    <row r="110" spans="1:12" x14ac:dyDescent="0.2">
      <c r="A110" s="4" t="s">
        <v>21</v>
      </c>
      <c r="B110" s="4" t="s">
        <v>121</v>
      </c>
      <c r="C110" s="2">
        <v>44832</v>
      </c>
      <c r="D110" s="9">
        <v>230</v>
      </c>
      <c r="E110" s="9">
        <v>50.6</v>
      </c>
      <c r="F110" s="9">
        <v>0</v>
      </c>
      <c r="G110" s="2">
        <v>44869</v>
      </c>
      <c r="H110" s="2">
        <v>44853</v>
      </c>
      <c r="I110" s="4">
        <v>-16</v>
      </c>
      <c r="J110" s="4" t="s">
        <v>14</v>
      </c>
      <c r="K110" s="9">
        <f t="shared" si="6"/>
        <v>230</v>
      </c>
      <c r="L110" s="9">
        <f t="shared" si="7"/>
        <v>-3680</v>
      </c>
    </row>
    <row r="111" spans="1:12" x14ac:dyDescent="0.2">
      <c r="A111" s="4" t="s">
        <v>21</v>
      </c>
      <c r="B111" s="4" t="s">
        <v>122</v>
      </c>
      <c r="C111" s="2">
        <v>44834</v>
      </c>
      <c r="D111" s="9">
        <v>156.82</v>
      </c>
      <c r="E111" s="9">
        <v>15.68</v>
      </c>
      <c r="F111" s="9">
        <v>0</v>
      </c>
      <c r="G111" s="2">
        <v>44874</v>
      </c>
      <c r="H111" s="2">
        <v>44852</v>
      </c>
      <c r="I111" s="4">
        <v>-22</v>
      </c>
      <c r="J111" s="4" t="s">
        <v>14</v>
      </c>
      <c r="K111" s="9">
        <f t="shared" si="6"/>
        <v>156.82</v>
      </c>
      <c r="L111" s="9">
        <f t="shared" si="7"/>
        <v>-3450.04</v>
      </c>
    </row>
    <row r="112" spans="1:12" x14ac:dyDescent="0.2">
      <c r="A112" s="4" t="s">
        <v>21</v>
      </c>
      <c r="B112" s="4" t="s">
        <v>123</v>
      </c>
      <c r="C112" s="2">
        <v>44847</v>
      </c>
      <c r="D112" s="9">
        <v>409.09</v>
      </c>
      <c r="E112" s="9">
        <v>40.909999999999997</v>
      </c>
      <c r="F112" s="9">
        <v>0</v>
      </c>
      <c r="G112" s="2">
        <v>44877</v>
      </c>
      <c r="H112" s="2">
        <v>44852</v>
      </c>
      <c r="I112" s="4">
        <v>-25</v>
      </c>
      <c r="J112" s="4" t="s">
        <v>14</v>
      </c>
      <c r="K112" s="9">
        <f t="shared" si="6"/>
        <v>409.09</v>
      </c>
      <c r="L112" s="9">
        <f t="shared" si="7"/>
        <v>-10227.25</v>
      </c>
    </row>
    <row r="113" spans="1:12" x14ac:dyDescent="0.2">
      <c r="A113" s="4" t="s">
        <v>21</v>
      </c>
      <c r="B113" s="4" t="s">
        <v>124</v>
      </c>
      <c r="C113" s="2">
        <v>44845</v>
      </c>
      <c r="D113" s="9">
        <v>597</v>
      </c>
      <c r="E113" s="9">
        <v>131.34</v>
      </c>
      <c r="F113" s="9">
        <v>0</v>
      </c>
      <c r="G113" s="2">
        <v>44876</v>
      </c>
      <c r="H113" s="2">
        <v>44852</v>
      </c>
      <c r="I113" s="4">
        <v>-24</v>
      </c>
      <c r="J113" s="4" t="s">
        <v>14</v>
      </c>
      <c r="K113" s="9">
        <f t="shared" si="6"/>
        <v>597</v>
      </c>
      <c r="L113" s="9">
        <f t="shared" si="7"/>
        <v>-14328</v>
      </c>
    </row>
    <row r="114" spans="1:12" x14ac:dyDescent="0.2">
      <c r="A114" s="4" t="s">
        <v>21</v>
      </c>
      <c r="B114" s="4" t="s">
        <v>125</v>
      </c>
      <c r="C114" s="2">
        <v>44841</v>
      </c>
      <c r="D114" s="9">
        <v>20.91</v>
      </c>
      <c r="E114" s="9">
        <v>2.09</v>
      </c>
      <c r="F114" s="9">
        <v>0</v>
      </c>
      <c r="G114" s="2">
        <v>44879</v>
      </c>
      <c r="H114" s="2">
        <v>44852</v>
      </c>
      <c r="I114" s="4">
        <v>-27</v>
      </c>
      <c r="J114" s="4" t="s">
        <v>14</v>
      </c>
      <c r="K114" s="9">
        <f t="shared" si="6"/>
        <v>20.91</v>
      </c>
      <c r="L114" s="9">
        <f t="shared" si="7"/>
        <v>-564.57000000000005</v>
      </c>
    </row>
    <row r="115" spans="1:12" x14ac:dyDescent="0.2">
      <c r="A115" s="4" t="s">
        <v>21</v>
      </c>
      <c r="B115" s="4" t="s">
        <v>126</v>
      </c>
      <c r="C115" s="2">
        <v>44851</v>
      </c>
      <c r="D115" s="9">
        <v>778.26</v>
      </c>
      <c r="E115" s="9">
        <v>77.83</v>
      </c>
      <c r="F115" s="9">
        <v>24</v>
      </c>
      <c r="G115" s="2">
        <v>44882</v>
      </c>
      <c r="H115" s="2">
        <v>44852</v>
      </c>
      <c r="I115" s="4">
        <v>-30</v>
      </c>
      <c r="J115" s="4" t="s">
        <v>14</v>
      </c>
      <c r="K115" s="9">
        <f t="shared" si="6"/>
        <v>802.26</v>
      </c>
      <c r="L115" s="9">
        <f t="shared" si="7"/>
        <v>-24067.8</v>
      </c>
    </row>
    <row r="116" spans="1:12" x14ac:dyDescent="0.2">
      <c r="A116" s="4" t="s">
        <v>21</v>
      </c>
      <c r="B116" s="4" t="s">
        <v>127</v>
      </c>
      <c r="C116" s="2">
        <v>44851</v>
      </c>
      <c r="D116" s="9">
        <v>600</v>
      </c>
      <c r="E116" s="9">
        <v>0</v>
      </c>
      <c r="F116" s="9">
        <v>0</v>
      </c>
      <c r="G116" s="2">
        <v>44883</v>
      </c>
      <c r="H116" s="2">
        <v>44853</v>
      </c>
      <c r="I116" s="4">
        <v>-30</v>
      </c>
      <c r="J116" s="4" t="s">
        <v>27</v>
      </c>
      <c r="K116" s="9">
        <f t="shared" si="6"/>
        <v>600</v>
      </c>
      <c r="L116" s="9">
        <f t="shared" si="7"/>
        <v>-18000</v>
      </c>
    </row>
    <row r="117" spans="1:12" x14ac:dyDescent="0.2">
      <c r="A117" s="4" t="s">
        <v>21</v>
      </c>
      <c r="B117" s="4" t="s">
        <v>128</v>
      </c>
      <c r="C117" s="2">
        <v>44849</v>
      </c>
      <c r="D117" s="9">
        <v>13100</v>
      </c>
      <c r="E117" s="9">
        <v>2882</v>
      </c>
      <c r="F117" s="9">
        <v>0</v>
      </c>
      <c r="G117" s="2">
        <v>44895</v>
      </c>
      <c r="H117" s="2">
        <v>44887</v>
      </c>
      <c r="I117" s="4">
        <v>-8</v>
      </c>
      <c r="J117" s="4" t="s">
        <v>14</v>
      </c>
      <c r="K117" s="9">
        <f t="shared" si="6"/>
        <v>13100</v>
      </c>
      <c r="L117" s="9">
        <f t="shared" si="7"/>
        <v>-104800</v>
      </c>
    </row>
    <row r="118" spans="1:12" x14ac:dyDescent="0.2">
      <c r="A118" s="4" t="s">
        <v>21</v>
      </c>
      <c r="B118" s="4" t="s">
        <v>129</v>
      </c>
      <c r="C118" s="2">
        <v>44859</v>
      </c>
      <c r="D118" s="9">
        <v>315.10000000000002</v>
      </c>
      <c r="E118" s="9">
        <v>69.319999999999993</v>
      </c>
      <c r="F118" s="9">
        <v>0</v>
      </c>
      <c r="G118" s="2">
        <v>44889</v>
      </c>
      <c r="H118" s="2">
        <v>44868</v>
      </c>
      <c r="I118" s="4">
        <v>-21</v>
      </c>
      <c r="J118" s="4" t="s">
        <v>14</v>
      </c>
      <c r="K118" s="9">
        <f t="shared" si="6"/>
        <v>315.10000000000002</v>
      </c>
      <c r="L118" s="9">
        <f t="shared" si="7"/>
        <v>-6617.1</v>
      </c>
    </row>
    <row r="119" spans="1:12" x14ac:dyDescent="0.2">
      <c r="A119" s="4" t="s">
        <v>21</v>
      </c>
      <c r="B119" s="4" t="s">
        <v>130</v>
      </c>
      <c r="C119" s="2">
        <v>44860</v>
      </c>
      <c r="D119" s="9">
        <v>29993.59</v>
      </c>
      <c r="E119" s="9">
        <v>6598.59</v>
      </c>
      <c r="F119" s="9">
        <v>0</v>
      </c>
      <c r="G119" s="2">
        <v>44895</v>
      </c>
      <c r="H119" s="2">
        <v>44887</v>
      </c>
      <c r="I119" s="4">
        <v>-8</v>
      </c>
      <c r="J119" s="4" t="s">
        <v>14</v>
      </c>
      <c r="K119" s="9">
        <f t="shared" si="6"/>
        <v>29993.59</v>
      </c>
      <c r="L119" s="9">
        <f t="shared" si="7"/>
        <v>-239948.72</v>
      </c>
    </row>
    <row r="120" spans="1:12" x14ac:dyDescent="0.2">
      <c r="A120" s="4" t="s">
        <v>21</v>
      </c>
      <c r="B120" s="4" t="s">
        <v>131</v>
      </c>
      <c r="C120" s="2">
        <v>44860</v>
      </c>
      <c r="D120" s="9">
        <v>35</v>
      </c>
      <c r="E120" s="9">
        <v>7.7</v>
      </c>
      <c r="F120" s="9">
        <v>0</v>
      </c>
      <c r="G120" s="2">
        <v>44895</v>
      </c>
      <c r="H120" s="2">
        <v>44868</v>
      </c>
      <c r="I120" s="4">
        <v>-27</v>
      </c>
      <c r="J120" s="4" t="s">
        <v>14</v>
      </c>
      <c r="K120" s="9">
        <f t="shared" si="6"/>
        <v>35</v>
      </c>
      <c r="L120" s="9">
        <f t="shared" si="7"/>
        <v>-945</v>
      </c>
    </row>
    <row r="121" spans="1:12" x14ac:dyDescent="0.2">
      <c r="A121" s="4" t="s">
        <v>21</v>
      </c>
      <c r="B121" s="4" t="s">
        <v>132</v>
      </c>
      <c r="C121" s="2">
        <v>44859</v>
      </c>
      <c r="D121" s="9">
        <v>510</v>
      </c>
      <c r="E121" s="9">
        <v>112.2</v>
      </c>
      <c r="F121" s="9">
        <v>0</v>
      </c>
      <c r="G121" s="2">
        <v>44895</v>
      </c>
      <c r="H121" s="2">
        <v>44887</v>
      </c>
      <c r="I121" s="4">
        <v>-8</v>
      </c>
      <c r="J121" s="4" t="s">
        <v>14</v>
      </c>
      <c r="K121" s="9">
        <f t="shared" si="6"/>
        <v>510</v>
      </c>
      <c r="L121" s="9">
        <f t="shared" si="7"/>
        <v>-4080</v>
      </c>
    </row>
    <row r="122" spans="1:12" x14ac:dyDescent="0.2">
      <c r="A122" s="4" t="s">
        <v>21</v>
      </c>
      <c r="B122" s="4" t="s">
        <v>133</v>
      </c>
      <c r="C122" s="2">
        <v>44859</v>
      </c>
      <c r="D122" s="9">
        <v>190</v>
      </c>
      <c r="E122" s="9">
        <v>41.8</v>
      </c>
      <c r="F122" s="9">
        <v>0</v>
      </c>
      <c r="G122" s="2">
        <v>44893</v>
      </c>
      <c r="H122" s="2">
        <v>44868</v>
      </c>
      <c r="I122" s="4">
        <v>-25</v>
      </c>
      <c r="J122" s="4" t="s">
        <v>14</v>
      </c>
      <c r="K122" s="9">
        <f t="shared" si="6"/>
        <v>190</v>
      </c>
      <c r="L122" s="9">
        <f t="shared" si="7"/>
        <v>-4750</v>
      </c>
    </row>
    <row r="123" spans="1:12" x14ac:dyDescent="0.2">
      <c r="A123" s="4" t="s">
        <v>21</v>
      </c>
      <c r="B123" s="4" t="s">
        <v>134</v>
      </c>
      <c r="C123" s="2">
        <v>44865</v>
      </c>
      <c r="D123" s="9">
        <v>244.34</v>
      </c>
      <c r="E123" s="9">
        <v>53.75</v>
      </c>
      <c r="F123" s="9">
        <v>0</v>
      </c>
      <c r="G123" s="2">
        <v>44896</v>
      </c>
      <c r="H123" s="2">
        <v>44868</v>
      </c>
      <c r="I123" s="4">
        <v>-28</v>
      </c>
      <c r="J123" s="4" t="s">
        <v>14</v>
      </c>
      <c r="K123" s="9">
        <f t="shared" si="6"/>
        <v>244.34</v>
      </c>
      <c r="L123" s="9">
        <f t="shared" si="7"/>
        <v>-6841.52</v>
      </c>
    </row>
    <row r="124" spans="1:12" x14ac:dyDescent="0.2">
      <c r="A124" s="4" t="s">
        <v>21</v>
      </c>
      <c r="B124" s="4" t="s">
        <v>135</v>
      </c>
      <c r="C124" s="2">
        <v>44865</v>
      </c>
      <c r="D124" s="9">
        <v>136.38</v>
      </c>
      <c r="E124" s="9">
        <v>30</v>
      </c>
      <c r="F124" s="9">
        <v>0</v>
      </c>
      <c r="G124" s="2">
        <v>44926</v>
      </c>
      <c r="H124" s="2">
        <v>44868</v>
      </c>
      <c r="I124" s="4">
        <v>-58</v>
      </c>
      <c r="J124" s="4" t="s">
        <v>14</v>
      </c>
      <c r="K124" s="9">
        <f t="shared" si="6"/>
        <v>136.38</v>
      </c>
      <c r="L124" s="9">
        <f t="shared" si="7"/>
        <v>-7910.04</v>
      </c>
    </row>
    <row r="125" spans="1:12" x14ac:dyDescent="0.2">
      <c r="A125" s="4" t="s">
        <v>21</v>
      </c>
      <c r="B125" s="4" t="s">
        <v>136</v>
      </c>
      <c r="C125" s="2">
        <v>44865</v>
      </c>
      <c r="D125" s="9">
        <v>198.75</v>
      </c>
      <c r="E125" s="9">
        <v>43.43</v>
      </c>
      <c r="F125" s="9">
        <v>0</v>
      </c>
      <c r="G125" s="2">
        <v>44926</v>
      </c>
      <c r="H125" s="2">
        <v>44868</v>
      </c>
      <c r="I125" s="4">
        <v>-58</v>
      </c>
      <c r="J125" s="4" t="s">
        <v>14</v>
      </c>
      <c r="K125" s="9">
        <f t="shared" si="6"/>
        <v>198.75</v>
      </c>
      <c r="L125" s="9">
        <f t="shared" si="7"/>
        <v>-11527.5</v>
      </c>
    </row>
    <row r="126" spans="1:12" x14ac:dyDescent="0.2">
      <c r="A126" s="4" t="s">
        <v>21</v>
      </c>
      <c r="B126" s="4" t="s">
        <v>137</v>
      </c>
      <c r="C126" s="2">
        <v>44875</v>
      </c>
      <c r="D126" s="9">
        <v>165</v>
      </c>
      <c r="E126" s="9">
        <v>36.299999999999997</v>
      </c>
      <c r="F126" s="9">
        <v>0</v>
      </c>
      <c r="G126" s="2">
        <v>44906</v>
      </c>
      <c r="H126" s="2">
        <v>44910</v>
      </c>
      <c r="I126" s="4">
        <v>4</v>
      </c>
      <c r="J126" s="4" t="s">
        <v>14</v>
      </c>
      <c r="K126" s="9">
        <f t="shared" si="6"/>
        <v>165</v>
      </c>
      <c r="L126" s="9">
        <f t="shared" si="7"/>
        <v>660</v>
      </c>
    </row>
    <row r="127" spans="1:12" x14ac:dyDescent="0.2">
      <c r="A127" s="4" t="s">
        <v>21</v>
      </c>
      <c r="B127" s="4" t="s">
        <v>138</v>
      </c>
      <c r="C127" s="2">
        <v>44886</v>
      </c>
      <c r="D127" s="9">
        <v>1220</v>
      </c>
      <c r="E127" s="9">
        <v>0</v>
      </c>
      <c r="F127" s="9">
        <v>0</v>
      </c>
      <c r="G127" s="2">
        <v>44916</v>
      </c>
      <c r="H127" s="2">
        <v>44910</v>
      </c>
      <c r="I127" s="4">
        <v>-6</v>
      </c>
      <c r="J127" s="4" t="s">
        <v>27</v>
      </c>
      <c r="K127" s="9">
        <f t="shared" si="6"/>
        <v>1220</v>
      </c>
      <c r="L127" s="9">
        <f t="shared" si="7"/>
        <v>-7320</v>
      </c>
    </row>
    <row r="128" spans="1:12" x14ac:dyDescent="0.2">
      <c r="A128" s="4" t="s">
        <v>21</v>
      </c>
      <c r="B128" s="4" t="s">
        <v>139</v>
      </c>
      <c r="C128" s="2">
        <v>44893</v>
      </c>
      <c r="D128" s="9">
        <v>600</v>
      </c>
      <c r="E128" s="9">
        <v>0</v>
      </c>
      <c r="F128" s="9">
        <v>0</v>
      </c>
      <c r="G128" s="2">
        <v>44923</v>
      </c>
      <c r="H128" s="2">
        <v>44910</v>
      </c>
      <c r="I128" s="4">
        <v>-13</v>
      </c>
      <c r="J128" s="4" t="s">
        <v>27</v>
      </c>
      <c r="K128" s="9">
        <f t="shared" si="6"/>
        <v>600</v>
      </c>
      <c r="L128" s="9">
        <f t="shared" si="7"/>
        <v>-7800</v>
      </c>
    </row>
    <row r="129" spans="1:12" x14ac:dyDescent="0.2">
      <c r="A129" s="4" t="s">
        <v>21</v>
      </c>
      <c r="B129" s="4" t="s">
        <v>140</v>
      </c>
      <c r="C129" s="2">
        <v>44881</v>
      </c>
      <c r="D129" s="9">
        <v>526.5</v>
      </c>
      <c r="E129" s="9">
        <v>115.83</v>
      </c>
      <c r="F129" s="9">
        <v>0</v>
      </c>
      <c r="G129" s="2">
        <v>44923</v>
      </c>
      <c r="H129" s="2">
        <v>44911</v>
      </c>
      <c r="I129" s="4">
        <v>-12</v>
      </c>
      <c r="J129" s="4" t="s">
        <v>14</v>
      </c>
      <c r="K129" s="9">
        <f t="shared" si="6"/>
        <v>526.5</v>
      </c>
      <c r="L129" s="9">
        <f t="shared" si="7"/>
        <v>-6318</v>
      </c>
    </row>
    <row r="130" spans="1:12" x14ac:dyDescent="0.2">
      <c r="A130" s="4" t="s">
        <v>21</v>
      </c>
      <c r="B130" s="4" t="s">
        <v>141</v>
      </c>
      <c r="C130" s="2">
        <v>44888</v>
      </c>
      <c r="D130" s="9">
        <v>393.44</v>
      </c>
      <c r="E130" s="9">
        <v>86.56</v>
      </c>
      <c r="F130" s="9">
        <v>0</v>
      </c>
      <c r="G130" s="2">
        <v>44919</v>
      </c>
      <c r="H130" s="2">
        <v>44911</v>
      </c>
      <c r="I130" s="4">
        <v>-8</v>
      </c>
      <c r="J130" s="4" t="s">
        <v>14</v>
      </c>
      <c r="K130" s="9">
        <f t="shared" ref="K130:K136" si="8">IF(J130="N",SUM(D130,E130,F130),SUM(D130,F130))</f>
        <v>393.44</v>
      </c>
      <c r="L130" s="9">
        <f t="shared" ref="L130:L136" si="9">PRODUCT(I130,K130)</f>
        <v>-3147.52</v>
      </c>
    </row>
    <row r="131" spans="1:12" x14ac:dyDescent="0.2">
      <c r="A131" s="4" t="s">
        <v>21</v>
      </c>
      <c r="B131" s="4" t="s">
        <v>142</v>
      </c>
      <c r="C131" s="2">
        <v>44888</v>
      </c>
      <c r="D131" s="9">
        <v>79.92</v>
      </c>
      <c r="E131" s="9">
        <v>17.579999999999998</v>
      </c>
      <c r="F131" s="9">
        <v>0</v>
      </c>
      <c r="G131" s="2">
        <v>44919</v>
      </c>
      <c r="H131" s="2">
        <v>44911</v>
      </c>
      <c r="I131" s="4">
        <v>-8</v>
      </c>
      <c r="J131" s="4" t="s">
        <v>14</v>
      </c>
      <c r="K131" s="9">
        <f t="shared" si="8"/>
        <v>79.92</v>
      </c>
      <c r="L131" s="9">
        <f t="shared" si="9"/>
        <v>-639.36</v>
      </c>
    </row>
    <row r="132" spans="1:12" x14ac:dyDescent="0.2">
      <c r="A132" s="4" t="s">
        <v>21</v>
      </c>
      <c r="B132" s="4" t="s">
        <v>143</v>
      </c>
      <c r="C132" s="2">
        <v>44888</v>
      </c>
      <c r="D132" s="9">
        <v>171.12</v>
      </c>
      <c r="E132" s="9">
        <v>37.65</v>
      </c>
      <c r="F132" s="9">
        <v>0</v>
      </c>
      <c r="G132" s="2">
        <v>44926</v>
      </c>
      <c r="H132" s="2">
        <v>44911</v>
      </c>
      <c r="I132" s="4">
        <v>-15</v>
      </c>
      <c r="J132" s="4" t="s">
        <v>14</v>
      </c>
      <c r="K132" s="9">
        <f t="shared" si="8"/>
        <v>171.12</v>
      </c>
      <c r="L132" s="9">
        <f t="shared" si="9"/>
        <v>-2566.8000000000002</v>
      </c>
    </row>
    <row r="133" spans="1:12" x14ac:dyDescent="0.2">
      <c r="A133" s="4" t="s">
        <v>21</v>
      </c>
      <c r="B133" s="4" t="s">
        <v>144</v>
      </c>
      <c r="C133" s="2">
        <v>44893</v>
      </c>
      <c r="D133" s="9">
        <v>450</v>
      </c>
      <c r="E133" s="9">
        <v>99</v>
      </c>
      <c r="F133" s="9">
        <v>0</v>
      </c>
      <c r="G133" s="2">
        <v>44926</v>
      </c>
      <c r="H133" s="2">
        <v>44911</v>
      </c>
      <c r="I133" s="4">
        <v>-15</v>
      </c>
      <c r="J133" s="4" t="s">
        <v>14</v>
      </c>
      <c r="K133" s="9">
        <f t="shared" si="8"/>
        <v>450</v>
      </c>
      <c r="L133" s="9">
        <f t="shared" si="9"/>
        <v>-6750</v>
      </c>
    </row>
    <row r="134" spans="1:12" x14ac:dyDescent="0.2">
      <c r="A134" s="4" t="s">
        <v>21</v>
      </c>
      <c r="B134" s="4" t="s">
        <v>145</v>
      </c>
      <c r="C134" s="2">
        <v>44876</v>
      </c>
      <c r="D134" s="9">
        <v>100.6</v>
      </c>
      <c r="E134" s="9">
        <v>22.13</v>
      </c>
      <c r="F134" s="9">
        <v>0</v>
      </c>
      <c r="G134" s="2">
        <v>44910</v>
      </c>
      <c r="H134" s="2">
        <v>44910</v>
      </c>
      <c r="I134" s="4">
        <v>0</v>
      </c>
      <c r="J134" s="4" t="s">
        <v>14</v>
      </c>
      <c r="K134" s="9">
        <f t="shared" si="8"/>
        <v>100.6</v>
      </c>
      <c r="L134" s="9">
        <f t="shared" si="9"/>
        <v>0</v>
      </c>
    </row>
    <row r="135" spans="1:12" x14ac:dyDescent="0.2">
      <c r="A135" s="4" t="s">
        <v>21</v>
      </c>
      <c r="B135" s="4" t="s">
        <v>146</v>
      </c>
      <c r="C135" s="2">
        <v>44897</v>
      </c>
      <c r="D135" s="9">
        <v>53.65</v>
      </c>
      <c r="E135" s="9">
        <v>0</v>
      </c>
      <c r="F135" s="9">
        <v>0</v>
      </c>
      <c r="G135" s="2">
        <v>44941</v>
      </c>
      <c r="H135" s="2">
        <v>44911</v>
      </c>
      <c r="I135" s="4">
        <v>-30</v>
      </c>
      <c r="J135" s="4" t="s">
        <v>27</v>
      </c>
      <c r="K135" s="9">
        <f t="shared" si="8"/>
        <v>53.65</v>
      </c>
      <c r="L135" s="9">
        <f t="shared" si="9"/>
        <v>-1609.5</v>
      </c>
    </row>
    <row r="136" spans="1:12" x14ac:dyDescent="0.2">
      <c r="A136" s="4" t="s">
        <v>21</v>
      </c>
      <c r="B136" s="4" t="s">
        <v>147</v>
      </c>
      <c r="C136" s="2">
        <v>44895</v>
      </c>
      <c r="D136" s="9">
        <v>55</v>
      </c>
      <c r="E136" s="9">
        <v>12.1</v>
      </c>
      <c r="F136" s="9">
        <v>0</v>
      </c>
      <c r="G136" s="2">
        <v>44932</v>
      </c>
      <c r="H136" s="2">
        <v>44911</v>
      </c>
      <c r="I136" s="4">
        <v>-21</v>
      </c>
      <c r="J136" s="4" t="s">
        <v>14</v>
      </c>
      <c r="K136" s="9">
        <f t="shared" si="8"/>
        <v>55</v>
      </c>
      <c r="L136" s="9">
        <f t="shared" si="9"/>
        <v>-1155</v>
      </c>
    </row>
    <row r="137" spans="1:12" ht="15" x14ac:dyDescent="0.2">
      <c r="J137" s="3" t="s">
        <v>148</v>
      </c>
      <c r="K137" s="10">
        <f>SUM(K2:K136)</f>
        <v>164921.01</v>
      </c>
      <c r="L137" s="11">
        <f>SUM(L2:L136)</f>
        <v>-2241214.48</v>
      </c>
    </row>
    <row r="141" spans="1:12" ht="15" x14ac:dyDescent="0.25">
      <c r="H141" s="12" t="s">
        <v>149</v>
      </c>
      <c r="I141" s="12"/>
      <c r="J141" s="12"/>
      <c r="K141" s="12"/>
      <c r="L141" s="9">
        <f>L137/K137</f>
        <v>-13.589623784137629</v>
      </c>
    </row>
    <row r="142" spans="1:12" x14ac:dyDescent="0.2">
      <c r="B142" s="4"/>
    </row>
    <row r="143" spans="1:12" x14ac:dyDescent="0.2">
      <c r="A143" s="5"/>
      <c r="B143" s="4"/>
      <c r="C143" s="6"/>
    </row>
    <row r="144" spans="1:12" x14ac:dyDescent="0.2">
      <c r="B144" s="4"/>
    </row>
  </sheetData>
  <mergeCells count="1">
    <mergeCell ref="H141:K141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Emanuele</cp:lastModifiedBy>
  <dcterms:created xsi:type="dcterms:W3CDTF">2023-01-10T08:10:56Z</dcterms:created>
  <dcterms:modified xsi:type="dcterms:W3CDTF">2023-01-10T08:10:56Z</dcterms:modified>
</cp:coreProperties>
</file>