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80" windowHeight="8190" activeTab="0"/>
  </bookViews>
  <sheets>
    <sheet name="Capitolato" sheetId="1" r:id="rId1"/>
    <sheet name="Per preventivo" sheetId="2" r:id="rId2"/>
    <sheet name="Foglio1" sheetId="3" state="hidden" r:id="rId3"/>
    <sheet name="Foglio2" sheetId="4" r:id="rId4"/>
  </sheets>
  <definedNames/>
  <calcPr fullCalcOnLoad="1"/>
</workbook>
</file>

<file path=xl/sharedStrings.xml><?xml version="1.0" encoding="utf-8"?>
<sst xmlns="http://schemas.openxmlformats.org/spreadsheetml/2006/main" count="455" uniqueCount="212">
  <si>
    <t>DESCRIZIONE ARTICOLO</t>
  </si>
  <si>
    <t>Q.tà</t>
  </si>
  <si>
    <t>Ammoniaca normale</t>
  </si>
  <si>
    <t>Candeggina</t>
  </si>
  <si>
    <t>WC disincrostante</t>
  </si>
  <si>
    <t>Detergente gel bagno</t>
  </si>
  <si>
    <t>Lisoformio</t>
  </si>
  <si>
    <t>Panno pavimento</t>
  </si>
  <si>
    <t>Panno microforato</t>
  </si>
  <si>
    <t>Panno spugna</t>
  </si>
  <si>
    <t>Carta igienica rotoli</t>
  </si>
  <si>
    <t>Bobina carta 800 strappi</t>
  </si>
  <si>
    <t>Fogli asciugamani a C</t>
  </si>
  <si>
    <t>Asciugamani rotoli</t>
  </si>
  <si>
    <t>Sacco immondizia trasp.70x110</t>
  </si>
  <si>
    <t>Sacco immondizia trasp.50x60</t>
  </si>
  <si>
    <t>Sacco immondizia biodegrad.</t>
  </si>
  <si>
    <t>Ricambio mop mocio</t>
  </si>
  <si>
    <t>Ricambio scopa frange 60 cm</t>
  </si>
  <si>
    <t>Ricambio scopa frange 80 cm</t>
  </si>
  <si>
    <t>Ricambio scopa frange 100 cm</t>
  </si>
  <si>
    <t>Guanti casalinghi varie misure</t>
  </si>
  <si>
    <t>Insetticida mosche/zanzare</t>
  </si>
  <si>
    <t>PREZZO TOTALE Iva escl.</t>
  </si>
  <si>
    <t>SPESA TOTALE PER PLESSO</t>
  </si>
  <si>
    <t>MARCA ARTICOLO</t>
  </si>
  <si>
    <t>Prezzo unitario IVA escl.</t>
  </si>
  <si>
    <t>Tipo vileda</t>
  </si>
  <si>
    <t>Ordine di: MATERIALE PULIZIA</t>
  </si>
  <si>
    <t>Sc.Elem. Pieranica</t>
  </si>
  <si>
    <t>Sc. Elem. Trescore Cr.</t>
  </si>
  <si>
    <t>Sc.Media Trescore Cr.</t>
  </si>
  <si>
    <t>Sc.Mat. Vailate</t>
  </si>
  <si>
    <t>Sc.Elem. Vailate</t>
  </si>
  <si>
    <t>Sc.Media Vailate</t>
  </si>
  <si>
    <t>Cestino di plastica</t>
  </si>
  <si>
    <t>Palettone immondizia c/manico</t>
  </si>
  <si>
    <t>Paletta manuale con scopino</t>
  </si>
  <si>
    <t>Scopa in saggina</t>
  </si>
  <si>
    <t>Straccio polvere</t>
  </si>
  <si>
    <t>Paglietta</t>
  </si>
  <si>
    <t>Sapone liquido cc 500</t>
  </si>
  <si>
    <r>
      <t xml:space="preserve">SPESA TOTALE IVA </t>
    </r>
    <r>
      <rPr>
        <b/>
        <sz val="12"/>
        <rFont val="Times New Roman"/>
        <family val="1"/>
      </rPr>
      <t>Compresa</t>
    </r>
  </si>
  <si>
    <t>Sc.Mat.   Pieranica</t>
  </si>
  <si>
    <t>Ragnatore solo ricambio</t>
  </si>
  <si>
    <t>Sc.Materna Casaletto V.</t>
  </si>
  <si>
    <t>Sc.Elem.          Casaletto V.</t>
  </si>
  <si>
    <t>Scopino wc completo</t>
  </si>
  <si>
    <t>Sacchetti porta assorbenti</t>
  </si>
  <si>
    <t>Scozzese</t>
  </si>
  <si>
    <t>Ricambio scopa frange 40 cm</t>
  </si>
  <si>
    <t>Raschietto piccolo con impugnatura</t>
  </si>
  <si>
    <t>Manico alluminio per scopa</t>
  </si>
  <si>
    <t>Medi</t>
  </si>
  <si>
    <t xml:space="preserve"> </t>
  </si>
  <si>
    <t>Mangia polvere</t>
  </si>
  <si>
    <t>Detergente multiuso</t>
  </si>
  <si>
    <t>Carta igienica rotoli maxi jumbo</t>
  </si>
  <si>
    <t>Manico alluminio per mop</t>
  </si>
  <si>
    <t>Pinza plastica per mop</t>
  </si>
  <si>
    <t>Piumino elettrostatico per polvere</t>
  </si>
  <si>
    <t xml:space="preserve">Scopa per interni setola alta </t>
  </si>
  <si>
    <t>Scopa per interni setola bassa</t>
  </si>
  <si>
    <t>Detergente pavimenti</t>
  </si>
  <si>
    <t>Detergente vetri ricambio</t>
  </si>
  <si>
    <t>Detergente banchi/inchiostro</t>
  </si>
  <si>
    <t>Arix</t>
  </si>
  <si>
    <t>5 pz</t>
  </si>
  <si>
    <t>Saponata 12 pz</t>
  </si>
  <si>
    <t>2 veli</t>
  </si>
  <si>
    <t>Riciclato 192 pz</t>
  </si>
  <si>
    <t>Pura cellulosa Celtex</t>
  </si>
  <si>
    <t>PLT</t>
  </si>
  <si>
    <t>Parrucca mop</t>
  </si>
  <si>
    <t>Alluminio 140 cm</t>
  </si>
  <si>
    <t>Guanti anallergici  monouso</t>
  </si>
  <si>
    <t>Sapone liquido mani 5L</t>
  </si>
  <si>
    <t>UNI5</t>
  </si>
  <si>
    <t>Extra</t>
  </si>
  <si>
    <t>Allegra bassa</t>
  </si>
  <si>
    <t>Superissima</t>
  </si>
  <si>
    <t>130 cm</t>
  </si>
  <si>
    <t>Gettacarta ufficio</t>
  </si>
  <si>
    <t>Alzasporco Carla</t>
  </si>
  <si>
    <t>Scopin nylon-paletta</t>
  </si>
  <si>
    <t>Con filetto</t>
  </si>
  <si>
    <t>Di sicurezza</t>
  </si>
  <si>
    <t>Copri water usa e getta</t>
  </si>
  <si>
    <t>200 pz</t>
  </si>
  <si>
    <t>Scopino per pulire i termosifoni</t>
  </si>
  <si>
    <t xml:space="preserve">Grandi    </t>
  </si>
  <si>
    <t>Scopa a frange completa cm 80</t>
  </si>
  <si>
    <t>Tergivetro cm35 per asta allungabile</t>
  </si>
  <si>
    <t>Scopa a frange completa cm 100</t>
  </si>
  <si>
    <t xml:space="preserve">lt 1  </t>
  </si>
  <si>
    <t>lt 1</t>
  </si>
  <si>
    <t>Ama candeggina gel lt 1,5</t>
  </si>
  <si>
    <t>Puliformio lt 1</t>
  </si>
  <si>
    <t>Ama sgrass ml 750</t>
  </si>
  <si>
    <t>Cristal grass ric. 750 ml</t>
  </si>
  <si>
    <t xml:space="preserve">Lt 6,5 </t>
  </si>
  <si>
    <t xml:space="preserve">Lt 10 </t>
  </si>
  <si>
    <t>Spugna abrasivo giallo/verde</t>
  </si>
  <si>
    <t xml:space="preserve">Panno pavimento tipo nidoape </t>
  </si>
  <si>
    <t>Ricambio scopa frangec/bottone 40 cm per lavare</t>
  </si>
  <si>
    <t>Multiclack 5RACCO04</t>
  </si>
  <si>
    <t>Telaio scopa frangec/bottone 40 cm per lavare</t>
  </si>
  <si>
    <t>Manico scopa frangec/bottone 40 cm per lavare</t>
  </si>
  <si>
    <t>Multiclack 5RACCO03</t>
  </si>
  <si>
    <t>Multiclack 5CARRE08</t>
  </si>
  <si>
    <t>Vello cm35 per asta allungabile</t>
  </si>
  <si>
    <t>Clip fermasacco</t>
  </si>
  <si>
    <t>Secchio lt 5 blu</t>
  </si>
  <si>
    <t>Secchio lt 5 rosso</t>
  </si>
  <si>
    <t>Scopa a frange completa cm 60</t>
  </si>
  <si>
    <t>10 pz</t>
  </si>
  <si>
    <t xml:space="preserve">Lame cm 4 ricambio raschietto piccolo  </t>
  </si>
  <si>
    <t>50x60</t>
  </si>
  <si>
    <t>Paletta per immondizia gommata</t>
  </si>
  <si>
    <t>Ricambio vello cm35 per asta allungabile</t>
  </si>
  <si>
    <t>Ricambio scopa a forbice 100 cm</t>
  </si>
  <si>
    <t>Guanti casalinghi extra forte</t>
  </si>
  <si>
    <t>Ricambio scopa frange c/bottone 60 cm  per lavare</t>
  </si>
  <si>
    <t>Multiclack</t>
  </si>
  <si>
    <t xml:space="preserve">Multiclack </t>
  </si>
  <si>
    <t>Telaio scopa frangec/bottone 60 cm per lavare</t>
  </si>
  <si>
    <t>Manico scopa frangec/bottone 60 cm per lavare</t>
  </si>
  <si>
    <t>Sgrassatore multiuso</t>
  </si>
  <si>
    <t>Fibra abrasiva verde quadrata</t>
  </si>
  <si>
    <t>Ricambio scopa frange c/bottone 80 cm  per lavare</t>
  </si>
  <si>
    <t>Telaio scopa frangec/bottone 80 cm per lavare</t>
  </si>
  <si>
    <t>A.S. 2015/16</t>
  </si>
  <si>
    <t>Telaio scopa frange 40 cm</t>
  </si>
  <si>
    <t>Scopa a forbice 100 cm completa</t>
  </si>
  <si>
    <t>Splendor pavimenti lt 1</t>
  </si>
  <si>
    <t>Amaverde disincr. ml750</t>
  </si>
  <si>
    <t>Antipolvere Bergen ml 300</t>
  </si>
  <si>
    <t>Cristal grass c/vapor 750 ml</t>
  </si>
  <si>
    <t>Argonit Pro Ink ml 750</t>
  </si>
  <si>
    <t>10 rotoli pura cellulosa</t>
  </si>
  <si>
    <t>Goffry</t>
  </si>
  <si>
    <t>Pattumiera</t>
  </si>
  <si>
    <t xml:space="preserve">Medi Ansel </t>
  </si>
  <si>
    <t>Grandi Ansel</t>
  </si>
  <si>
    <t xml:space="preserve">Nitrile piccoli </t>
  </si>
  <si>
    <t xml:space="preserve">Nirtile medi </t>
  </si>
  <si>
    <t xml:space="preserve">Nitrile grandi </t>
  </si>
  <si>
    <t>Rapid Kill 400 ml</t>
  </si>
  <si>
    <t>Brian</t>
  </si>
  <si>
    <t>pz 2</t>
  </si>
  <si>
    <t>Telaio scopa frange 60 cm</t>
  </si>
  <si>
    <t>Telaio scopa frange 80 cm</t>
  </si>
  <si>
    <t>Lavaincera</t>
  </si>
  <si>
    <t xml:space="preserve"> lt 5</t>
  </si>
  <si>
    <t>Medi Nitrile legg.</t>
  </si>
  <si>
    <t xml:space="preserve">Lt 30  </t>
  </si>
  <si>
    <t>Sc.Materna.          Quintano</t>
  </si>
  <si>
    <t xml:space="preserve">Cartello pavimenti bagnati </t>
  </si>
  <si>
    <t>Sc.Materna.          Campagnola Cr</t>
  </si>
  <si>
    <t>lt 5</t>
  </si>
  <si>
    <t>Panno pavimento tipo vileda</t>
  </si>
  <si>
    <t>ml 250</t>
  </si>
  <si>
    <t>Sapone liquido mani</t>
  </si>
  <si>
    <t>Insetticida scarafaggi/formiche</t>
  </si>
  <si>
    <t xml:space="preserve">Detergente igienizzante </t>
  </si>
  <si>
    <t>Marsiglia</t>
  </si>
  <si>
    <t xml:space="preserve">Straccio </t>
  </si>
  <si>
    <t>polvere</t>
  </si>
  <si>
    <t>Telaio scopa frange cm 100</t>
  </si>
  <si>
    <t>A.S. 2023/24</t>
  </si>
  <si>
    <t>Ordine di: MATERIALE PULIZIA INTEGRAZIONE</t>
  </si>
  <si>
    <t>Carta igienica rotoli mini jumbo</t>
  </si>
  <si>
    <t>Ricambio mocio piccolo (tipo Vileda)</t>
  </si>
  <si>
    <t>Panno microfibra</t>
  </si>
  <si>
    <t>Insetticida vespe</t>
  </si>
  <si>
    <t>Salviettione umidifiate per bambinio</t>
  </si>
  <si>
    <t>Panno Vileda PVA micro</t>
  </si>
  <si>
    <t xml:space="preserve">Detergente vetri </t>
  </si>
  <si>
    <t>c/vaporizzatore</t>
  </si>
  <si>
    <t>Fogli asciugamani a V</t>
  </si>
  <si>
    <t>Sc.Materna.          Cremosano</t>
  </si>
  <si>
    <t>Sc.Elem.          Cremosano</t>
  </si>
  <si>
    <t>Alcool</t>
  </si>
  <si>
    <t>Carta igienica INTERCALATA</t>
  </si>
  <si>
    <t>Detersivo per lavatrice 5 lt</t>
  </si>
  <si>
    <t>Piccoli</t>
  </si>
  <si>
    <t xml:space="preserve">Medi </t>
  </si>
  <si>
    <t xml:space="preserve">Carrello  Flori 5.1 </t>
  </si>
  <si>
    <t>Tecnet Virgo Pul Ink ml 750</t>
  </si>
  <si>
    <t>Microtuff base VILEDA</t>
  </si>
  <si>
    <t>Saponata 8 pz</t>
  </si>
  <si>
    <t>spugnetta acciaio</t>
  </si>
  <si>
    <t>pz 8400</t>
  </si>
  <si>
    <t>pz 3150</t>
  </si>
  <si>
    <t>Secchio mocio piccolo+ strizzatore (tipo Vileda)</t>
  </si>
  <si>
    <t>Sapone liquido ml 500</t>
  </si>
  <si>
    <t>ml 500</t>
  </si>
  <si>
    <t>Nylon Europa</t>
  </si>
  <si>
    <t>Allegra</t>
  </si>
  <si>
    <t>cm 130</t>
  </si>
  <si>
    <t>Manico Mocio piccolo (tipo Vileda)</t>
  </si>
  <si>
    <t>Quantità</t>
  </si>
  <si>
    <t>ISTITUTO COMPRENSIVO DI TRESCORE CREMASCO</t>
  </si>
  <si>
    <t>Via Marconi n.5 - CAP 26017 - Trescore Cremasco (CREMONA) - Tel. 0373 273120 – 0373 274716</t>
  </si>
  <si>
    <t xml:space="preserve">e-mail uffici: cric812001@istruzione.gov.it PEC: cric812001@pec.istruzione.it </t>
  </si>
  <si>
    <t xml:space="preserve">sito web: http://www.ictrescorecremasco.edu.it </t>
  </si>
  <si>
    <t xml:space="preserve">C.F. 82005030190 - P.IVA 01224260198 - C.M. CRIC812001 - Codice Univoco Ufficio UFL6AZ </t>
  </si>
  <si>
    <t>Fornitura affidamento diretto: Materiale di pulizia</t>
  </si>
  <si>
    <r>
      <t xml:space="preserve">DENOMINAZIONE AZIENDA: </t>
    </r>
    <r>
      <rPr>
        <b/>
        <sz val="12"/>
        <rFont val="Verdana"/>
        <family val="2"/>
      </rPr>
      <t>CASELANI DI CREMONESI LILIANA &amp; C. SNC</t>
    </r>
  </si>
  <si>
    <t>Totale IVA esclusa</t>
  </si>
  <si>
    <t xml:space="preserve">Totale IVA </t>
  </si>
  <si>
    <t>Totale IVA compresa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</si>
</sst>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_ ;\-#,##0\ "/>
    <numFmt numFmtId="177" formatCode="#,##0.00_ ;\-#,##0.00\ "/>
    <numFmt numFmtId="178" formatCode="_-* #,##0.0_-;\-* #,##0.0_-;_-* &quot;-&quot;_-;_-@_-"/>
    <numFmt numFmtId="179" formatCode="_-* #,##0.00_-;\-* #,##0.00_-;_-* &quot;-&quot;_-;_-@_-"/>
    <numFmt numFmtId="180" formatCode="_-[$€-2]\ * #,##0.00_-;\-[$€-2]\ * #,##0.00_-;_-[$€-2]\ * &quot;-&quot;??_-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_-* #,##0.000000_-;\-* #,##0.000000_-;_-* &quot;-&quot;??_-;_-@_-"/>
    <numFmt numFmtId="185" formatCode="_-* #,##0.0000000_-;\-* #,##0.0000000_-;_-* &quot;-&quot;??_-;_-@_-"/>
    <numFmt numFmtId="186" formatCode="0.0000"/>
    <numFmt numFmtId="187" formatCode="0.00000"/>
    <numFmt numFmtId="188" formatCode="_-* #,##0.0_-;\-* #,##0.0_-;_-* &quot;-&quot;??_-;_-@_-"/>
    <numFmt numFmtId="189" formatCode="_-* #,##0_-;\-* #,##0_-;_-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_-* #,##0.000_-;\-* #,##0.000_-;_-* &quot;-&quot;_-;_-@_-"/>
    <numFmt numFmtId="194" formatCode="_-* #,##0.0000_-;\-* #,##0.0000_-;_-* &quot;-&quot;_-;_-@_-"/>
    <numFmt numFmtId="195" formatCode="_-* #,##0.00000_-;\-* #,##0.00000_-;_-* &quot;-&quot;_-;_-@_-"/>
    <numFmt numFmtId="196" formatCode="_-* #,##0.000_-;\-* #,##0.000_-;_-* &quot;-&quot;???_-;_-@_-"/>
    <numFmt numFmtId="197" formatCode="#,##0.000"/>
    <numFmt numFmtId="198" formatCode="0.000"/>
    <numFmt numFmtId="199" formatCode="#,##0.000_ ;[Red]\-#,##0.000\ "/>
    <numFmt numFmtId="200" formatCode="#,##0.0000_ ;\-#,##0.0000\ "/>
    <numFmt numFmtId="201" formatCode="[$€-2]\ #.##000_);[Red]\([$€-2]\ #.##000\)"/>
  </numFmts>
  <fonts count="62">
    <font>
      <sz val="12"/>
      <name val="Times New Roman"/>
      <family val="0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b/>
      <i/>
      <u val="single"/>
      <sz val="13"/>
      <name val="Verdana"/>
      <family val="2"/>
    </font>
    <font>
      <b/>
      <i/>
      <u val="single"/>
      <sz val="14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75"/>
      <color indexed="12"/>
      <name val="Times New Roman"/>
      <family val="1"/>
    </font>
    <font>
      <u val="single"/>
      <sz val="8.75"/>
      <color indexed="20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u val="single"/>
      <sz val="8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75"/>
      <color theme="10"/>
      <name val="Times New Roman"/>
      <family val="1"/>
    </font>
    <font>
      <u val="single"/>
      <sz val="8.75"/>
      <color theme="11"/>
      <name val="Times New Roman"/>
      <family val="1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u val="single"/>
      <sz val="8"/>
      <color theme="1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80" fontId="1" fillId="0" borderId="0" applyFont="0" applyFill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49" applyFont="1" applyAlignment="1">
      <alignment horizontal="left"/>
      <protection/>
    </xf>
    <xf numFmtId="0" fontId="2" fillId="0" borderId="0" xfId="49" applyFont="1">
      <alignment/>
      <protection/>
    </xf>
    <xf numFmtId="0" fontId="5" fillId="0" borderId="0" xfId="49" applyFont="1">
      <alignment/>
      <protection/>
    </xf>
    <xf numFmtId="0" fontId="0" fillId="0" borderId="0" xfId="49" applyFont="1">
      <alignment/>
      <protection/>
    </xf>
    <xf numFmtId="0" fontId="0" fillId="0" borderId="0" xfId="49" applyFont="1" applyFill="1">
      <alignment/>
      <protection/>
    </xf>
    <xf numFmtId="0" fontId="0" fillId="0" borderId="0" xfId="49" applyFont="1" applyAlignment="1">
      <alignment horizontal="left"/>
      <protection/>
    </xf>
    <xf numFmtId="0" fontId="0" fillId="0" borderId="10" xfId="49" applyFont="1" applyBorder="1" applyAlignment="1">
      <alignment horizontal="center"/>
      <protection/>
    </xf>
    <xf numFmtId="0" fontId="0" fillId="0" borderId="0" xfId="49" applyFont="1" applyFill="1" applyAlignment="1">
      <alignment horizontal="left"/>
      <protection/>
    </xf>
    <xf numFmtId="0" fontId="6" fillId="0" borderId="11" xfId="49" applyFont="1" applyBorder="1">
      <alignment/>
      <protection/>
    </xf>
    <xf numFmtId="0" fontId="0" fillId="0" borderId="12" xfId="49" applyFont="1" applyBorder="1" applyAlignment="1">
      <alignment horizontal="center"/>
      <protection/>
    </xf>
    <xf numFmtId="193" fontId="0" fillId="0" borderId="11" xfId="47" applyNumberFormat="1" applyFont="1" applyFill="1" applyBorder="1" applyAlignment="1">
      <alignment/>
    </xf>
    <xf numFmtId="193" fontId="0" fillId="0" borderId="10" xfId="47" applyNumberFormat="1" applyFont="1" applyFill="1" applyBorder="1" applyAlignment="1">
      <alignment/>
    </xf>
    <xf numFmtId="0" fontId="2" fillId="0" borderId="0" xfId="49" applyFont="1" applyAlignment="1">
      <alignment vertical="center"/>
      <protection/>
    </xf>
    <xf numFmtId="0" fontId="7" fillId="0" borderId="0" xfId="49" applyFont="1" applyBorder="1">
      <alignment/>
      <protection/>
    </xf>
    <xf numFmtId="0" fontId="6" fillId="0" borderId="13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left"/>
      <protection/>
    </xf>
    <xf numFmtId="0" fontId="0" fillId="0" borderId="11" xfId="49" applyNumberFormat="1" applyFont="1" applyBorder="1" applyAlignment="1">
      <alignment horizontal="left"/>
      <protection/>
    </xf>
    <xf numFmtId="0" fontId="0" fillId="0" borderId="10" xfId="49" applyNumberFormat="1" applyFont="1" applyBorder="1" applyAlignment="1">
      <alignment horizontal="left"/>
      <protection/>
    </xf>
    <xf numFmtId="0" fontId="4" fillId="0" borderId="0" xfId="49" applyFont="1" applyAlignment="1">
      <alignment vertical="top"/>
      <protection/>
    </xf>
    <xf numFmtId="0" fontId="3" fillId="0" borderId="14" xfId="49" applyFont="1" applyBorder="1" applyAlignment="1">
      <alignment horizontal="right" vertical="top"/>
      <protection/>
    </xf>
    <xf numFmtId="181" fontId="10" fillId="0" borderId="0" xfId="46" applyNumberFormat="1" applyFont="1" applyAlignment="1">
      <alignment vertical="center"/>
    </xf>
    <xf numFmtId="193" fontId="0" fillId="0" borderId="15" xfId="47" applyNumberFormat="1" applyFont="1" applyFill="1" applyBorder="1" applyAlignment="1">
      <alignment/>
    </xf>
    <xf numFmtId="193" fontId="0" fillId="0" borderId="12" xfId="47" applyNumberFormat="1" applyFont="1" applyFill="1" applyBorder="1" applyAlignment="1">
      <alignment/>
    </xf>
    <xf numFmtId="193" fontId="0" fillId="0" borderId="16" xfId="47" applyNumberFormat="1" applyFont="1" applyFill="1" applyBorder="1" applyAlignment="1">
      <alignment/>
    </xf>
    <xf numFmtId="193" fontId="0" fillId="0" borderId="0" xfId="47" applyNumberFormat="1" applyFont="1" applyFill="1" applyBorder="1" applyAlignment="1">
      <alignment/>
    </xf>
    <xf numFmtId="0" fontId="0" fillId="0" borderId="15" xfId="49" applyFont="1" applyBorder="1" applyAlignment="1">
      <alignment horizontal="center"/>
      <protection/>
    </xf>
    <xf numFmtId="193" fontId="0" fillId="0" borderId="17" xfId="47" applyNumberFormat="1" applyFont="1" applyFill="1" applyBorder="1" applyAlignment="1">
      <alignment/>
    </xf>
    <xf numFmtId="0" fontId="0" fillId="0" borderId="0" xfId="49" applyFont="1" applyBorder="1" applyAlignment="1">
      <alignment horizontal="center"/>
      <protection/>
    </xf>
    <xf numFmtId="0" fontId="6" fillId="33" borderId="10" xfId="49" applyFont="1" applyFill="1" applyBorder="1">
      <alignment/>
      <protection/>
    </xf>
    <xf numFmtId="179" fontId="11" fillId="0" borderId="0" xfId="49" applyNumberFormat="1" applyFont="1">
      <alignment/>
      <protection/>
    </xf>
    <xf numFmtId="0" fontId="0" fillId="0" borderId="10" xfId="49" applyNumberFormat="1" applyFont="1" applyFill="1" applyBorder="1" applyAlignment="1">
      <alignment horizontal="left"/>
      <protection/>
    </xf>
    <xf numFmtId="0" fontId="0" fillId="0" borderId="10" xfId="49" applyFont="1" applyFill="1" applyBorder="1" applyAlignment="1">
      <alignment horizontal="center"/>
      <protection/>
    </xf>
    <xf numFmtId="0" fontId="0" fillId="0" borderId="15" xfId="49" applyFont="1" applyFill="1" applyBorder="1" applyAlignment="1">
      <alignment horizontal="center"/>
      <protection/>
    </xf>
    <xf numFmtId="0" fontId="2" fillId="0" borderId="0" xfId="49" applyFont="1" applyFill="1">
      <alignment/>
      <protection/>
    </xf>
    <xf numFmtId="49" fontId="6" fillId="0" borderId="10" xfId="49" applyNumberFormat="1" applyFont="1" applyFill="1" applyBorder="1">
      <alignment/>
      <protection/>
    </xf>
    <xf numFmtId="0" fontId="0" fillId="0" borderId="12" xfId="49" applyFont="1" applyFill="1" applyBorder="1" applyAlignment="1">
      <alignment horizontal="center"/>
      <protection/>
    </xf>
    <xf numFmtId="0" fontId="12" fillId="0" borderId="0" xfId="49" applyFont="1">
      <alignment/>
      <protection/>
    </xf>
    <xf numFmtId="200" fontId="0" fillId="0" borderId="15" xfId="47" applyNumberFormat="1" applyFont="1" applyBorder="1" applyAlignment="1">
      <alignment/>
    </xf>
    <xf numFmtId="179" fontId="2" fillId="0" borderId="0" xfId="49" applyNumberFormat="1" applyFont="1">
      <alignment/>
      <protection/>
    </xf>
    <xf numFmtId="0" fontId="0" fillId="0" borderId="0" xfId="49" applyFont="1" applyFill="1" applyBorder="1" applyAlignment="1">
      <alignment horizontal="center"/>
      <protection/>
    </xf>
    <xf numFmtId="0" fontId="6" fillId="0" borderId="10" xfId="49" applyFont="1" applyFill="1" applyBorder="1">
      <alignment/>
      <protection/>
    </xf>
    <xf numFmtId="200" fontId="0" fillId="0" borderId="15" xfId="47" applyNumberFormat="1" applyFont="1" applyFill="1" applyBorder="1" applyAlignment="1">
      <alignment/>
    </xf>
    <xf numFmtId="0" fontId="6" fillId="0" borderId="10" xfId="49" applyFont="1" applyFill="1" applyBorder="1" applyAlignment="1">
      <alignment wrapText="1"/>
      <protection/>
    </xf>
    <xf numFmtId="0" fontId="0" fillId="0" borderId="10" xfId="49" applyFont="1" applyFill="1" applyBorder="1" applyAlignment="1">
      <alignment horizontal="center" vertical="top"/>
      <protection/>
    </xf>
    <xf numFmtId="0" fontId="60" fillId="0" borderId="10" xfId="49" applyFont="1" applyFill="1" applyBorder="1">
      <alignment/>
      <protection/>
    </xf>
    <xf numFmtId="0" fontId="60" fillId="0" borderId="10" xfId="49" applyFont="1" applyFill="1" applyBorder="1" applyAlignment="1">
      <alignment wrapText="1"/>
      <protection/>
    </xf>
    <xf numFmtId="0" fontId="6" fillId="0" borderId="17" xfId="49" applyFont="1" applyFill="1" applyBorder="1" applyAlignment="1">
      <alignment wrapText="1"/>
      <protection/>
    </xf>
    <xf numFmtId="0" fontId="0" fillId="0" borderId="17" xfId="49" applyNumberFormat="1" applyFont="1" applyFill="1" applyBorder="1" applyAlignment="1">
      <alignment horizontal="left"/>
      <protection/>
    </xf>
    <xf numFmtId="200" fontId="0" fillId="0" borderId="17" xfId="47" applyNumberFormat="1" applyFont="1" applyFill="1" applyBorder="1" applyAlignment="1">
      <alignment/>
    </xf>
    <xf numFmtId="0" fontId="0" fillId="0" borderId="17" xfId="49" applyFont="1" applyFill="1" applyBorder="1" applyAlignment="1">
      <alignment horizontal="center"/>
      <protection/>
    </xf>
    <xf numFmtId="0" fontId="6" fillId="34" borderId="10" xfId="49" applyFont="1" applyFill="1" applyBorder="1" applyAlignment="1">
      <alignment wrapText="1"/>
      <protection/>
    </xf>
    <xf numFmtId="0" fontId="0" fillId="34" borderId="10" xfId="49" applyNumberFormat="1" applyFont="1" applyFill="1" applyBorder="1" applyAlignment="1">
      <alignment horizontal="left"/>
      <protection/>
    </xf>
    <xf numFmtId="200" fontId="0" fillId="34" borderId="15" xfId="47" applyNumberFormat="1" applyFont="1" applyFill="1" applyBorder="1" applyAlignment="1">
      <alignment/>
    </xf>
    <xf numFmtId="0" fontId="0" fillId="34" borderId="10" xfId="49" applyFont="1" applyFill="1" applyBorder="1" applyAlignment="1">
      <alignment horizontal="center"/>
      <protection/>
    </xf>
    <xf numFmtId="193" fontId="0" fillId="34" borderId="0" xfId="47" applyNumberFormat="1" applyFont="1" applyFill="1" applyBorder="1" applyAlignment="1">
      <alignment/>
    </xf>
    <xf numFmtId="193" fontId="0" fillId="34" borderId="10" xfId="47" applyNumberFormat="1" applyFont="1" applyFill="1" applyBorder="1" applyAlignment="1">
      <alignment/>
    </xf>
    <xf numFmtId="0" fontId="6" fillId="35" borderId="10" xfId="49" applyFont="1" applyFill="1" applyBorder="1">
      <alignment/>
      <protection/>
    </xf>
    <xf numFmtId="0" fontId="0" fillId="35" borderId="10" xfId="49" applyNumberFormat="1" applyFont="1" applyFill="1" applyBorder="1" applyAlignment="1">
      <alignment horizontal="left"/>
      <protection/>
    </xf>
    <xf numFmtId="200" fontId="0" fillId="35" borderId="15" xfId="47" applyNumberFormat="1" applyFont="1" applyFill="1" applyBorder="1" applyAlignment="1">
      <alignment/>
    </xf>
    <xf numFmtId="0" fontId="0" fillId="35" borderId="10" xfId="49" applyFont="1" applyFill="1" applyBorder="1" applyAlignment="1">
      <alignment horizontal="center"/>
      <protection/>
    </xf>
    <xf numFmtId="193" fontId="0" fillId="35" borderId="12" xfId="47" applyNumberFormat="1" applyFont="1" applyFill="1" applyBorder="1" applyAlignment="1">
      <alignment/>
    </xf>
    <xf numFmtId="193" fontId="0" fillId="35" borderId="10" xfId="47" applyNumberFormat="1" applyFont="1" applyFill="1" applyBorder="1" applyAlignment="1">
      <alignment/>
    </xf>
    <xf numFmtId="0" fontId="2" fillId="0" borderId="0" xfId="49" applyFont="1" applyFill="1" applyBorder="1">
      <alignment/>
      <protection/>
    </xf>
    <xf numFmtId="49" fontId="6" fillId="36" borderId="10" xfId="49" applyNumberFormat="1" applyFont="1" applyFill="1" applyBorder="1">
      <alignment/>
      <protection/>
    </xf>
    <xf numFmtId="0" fontId="0" fillId="36" borderId="10" xfId="49" applyNumberFormat="1" applyFont="1" applyFill="1" applyBorder="1" applyAlignment="1">
      <alignment horizontal="left"/>
      <protection/>
    </xf>
    <xf numFmtId="0" fontId="0" fillId="36" borderId="10" xfId="49" applyFont="1" applyFill="1" applyBorder="1" applyAlignment="1">
      <alignment horizontal="center"/>
      <protection/>
    </xf>
    <xf numFmtId="193" fontId="0" fillId="36" borderId="0" xfId="47" applyNumberFormat="1" applyFont="1" applyFill="1" applyBorder="1" applyAlignment="1">
      <alignment/>
    </xf>
    <xf numFmtId="193" fontId="0" fillId="36" borderId="10" xfId="47" applyNumberFormat="1" applyFont="1" applyFill="1" applyBorder="1" applyAlignment="1">
      <alignment/>
    </xf>
    <xf numFmtId="0" fontId="0" fillId="36" borderId="12" xfId="49" applyFont="1" applyFill="1" applyBorder="1" applyAlignment="1">
      <alignment horizontal="center"/>
      <protection/>
    </xf>
    <xf numFmtId="0" fontId="0" fillId="36" borderId="15" xfId="49" applyFont="1" applyFill="1" applyBorder="1" applyAlignment="1">
      <alignment horizontal="center"/>
      <protection/>
    </xf>
    <xf numFmtId="0" fontId="0" fillId="36" borderId="0" xfId="49" applyFont="1" applyFill="1" applyBorder="1" applyAlignment="1">
      <alignment horizontal="center"/>
      <protection/>
    </xf>
    <xf numFmtId="0" fontId="2" fillId="36" borderId="0" xfId="49" applyFont="1" applyFill="1">
      <alignment/>
      <protection/>
    </xf>
    <xf numFmtId="0" fontId="6" fillId="36" borderId="10" xfId="49" applyFont="1" applyFill="1" applyBorder="1">
      <alignment/>
      <protection/>
    </xf>
    <xf numFmtId="0" fontId="6" fillId="36" borderId="10" xfId="49" applyFont="1" applyFill="1" applyBorder="1" applyAlignment="1">
      <alignment wrapText="1"/>
      <protection/>
    </xf>
    <xf numFmtId="193" fontId="0" fillId="36" borderId="12" xfId="47" applyNumberFormat="1" applyFont="1" applyFill="1" applyBorder="1" applyAlignment="1">
      <alignment/>
    </xf>
    <xf numFmtId="193" fontId="0" fillId="36" borderId="15" xfId="47" applyNumberFormat="1" applyFont="1" applyFill="1" applyBorder="1" applyAlignment="1">
      <alignment/>
    </xf>
    <xf numFmtId="0" fontId="2" fillId="0" borderId="0" xfId="49" applyFont="1" applyAlignment="1">
      <alignment horizontal="left" vertical="center"/>
      <protection/>
    </xf>
    <xf numFmtId="181" fontId="2" fillId="0" borderId="0" xfId="49" applyNumberFormat="1" applyFont="1" applyAlignment="1">
      <alignment vertical="center"/>
      <protection/>
    </xf>
    <xf numFmtId="0" fontId="6" fillId="0" borderId="14" xfId="49" applyFont="1" applyBorder="1" applyAlignment="1">
      <alignment horizontal="center" vertical="center"/>
      <protection/>
    </xf>
    <xf numFmtId="179" fontId="11" fillId="0" borderId="0" xfId="49" applyNumberFormat="1" applyFont="1" applyBorder="1">
      <alignment/>
      <protection/>
    </xf>
    <xf numFmtId="0" fontId="11" fillId="0" borderId="0" xfId="49" applyFont="1" applyBorder="1">
      <alignment/>
      <protection/>
    </xf>
    <xf numFmtId="0" fontId="6" fillId="0" borderId="18" xfId="49" applyFont="1" applyBorder="1" applyAlignment="1">
      <alignment horizontal="left" vertical="center"/>
      <protection/>
    </xf>
    <xf numFmtId="0" fontId="6" fillId="0" borderId="14" xfId="49" applyFont="1" applyBorder="1" applyAlignment="1">
      <alignment horizontal="left" vertical="center"/>
      <protection/>
    </xf>
    <xf numFmtId="0" fontId="0" fillId="0" borderId="13" xfId="49" applyFont="1" applyFill="1" applyBorder="1" applyAlignment="1">
      <alignment horizontal="center"/>
      <protection/>
    </xf>
    <xf numFmtId="193" fontId="0" fillId="0" borderId="13" xfId="47" applyNumberFormat="1" applyFont="1" applyFill="1" applyBorder="1" applyAlignment="1">
      <alignment/>
    </xf>
    <xf numFmtId="0" fontId="0" fillId="0" borderId="18" xfId="49" applyFont="1" applyFill="1" applyBorder="1" applyAlignment="1">
      <alignment horizontal="center"/>
      <protection/>
    </xf>
    <xf numFmtId="200" fontId="0" fillId="0" borderId="12" xfId="47" applyNumberFormat="1" applyFont="1" applyFill="1" applyBorder="1" applyAlignment="1">
      <alignment/>
    </xf>
    <xf numFmtId="200" fontId="0" fillId="36" borderId="12" xfId="47" applyNumberFormat="1" applyFont="1" applyFill="1" applyBorder="1" applyAlignment="1">
      <alignment/>
    </xf>
    <xf numFmtId="200" fontId="0" fillId="0" borderId="14" xfId="47" applyNumberFormat="1" applyFont="1" applyFill="1" applyBorder="1" applyAlignment="1">
      <alignment/>
    </xf>
    <xf numFmtId="0" fontId="2" fillId="0" borderId="0" xfId="49" applyFont="1" applyBorder="1" applyAlignment="1">
      <alignment horizontal="left"/>
      <protection/>
    </xf>
    <xf numFmtId="0" fontId="7" fillId="0" borderId="12" xfId="49" applyFont="1" applyBorder="1">
      <alignment/>
      <protection/>
    </xf>
    <xf numFmtId="0" fontId="0" fillId="0" borderId="14" xfId="49" applyNumberFormat="1" applyFont="1" applyFill="1" applyBorder="1" applyAlignment="1">
      <alignment horizontal="left"/>
      <protection/>
    </xf>
    <xf numFmtId="181" fontId="6" fillId="0" borderId="0" xfId="46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49" applyFont="1" applyBorder="1" applyAlignment="1">
      <alignment vertical="top" wrapText="1"/>
      <protection/>
    </xf>
    <xf numFmtId="179" fontId="11" fillId="0" borderId="0" xfId="49" applyNumberFormat="1" applyFont="1" applyFill="1">
      <alignment/>
      <protection/>
    </xf>
    <xf numFmtId="0" fontId="6" fillId="0" borderId="10" xfId="49" applyFont="1" applyBorder="1">
      <alignment/>
      <protection/>
    </xf>
    <xf numFmtId="0" fontId="2" fillId="0" borderId="0" xfId="49" applyFont="1" applyBorder="1">
      <alignment/>
      <protection/>
    </xf>
    <xf numFmtId="200" fontId="0" fillId="0" borderId="11" xfId="47" applyNumberFormat="1" applyFont="1" applyFill="1" applyBorder="1" applyAlignment="1">
      <alignment/>
    </xf>
    <xf numFmtId="0" fontId="11" fillId="0" borderId="0" xfId="49" applyFont="1" applyFill="1" applyBorder="1">
      <alignment/>
      <protection/>
    </xf>
    <xf numFmtId="0" fontId="2" fillId="0" borderId="10" xfId="49" applyFont="1" applyBorder="1">
      <alignment/>
      <protection/>
    </xf>
    <xf numFmtId="0" fontId="2" fillId="0" borderId="10" xfId="49" applyFont="1" applyFill="1" applyBorder="1">
      <alignment/>
      <protection/>
    </xf>
    <xf numFmtId="0" fontId="2" fillId="36" borderId="10" xfId="49" applyFont="1" applyFill="1" applyBorder="1">
      <alignment/>
      <protection/>
    </xf>
    <xf numFmtId="0" fontId="2" fillId="0" borderId="17" xfId="49" applyFont="1" applyFill="1" applyBorder="1">
      <alignment/>
      <protection/>
    </xf>
    <xf numFmtId="200" fontId="0" fillId="36" borderId="11" xfId="47" applyNumberFormat="1" applyFont="1" applyFill="1" applyBorder="1" applyAlignment="1">
      <alignment/>
    </xf>
    <xf numFmtId="200" fontId="0" fillId="36" borderId="14" xfId="47" applyNumberFormat="1" applyFont="1" applyFill="1" applyBorder="1" applyAlignment="1">
      <alignment/>
    </xf>
    <xf numFmtId="0" fontId="13" fillId="0" borderId="0" xfId="49" applyFont="1">
      <alignment/>
      <protection/>
    </xf>
    <xf numFmtId="0" fontId="14" fillId="0" borderId="0" xfId="49" applyFont="1" applyAlignment="1">
      <alignment horizontal="center" vertical="center"/>
      <protection/>
    </xf>
    <xf numFmtId="0" fontId="15" fillId="0" borderId="0" xfId="49" applyFont="1" applyAlignment="1">
      <alignment vertical="center"/>
      <protection/>
    </xf>
    <xf numFmtId="0" fontId="16" fillId="0" borderId="0" xfId="49" applyFont="1">
      <alignment/>
      <protection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61" fillId="0" borderId="0" xfId="36" applyFont="1" applyAlignment="1" applyProtection="1">
      <alignment horizontal="center" vertical="center"/>
      <protection/>
    </xf>
    <xf numFmtId="0" fontId="18" fillId="0" borderId="0" xfId="49" applyFont="1">
      <alignment/>
      <protection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7" xfId="49" applyNumberFormat="1" applyFont="1" applyFill="1" applyBorder="1" applyAlignment="1">
      <alignment horizontal="right"/>
      <protection/>
    </xf>
    <xf numFmtId="0" fontId="6" fillId="0" borderId="0" xfId="49" applyFont="1" applyBorder="1" applyAlignment="1">
      <alignment horizontal="right" vertical="center"/>
      <protection/>
    </xf>
    <xf numFmtId="0" fontId="6" fillId="0" borderId="0" xfId="49" applyFont="1" applyFill="1" applyAlignment="1">
      <alignment horizontal="right"/>
      <protection/>
    </xf>
    <xf numFmtId="0" fontId="0" fillId="36" borderId="19" xfId="49" applyFont="1" applyFill="1" applyBorder="1">
      <alignment/>
      <protection/>
    </xf>
    <xf numFmtId="0" fontId="6" fillId="36" borderId="19" xfId="49" applyFont="1" applyFill="1" applyBorder="1" applyAlignment="1">
      <alignment horizontal="left" vertical="center"/>
      <protection/>
    </xf>
    <xf numFmtId="0" fontId="0" fillId="0" borderId="11" xfId="49" applyFont="1" applyBorder="1" applyAlignment="1">
      <alignment horizontal="center" vertical="center" wrapText="1"/>
      <protection/>
    </xf>
    <xf numFmtId="0" fontId="0" fillId="0" borderId="10" xfId="49" applyFont="1" applyBorder="1" applyAlignment="1">
      <alignment horizontal="center" vertical="center" wrapText="1"/>
      <protection/>
    </xf>
    <xf numFmtId="41" fontId="0" fillId="0" borderId="11" xfId="47" applyFont="1" applyBorder="1" applyAlignment="1">
      <alignment horizontal="center" vertical="center" wrapText="1"/>
    </xf>
    <xf numFmtId="41" fontId="0" fillId="0" borderId="10" xfId="47" applyFont="1" applyBorder="1" applyAlignment="1">
      <alignment horizontal="center" vertical="center" wrapText="1"/>
    </xf>
    <xf numFmtId="41" fontId="0" fillId="0" borderId="17" xfId="47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11" xfId="49" applyFont="1" applyBorder="1" applyAlignment="1">
      <alignment horizontal="center" vertical="center"/>
      <protection/>
    </xf>
    <xf numFmtId="0" fontId="0" fillId="0" borderId="10" xfId="49" applyFont="1" applyBorder="1" applyAlignment="1">
      <alignment horizontal="center" vertical="center"/>
      <protection/>
    </xf>
    <xf numFmtId="41" fontId="0" fillId="0" borderId="11" xfId="47" applyFont="1" applyFill="1" applyBorder="1" applyAlignment="1">
      <alignment horizontal="center" vertical="center" wrapText="1"/>
    </xf>
    <xf numFmtId="41" fontId="0" fillId="0" borderId="10" xfId="47" applyFont="1" applyFill="1" applyBorder="1" applyAlignment="1">
      <alignment horizontal="center" vertical="center" wrapText="1"/>
    </xf>
    <xf numFmtId="181" fontId="6" fillId="0" borderId="18" xfId="46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22" xfId="49" applyFont="1" applyBorder="1" applyAlignment="1">
      <alignment horizontal="center" vertical="center"/>
      <protection/>
    </xf>
    <xf numFmtId="0" fontId="6" fillId="0" borderId="23" xfId="49" applyFont="1" applyBorder="1" applyAlignment="1">
      <alignment horizontal="center" vertical="center"/>
      <protection/>
    </xf>
    <xf numFmtId="41" fontId="0" fillId="0" borderId="17" xfId="47" applyFont="1" applyFill="1" applyBorder="1" applyAlignment="1">
      <alignment horizontal="center" vertical="center" wrapText="1"/>
    </xf>
    <xf numFmtId="0" fontId="0" fillId="0" borderId="23" xfId="49" applyFont="1" applyBorder="1" applyAlignment="1">
      <alignment horizontal="center" vertical="center"/>
      <protection/>
    </xf>
    <xf numFmtId="0" fontId="0" fillId="0" borderId="12" xfId="49" applyFont="1" applyBorder="1" applyAlignment="1">
      <alignment horizontal="center" vertical="center"/>
      <protection/>
    </xf>
    <xf numFmtId="0" fontId="0" fillId="0" borderId="17" xfId="49" applyFont="1" applyBorder="1" applyAlignment="1">
      <alignment horizontal="center" vertical="center" wrapText="1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5" fillId="0" borderId="17" xfId="49" applyFont="1" applyBorder="1" applyAlignment="1">
      <alignment horizontal="center" vertical="center" wrapText="1"/>
      <protection/>
    </xf>
    <xf numFmtId="41" fontId="5" fillId="0" borderId="23" xfId="47" applyFont="1" applyBorder="1" applyAlignment="1">
      <alignment horizontal="center" vertical="center" wrapText="1"/>
    </xf>
    <xf numFmtId="41" fontId="5" fillId="0" borderId="12" xfId="47" applyFont="1" applyBorder="1" applyAlignment="1">
      <alignment horizontal="center" vertical="center" wrapText="1"/>
    </xf>
    <xf numFmtId="41" fontId="5" fillId="0" borderId="14" xfId="47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8" xfId="49" applyFont="1" applyBorder="1" applyAlignment="1">
      <alignment horizontal="center" vertical="center"/>
      <protection/>
    </xf>
    <xf numFmtId="0" fontId="6" fillId="0" borderId="14" xfId="49" applyFont="1" applyBorder="1" applyAlignment="1">
      <alignment horizontal="center" vertical="center"/>
      <protection/>
    </xf>
    <xf numFmtId="181" fontId="6" fillId="0" borderId="14" xfId="46" applyNumberFormat="1" applyFont="1" applyBorder="1" applyAlignment="1">
      <alignment vertical="center"/>
    </xf>
    <xf numFmtId="0" fontId="3" fillId="0" borderId="20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181" fontId="3" fillId="0" borderId="25" xfId="46" applyNumberFormat="1" applyFont="1" applyFill="1" applyBorder="1" applyAlignment="1">
      <alignment vertical="center"/>
    </xf>
    <xf numFmtId="181" fontId="9" fillId="0" borderId="26" xfId="46" applyNumberFormat="1" applyFont="1" applyBorder="1" applyAlignment="1">
      <alignment vertical="center"/>
    </xf>
    <xf numFmtId="181" fontId="3" fillId="0" borderId="26" xfId="46" applyNumberFormat="1" applyFont="1" applyFill="1" applyBorder="1" applyAlignment="1">
      <alignment vertical="center"/>
    </xf>
    <xf numFmtId="41" fontId="5" fillId="0" borderId="11" xfId="47" applyFont="1" applyBorder="1" applyAlignment="1">
      <alignment horizontal="center" vertical="center" wrapText="1"/>
    </xf>
    <xf numFmtId="41" fontId="5" fillId="0" borderId="10" xfId="47" applyFont="1" applyBorder="1" applyAlignment="1">
      <alignment horizontal="center" vertical="center" wrapText="1"/>
    </xf>
    <xf numFmtId="41" fontId="5" fillId="0" borderId="17" xfId="47" applyFont="1" applyBorder="1" applyAlignment="1">
      <alignment horizontal="center" vertical="center" wrapText="1"/>
    </xf>
    <xf numFmtId="0" fontId="6" fillId="0" borderId="20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Prosp comparativo offerte IC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trescorecremasco.edu.i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="90" zoomScaleNormal="90" zoomScaleSheetLayoutView="100" zoomScalePageLayoutView="0" workbookViewId="0" topLeftCell="A1">
      <pane xSplit="3" ySplit="12" topLeftCell="G7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89" sqref="C89"/>
    </sheetView>
  </sheetViews>
  <sheetFormatPr defaultColWidth="8.00390625" defaultRowHeight="15.75"/>
  <cols>
    <col min="1" max="1" width="34.25390625" style="4" customWidth="1"/>
    <col min="2" max="2" width="23.50390625" style="4" customWidth="1"/>
    <col min="3" max="3" width="11.625" style="4" customWidth="1"/>
    <col min="4" max="4" width="12.25390625" style="2" customWidth="1"/>
    <col min="5" max="5" width="8.00390625" style="2" customWidth="1"/>
    <col min="6" max="16384" width="8.00390625" style="2" customWidth="1"/>
  </cols>
  <sheetData>
    <row r="1" spans="4:5" s="107" customFormat="1" ht="18">
      <c r="D1" s="108" t="s">
        <v>202</v>
      </c>
      <c r="E1" s="109"/>
    </row>
    <row r="2" spans="4:5" s="110" customFormat="1" ht="11.25">
      <c r="D2" s="111" t="s">
        <v>203</v>
      </c>
      <c r="E2" s="112"/>
    </row>
    <row r="3" spans="4:5" s="110" customFormat="1" ht="11.25">
      <c r="D3" s="111" t="s">
        <v>204</v>
      </c>
      <c r="E3" s="112"/>
    </row>
    <row r="4" spans="4:5" s="110" customFormat="1" ht="11.25">
      <c r="D4" s="113" t="s">
        <v>205</v>
      </c>
      <c r="E4" s="112"/>
    </row>
    <row r="5" spans="4:5" s="110" customFormat="1" ht="11.25">
      <c r="D5" s="111" t="s">
        <v>206</v>
      </c>
      <c r="E5" s="112"/>
    </row>
    <row r="6" spans="4:5" s="110" customFormat="1" ht="11.25">
      <c r="D6" s="111"/>
      <c r="E6" s="112"/>
    </row>
    <row r="7" spans="1:5" s="114" customFormat="1" ht="19.5" customHeight="1">
      <c r="A7" s="114" t="s">
        <v>207</v>
      </c>
      <c r="D7" s="115"/>
      <c r="E7" s="116"/>
    </row>
    <row r="8" spans="1:5" s="114" customFormat="1" ht="19.5" customHeight="1">
      <c r="A8" s="114" t="s">
        <v>208</v>
      </c>
      <c r="D8" s="115"/>
      <c r="E8" s="116"/>
    </row>
    <row r="9" spans="4:5" s="110" customFormat="1" ht="19.5" customHeight="1">
      <c r="D9" s="111"/>
      <c r="E9" s="112"/>
    </row>
    <row r="10" spans="1:4" s="3" customFormat="1" ht="15" customHeight="1">
      <c r="A10" s="122" t="s">
        <v>0</v>
      </c>
      <c r="B10" s="122" t="s">
        <v>25</v>
      </c>
      <c r="C10" s="124" t="s">
        <v>26</v>
      </c>
      <c r="D10" s="124" t="s">
        <v>201</v>
      </c>
    </row>
    <row r="11" spans="1:4" s="3" customFormat="1" ht="15" customHeight="1">
      <c r="A11" s="123"/>
      <c r="B11" s="123"/>
      <c r="C11" s="125"/>
      <c r="D11" s="125"/>
    </row>
    <row r="12" spans="1:4" s="3" customFormat="1" ht="35.25" customHeight="1">
      <c r="A12" s="123"/>
      <c r="B12" s="123"/>
      <c r="C12" s="126"/>
      <c r="D12" s="126"/>
    </row>
    <row r="13" spans="1:4" s="98" customFormat="1" ht="15.75">
      <c r="A13" s="97" t="s">
        <v>182</v>
      </c>
      <c r="B13" s="18" t="s">
        <v>94</v>
      </c>
      <c r="C13" s="105"/>
      <c r="D13" s="101">
        <v>24</v>
      </c>
    </row>
    <row r="14" spans="1:4" ht="15.75">
      <c r="A14" s="97" t="s">
        <v>2</v>
      </c>
      <c r="B14" s="18" t="s">
        <v>94</v>
      </c>
      <c r="C14" s="88"/>
      <c r="D14" s="101">
        <v>36</v>
      </c>
    </row>
    <row r="15" spans="1:4" ht="15.75">
      <c r="A15" s="29" t="s">
        <v>3</v>
      </c>
      <c r="B15" s="18" t="s">
        <v>95</v>
      </c>
      <c r="C15" s="88"/>
      <c r="D15" s="101">
        <v>181</v>
      </c>
    </row>
    <row r="16" spans="1:4" s="34" customFormat="1" ht="15.75">
      <c r="A16" s="35" t="s">
        <v>4</v>
      </c>
      <c r="B16" s="31" t="s">
        <v>135</v>
      </c>
      <c r="C16" s="88"/>
      <c r="D16" s="102">
        <v>20</v>
      </c>
    </row>
    <row r="17" spans="1:4" s="34" customFormat="1" ht="15.75">
      <c r="A17" s="35" t="s">
        <v>5</v>
      </c>
      <c r="B17" s="31" t="s">
        <v>96</v>
      </c>
      <c r="C17" s="88"/>
      <c r="D17" s="102">
        <v>78</v>
      </c>
    </row>
    <row r="18" spans="1:4" s="34" customFormat="1" ht="18.75" customHeight="1">
      <c r="A18" s="35" t="s">
        <v>164</v>
      </c>
      <c r="B18" s="31" t="s">
        <v>97</v>
      </c>
      <c r="C18" s="88"/>
      <c r="D18" s="102">
        <v>84</v>
      </c>
    </row>
    <row r="19" spans="1:4" s="34" customFormat="1" ht="15.75">
      <c r="A19" s="35" t="s">
        <v>63</v>
      </c>
      <c r="B19" s="31" t="s">
        <v>134</v>
      </c>
      <c r="C19" s="88"/>
      <c r="D19" s="102">
        <v>96</v>
      </c>
    </row>
    <row r="20" spans="1:4" s="72" customFormat="1" ht="18.75" customHeight="1" hidden="1">
      <c r="A20" s="64" t="s">
        <v>152</v>
      </c>
      <c r="B20" s="65" t="s">
        <v>153</v>
      </c>
      <c r="C20" s="88"/>
      <c r="D20" s="103"/>
    </row>
    <row r="21" spans="1:4" s="34" customFormat="1" ht="15.75">
      <c r="A21" s="35" t="s">
        <v>127</v>
      </c>
      <c r="B21" s="31" t="s">
        <v>165</v>
      </c>
      <c r="C21" s="88"/>
      <c r="D21" s="102">
        <v>42</v>
      </c>
    </row>
    <row r="22" spans="1:4" s="34" customFormat="1" ht="15.75">
      <c r="A22" s="41" t="s">
        <v>177</v>
      </c>
      <c r="B22" s="31" t="s">
        <v>178</v>
      </c>
      <c r="C22" s="88"/>
      <c r="D22" s="102">
        <v>20</v>
      </c>
    </row>
    <row r="23" spans="1:4" s="34" customFormat="1" ht="15.75">
      <c r="A23" s="41" t="s">
        <v>65</v>
      </c>
      <c r="B23" s="31" t="s">
        <v>188</v>
      </c>
      <c r="C23" s="88"/>
      <c r="D23" s="102">
        <v>126</v>
      </c>
    </row>
    <row r="24" spans="1:4" s="34" customFormat="1" ht="15.75">
      <c r="A24" s="41" t="s">
        <v>160</v>
      </c>
      <c r="B24" s="31"/>
      <c r="C24" s="88"/>
      <c r="D24" s="102">
        <v>14</v>
      </c>
    </row>
    <row r="25" spans="1:4" s="34" customFormat="1" ht="15.75">
      <c r="A25" s="41" t="s">
        <v>102</v>
      </c>
      <c r="B25" s="31"/>
      <c r="C25" s="88"/>
      <c r="D25" s="102">
        <v>34</v>
      </c>
    </row>
    <row r="26" spans="1:4" s="34" customFormat="1" ht="15.75">
      <c r="A26" s="41" t="s">
        <v>8</v>
      </c>
      <c r="B26" s="31" t="s">
        <v>66</v>
      </c>
      <c r="C26" s="88"/>
      <c r="D26" s="102">
        <v>28</v>
      </c>
    </row>
    <row r="27" spans="1:4" s="34" customFormat="1" ht="15.75">
      <c r="A27" s="41" t="s">
        <v>173</v>
      </c>
      <c r="B27" s="31" t="s">
        <v>189</v>
      </c>
      <c r="C27" s="88"/>
      <c r="D27" s="102">
        <v>16</v>
      </c>
    </row>
    <row r="28" spans="1:4" s="34" customFormat="1" ht="15.75">
      <c r="A28" s="41" t="s">
        <v>176</v>
      </c>
      <c r="B28" s="31"/>
      <c r="C28" s="88"/>
      <c r="D28" s="102">
        <v>4</v>
      </c>
    </row>
    <row r="29" spans="1:4" s="34" customFormat="1" ht="15.75">
      <c r="A29" s="41" t="s">
        <v>9</v>
      </c>
      <c r="B29" s="31" t="s">
        <v>67</v>
      </c>
      <c r="C29" s="88"/>
      <c r="D29" s="102">
        <v>3</v>
      </c>
    </row>
    <row r="30" spans="1:4" s="72" customFormat="1" ht="15.75" customHeight="1" hidden="1">
      <c r="A30" s="74" t="s">
        <v>40</v>
      </c>
      <c r="B30" s="65" t="s">
        <v>68</v>
      </c>
      <c r="C30" s="88"/>
      <c r="D30" s="103"/>
    </row>
    <row r="31" spans="1:4" s="34" customFormat="1" ht="15.75">
      <c r="A31" s="43" t="s">
        <v>40</v>
      </c>
      <c r="B31" s="31" t="s">
        <v>190</v>
      </c>
      <c r="C31" s="88"/>
      <c r="D31" s="102">
        <v>1</v>
      </c>
    </row>
    <row r="32" spans="1:4" s="34" customFormat="1" ht="15.75">
      <c r="A32" s="43" t="s">
        <v>40</v>
      </c>
      <c r="B32" s="31" t="s">
        <v>191</v>
      </c>
      <c r="C32" s="88"/>
      <c r="D32" s="102">
        <v>10</v>
      </c>
    </row>
    <row r="33" spans="1:4" s="34" customFormat="1" ht="15.75">
      <c r="A33" s="43" t="s">
        <v>166</v>
      </c>
      <c r="B33" s="31" t="s">
        <v>167</v>
      </c>
      <c r="C33" s="88"/>
      <c r="D33" s="102">
        <v>15</v>
      </c>
    </row>
    <row r="34" spans="1:4" s="34" customFormat="1" ht="15.75">
      <c r="A34" s="41" t="s">
        <v>10</v>
      </c>
      <c r="B34" s="31" t="s">
        <v>139</v>
      </c>
      <c r="C34" s="88"/>
      <c r="D34" s="102">
        <v>420</v>
      </c>
    </row>
    <row r="35" spans="1:4" s="34" customFormat="1" ht="15.75">
      <c r="A35" s="41" t="s">
        <v>57</v>
      </c>
      <c r="B35" s="31" t="s">
        <v>54</v>
      </c>
      <c r="C35" s="88"/>
      <c r="D35" s="102">
        <v>24</v>
      </c>
    </row>
    <row r="36" spans="1:4" s="34" customFormat="1" ht="15.75">
      <c r="A36" s="41" t="s">
        <v>171</v>
      </c>
      <c r="B36" s="31" t="s">
        <v>54</v>
      </c>
      <c r="C36" s="88"/>
      <c r="D36" s="102">
        <v>60</v>
      </c>
    </row>
    <row r="37" spans="1:4" s="34" customFormat="1" ht="15.75">
      <c r="A37" s="41" t="s">
        <v>183</v>
      </c>
      <c r="B37" s="31" t="s">
        <v>192</v>
      </c>
      <c r="C37" s="88"/>
      <c r="D37" s="102">
        <v>4</v>
      </c>
    </row>
    <row r="38" spans="1:4" s="34" customFormat="1" ht="15.75">
      <c r="A38" s="41" t="s">
        <v>11</v>
      </c>
      <c r="B38" s="31" t="s">
        <v>54</v>
      </c>
      <c r="C38" s="88"/>
      <c r="D38" s="102">
        <v>64</v>
      </c>
    </row>
    <row r="39" spans="1:4" s="34" customFormat="1" ht="15.75">
      <c r="A39" s="45" t="s">
        <v>179</v>
      </c>
      <c r="B39" s="31" t="s">
        <v>193</v>
      </c>
      <c r="C39" s="88"/>
      <c r="D39" s="102">
        <v>33</v>
      </c>
    </row>
    <row r="40" spans="1:4" s="34" customFormat="1" ht="15.75">
      <c r="A40" s="41" t="s">
        <v>13</v>
      </c>
      <c r="B40" s="31"/>
      <c r="C40" s="88"/>
      <c r="D40" s="102">
        <v>18</v>
      </c>
    </row>
    <row r="41" spans="1:4" s="34" customFormat="1" ht="15.75">
      <c r="A41" s="41" t="s">
        <v>14</v>
      </c>
      <c r="B41" s="31" t="s">
        <v>54</v>
      </c>
      <c r="C41" s="88"/>
      <c r="D41" s="102">
        <v>1160</v>
      </c>
    </row>
    <row r="42" spans="1:4" s="34" customFormat="1" ht="15.75">
      <c r="A42" s="41" t="s">
        <v>15</v>
      </c>
      <c r="B42" s="31" t="s">
        <v>54</v>
      </c>
      <c r="C42" s="88"/>
      <c r="D42" s="102">
        <v>1120</v>
      </c>
    </row>
    <row r="43" spans="1:4" s="34" customFormat="1" ht="15.75">
      <c r="A43" s="41" t="s">
        <v>16</v>
      </c>
      <c r="B43" s="31" t="s">
        <v>101</v>
      </c>
      <c r="C43" s="88"/>
      <c r="D43" s="102">
        <v>57</v>
      </c>
    </row>
    <row r="44" spans="1:4" s="34" customFormat="1" ht="15.75">
      <c r="A44" s="41" t="s">
        <v>16</v>
      </c>
      <c r="B44" s="31" t="s">
        <v>155</v>
      </c>
      <c r="C44" s="88"/>
      <c r="D44" s="102">
        <v>200</v>
      </c>
    </row>
    <row r="45" spans="1:4" s="34" customFormat="1" ht="15.75">
      <c r="A45" s="43" t="s">
        <v>48</v>
      </c>
      <c r="B45" s="31" t="s">
        <v>54</v>
      </c>
      <c r="C45" s="88"/>
      <c r="D45" s="102">
        <v>200</v>
      </c>
    </row>
    <row r="46" spans="1:4" s="34" customFormat="1" ht="15.75">
      <c r="A46" s="41" t="s">
        <v>17</v>
      </c>
      <c r="B46" s="31"/>
      <c r="C46" s="88"/>
      <c r="D46" s="102">
        <v>41</v>
      </c>
    </row>
    <row r="47" spans="1:4" s="34" customFormat="1" ht="15.75">
      <c r="A47" s="41" t="s">
        <v>172</v>
      </c>
      <c r="B47" s="31"/>
      <c r="C47" s="88"/>
      <c r="D47" s="102">
        <v>12</v>
      </c>
    </row>
    <row r="48" spans="1:4" s="34" customFormat="1" ht="15.75">
      <c r="A48" s="41" t="s">
        <v>194</v>
      </c>
      <c r="B48" s="31"/>
      <c r="C48" s="88"/>
      <c r="D48" s="102">
        <v>2</v>
      </c>
    </row>
    <row r="49" spans="1:4" s="34" customFormat="1" ht="15.75">
      <c r="A49" s="41" t="s">
        <v>200</v>
      </c>
      <c r="B49" s="31"/>
      <c r="C49" s="88"/>
      <c r="D49" s="102">
        <v>2</v>
      </c>
    </row>
    <row r="50" spans="1:4" s="34" customFormat="1" ht="15.75">
      <c r="A50" s="43" t="s">
        <v>58</v>
      </c>
      <c r="B50" s="31"/>
      <c r="C50" s="88"/>
      <c r="D50" s="102">
        <v>6</v>
      </c>
    </row>
    <row r="51" spans="1:4" s="34" customFormat="1" ht="15.75">
      <c r="A51" s="43" t="s">
        <v>59</v>
      </c>
      <c r="B51" s="31" t="s">
        <v>54</v>
      </c>
      <c r="C51" s="88"/>
      <c r="D51" s="102">
        <v>7</v>
      </c>
    </row>
    <row r="52" spans="1:4" s="34" customFormat="1" ht="15.75">
      <c r="A52" s="41" t="s">
        <v>50</v>
      </c>
      <c r="B52" s="31"/>
      <c r="C52" s="88"/>
      <c r="D52" s="102">
        <v>3</v>
      </c>
    </row>
    <row r="53" spans="1:4" s="34" customFormat="1" ht="15.75">
      <c r="A53" s="41" t="s">
        <v>18</v>
      </c>
      <c r="B53" s="31"/>
      <c r="C53" s="88"/>
      <c r="D53" s="102">
        <v>3</v>
      </c>
    </row>
    <row r="54" spans="1:4" s="34" customFormat="1" ht="15.75">
      <c r="A54" s="41" t="s">
        <v>19</v>
      </c>
      <c r="B54" s="31"/>
      <c r="C54" s="88"/>
      <c r="D54" s="102">
        <v>5</v>
      </c>
    </row>
    <row r="55" spans="1:4" s="34" customFormat="1" ht="15.75">
      <c r="A55" s="41" t="s">
        <v>20</v>
      </c>
      <c r="B55" s="31"/>
      <c r="C55" s="88"/>
      <c r="D55" s="102">
        <v>12</v>
      </c>
    </row>
    <row r="56" spans="1:4" s="34" customFormat="1" ht="15.75">
      <c r="A56" s="41" t="s">
        <v>168</v>
      </c>
      <c r="B56" s="31" t="s">
        <v>54</v>
      </c>
      <c r="C56" s="88"/>
      <c r="D56" s="102">
        <v>2</v>
      </c>
    </row>
    <row r="57" spans="1:4" s="72" customFormat="1" ht="15.75" customHeight="1" hidden="1">
      <c r="A57" s="73" t="s">
        <v>150</v>
      </c>
      <c r="B57" s="65"/>
      <c r="C57" s="88"/>
      <c r="D57" s="103"/>
    </row>
    <row r="58" spans="1:4" s="72" customFormat="1" ht="15.75" customHeight="1" hidden="1">
      <c r="A58" s="73" t="s">
        <v>151</v>
      </c>
      <c r="B58" s="65"/>
      <c r="C58" s="88"/>
      <c r="D58" s="103"/>
    </row>
    <row r="59" spans="1:4" s="72" customFormat="1" ht="15.75" customHeight="1" hidden="1">
      <c r="A59" s="73" t="s">
        <v>93</v>
      </c>
      <c r="B59" s="65"/>
      <c r="C59" s="88"/>
      <c r="D59" s="103"/>
    </row>
    <row r="60" spans="1:4" s="34" customFormat="1" ht="15.75">
      <c r="A60" s="41" t="s">
        <v>21</v>
      </c>
      <c r="B60" s="31" t="s">
        <v>185</v>
      </c>
      <c r="C60" s="88"/>
      <c r="D60" s="102">
        <v>2</v>
      </c>
    </row>
    <row r="61" spans="1:4" s="34" customFormat="1" ht="15.75">
      <c r="A61" s="41" t="s">
        <v>21</v>
      </c>
      <c r="B61" s="31" t="s">
        <v>186</v>
      </c>
      <c r="C61" s="88"/>
      <c r="D61" s="102">
        <v>2</v>
      </c>
    </row>
    <row r="62" spans="1:4" s="34" customFormat="1" ht="15.75">
      <c r="A62" s="41" t="s">
        <v>121</v>
      </c>
      <c r="B62" s="31" t="s">
        <v>154</v>
      </c>
      <c r="C62" s="88"/>
      <c r="D62" s="102">
        <v>2</v>
      </c>
    </row>
    <row r="63" spans="1:4" s="34" customFormat="1" ht="15.75">
      <c r="A63" s="43" t="s">
        <v>75</v>
      </c>
      <c r="B63" s="31" t="s">
        <v>144</v>
      </c>
      <c r="C63" s="88"/>
      <c r="D63" s="102">
        <v>10</v>
      </c>
    </row>
    <row r="64" spans="1:4" s="34" customFormat="1" ht="15.75">
      <c r="A64" s="43" t="s">
        <v>75</v>
      </c>
      <c r="B64" s="31" t="s">
        <v>145</v>
      </c>
      <c r="C64" s="88"/>
      <c r="D64" s="102">
        <v>81</v>
      </c>
    </row>
    <row r="65" spans="1:4" s="34" customFormat="1" ht="15.75">
      <c r="A65" s="43" t="s">
        <v>75</v>
      </c>
      <c r="B65" s="31" t="s">
        <v>146</v>
      </c>
      <c r="C65" s="88"/>
      <c r="D65" s="102">
        <v>51</v>
      </c>
    </row>
    <row r="66" spans="1:4" s="34" customFormat="1" ht="15.75">
      <c r="A66" s="41" t="s">
        <v>162</v>
      </c>
      <c r="B66" s="31" t="s">
        <v>159</v>
      </c>
      <c r="C66" s="88"/>
      <c r="D66" s="102">
        <v>31</v>
      </c>
    </row>
    <row r="67" spans="1:4" s="34" customFormat="1" ht="15.75">
      <c r="A67" s="43" t="s">
        <v>195</v>
      </c>
      <c r="B67" s="31"/>
      <c r="C67" s="88"/>
      <c r="D67" s="102">
        <v>30</v>
      </c>
    </row>
    <row r="68" spans="1:4" s="34" customFormat="1" ht="15.75">
      <c r="A68" s="41" t="s">
        <v>22</v>
      </c>
      <c r="B68" s="31" t="s">
        <v>161</v>
      </c>
      <c r="C68" s="88"/>
      <c r="D68" s="102">
        <v>11</v>
      </c>
    </row>
    <row r="69" spans="1:4" s="34" customFormat="1" ht="15.75">
      <c r="A69" s="41" t="s">
        <v>174</v>
      </c>
      <c r="B69" s="31" t="s">
        <v>196</v>
      </c>
      <c r="C69" s="88"/>
      <c r="D69" s="102">
        <v>4</v>
      </c>
    </row>
    <row r="70" spans="1:4" s="34" customFormat="1" ht="15.75">
      <c r="A70" s="41" t="s">
        <v>163</v>
      </c>
      <c r="B70" s="31" t="s">
        <v>161</v>
      </c>
      <c r="C70" s="88"/>
      <c r="D70" s="102">
        <v>11</v>
      </c>
    </row>
    <row r="71" spans="1:4" s="34" customFormat="1" ht="15.75">
      <c r="A71" s="46" t="s">
        <v>61</v>
      </c>
      <c r="B71" s="31" t="s">
        <v>197</v>
      </c>
      <c r="C71" s="88"/>
      <c r="D71" s="102">
        <v>8</v>
      </c>
    </row>
    <row r="72" spans="1:4" s="34" customFormat="1" ht="15.75">
      <c r="A72" s="46" t="s">
        <v>62</v>
      </c>
      <c r="B72" s="31" t="s">
        <v>198</v>
      </c>
      <c r="C72" s="88"/>
      <c r="D72" s="102">
        <v>6</v>
      </c>
    </row>
    <row r="73" spans="1:4" s="34" customFormat="1" ht="15.75">
      <c r="A73" s="43" t="s">
        <v>38</v>
      </c>
      <c r="B73" s="31"/>
      <c r="C73" s="88"/>
      <c r="D73" s="102">
        <v>5</v>
      </c>
    </row>
    <row r="74" spans="1:4" s="34" customFormat="1" ht="15.75">
      <c r="A74" s="43" t="s">
        <v>52</v>
      </c>
      <c r="B74" s="31" t="s">
        <v>199</v>
      </c>
      <c r="C74" s="88"/>
      <c r="D74" s="102">
        <v>7</v>
      </c>
    </row>
    <row r="75" spans="1:4" s="34" customFormat="1" ht="15.75">
      <c r="A75" s="43" t="s">
        <v>36</v>
      </c>
      <c r="B75" s="31" t="s">
        <v>83</v>
      </c>
      <c r="C75" s="88"/>
      <c r="D75" s="102">
        <v>9</v>
      </c>
    </row>
    <row r="76" spans="1:4" s="72" customFormat="1" ht="17.25" customHeight="1" hidden="1">
      <c r="A76" s="74" t="s">
        <v>111</v>
      </c>
      <c r="B76" s="65"/>
      <c r="C76" s="88"/>
      <c r="D76" s="103"/>
    </row>
    <row r="77" spans="1:4" s="63" customFormat="1" ht="17.25" customHeight="1">
      <c r="A77" s="43" t="s">
        <v>157</v>
      </c>
      <c r="B77" s="31" t="s">
        <v>54</v>
      </c>
      <c r="C77" s="88"/>
      <c r="D77" s="102">
        <v>3</v>
      </c>
    </row>
    <row r="78" spans="1:4" s="34" customFormat="1" ht="15.75" customHeight="1">
      <c r="A78" s="43" t="s">
        <v>111</v>
      </c>
      <c r="B78" s="31"/>
      <c r="C78" s="88"/>
      <c r="D78" s="102">
        <v>50</v>
      </c>
    </row>
    <row r="79" spans="1:4" s="63" customFormat="1" ht="15.75" customHeight="1">
      <c r="A79" s="43" t="s">
        <v>175</v>
      </c>
      <c r="B79" s="31" t="s">
        <v>54</v>
      </c>
      <c r="C79" s="88"/>
      <c r="D79" s="102">
        <v>5</v>
      </c>
    </row>
    <row r="80" spans="1:4" s="63" customFormat="1" ht="15.75" customHeight="1">
      <c r="A80" s="43" t="s">
        <v>184</v>
      </c>
      <c r="B80" s="31" t="s">
        <v>54</v>
      </c>
      <c r="C80" s="88"/>
      <c r="D80" s="102">
        <v>3</v>
      </c>
    </row>
    <row r="81" spans="1:4" s="63" customFormat="1" ht="15.75" customHeight="1">
      <c r="A81" s="47" t="s">
        <v>187</v>
      </c>
      <c r="B81" s="117"/>
      <c r="C81" s="106"/>
      <c r="D81" s="104">
        <v>2</v>
      </c>
    </row>
    <row r="82" spans="1:4" s="13" customFormat="1" ht="24.75" customHeight="1">
      <c r="A82" s="77"/>
      <c r="B82" s="118" t="s">
        <v>209</v>
      </c>
      <c r="C82" s="121"/>
      <c r="D82" s="78"/>
    </row>
    <row r="83" spans="2:3" ht="24.75" customHeight="1">
      <c r="B83" s="118" t="s">
        <v>210</v>
      </c>
      <c r="C83" s="120"/>
    </row>
    <row r="84" spans="2:3" ht="24.75" customHeight="1">
      <c r="B84" s="119" t="s">
        <v>211</v>
      </c>
      <c r="C84" s="120"/>
    </row>
  </sheetData>
  <sheetProtection/>
  <mergeCells count="4">
    <mergeCell ref="A10:A12"/>
    <mergeCell ref="B10:B12"/>
    <mergeCell ref="C10:C12"/>
    <mergeCell ref="D10:D12"/>
  </mergeCells>
  <hyperlinks>
    <hyperlink ref="D4" r:id="rId1" display="http://www.ictrescorecremasco.edu.it/"/>
  </hyperlinks>
  <printOptions/>
  <pageMargins left="0" right="0" top="0.2362204724409449" bottom="0.2362204724409449" header="0.2362204724409449" footer="0.2362204724409449"/>
  <pageSetup horizontalDpi="300" verticalDpi="3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7"/>
  <sheetViews>
    <sheetView zoomScale="90" zoomScaleNormal="90" zoomScaleSheetLayoutView="100" zoomScalePageLayoutView="0" workbookViewId="0" topLeftCell="A1">
      <pane xSplit="3" ySplit="5" topLeftCell="A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9" sqref="A79"/>
    </sheetView>
  </sheetViews>
  <sheetFormatPr defaultColWidth="8.00390625" defaultRowHeight="15.75"/>
  <cols>
    <col min="1" max="1" width="34.25390625" style="4" customWidth="1"/>
    <col min="2" max="2" width="23.50390625" style="4" customWidth="1"/>
    <col min="3" max="3" width="9.50390625" style="4" customWidth="1"/>
    <col min="4" max="4" width="4.125" style="4" customWidth="1"/>
    <col min="5" max="5" width="8.625" style="5" customWidth="1"/>
    <col min="6" max="6" width="4.25390625" style="4" customWidth="1"/>
    <col min="7" max="7" width="8.625" style="5" customWidth="1"/>
    <col min="8" max="8" width="5.00390625" style="2" customWidth="1"/>
    <col min="9" max="9" width="8.625" style="2" customWidth="1"/>
    <col min="10" max="10" width="4.125" style="2" customWidth="1"/>
    <col min="11" max="11" width="8.625" style="2" customWidth="1"/>
    <col min="12" max="12" width="5.50390625" style="2" customWidth="1"/>
    <col min="13" max="13" width="8.625" style="2" customWidth="1"/>
    <col min="14" max="14" width="4.75390625" style="2" customWidth="1"/>
    <col min="15" max="15" width="8.625" style="2" customWidth="1"/>
    <col min="16" max="16" width="4.625" style="2" customWidth="1"/>
    <col min="17" max="17" width="8.625" style="2" customWidth="1"/>
    <col min="18" max="18" width="4.875" style="2" customWidth="1"/>
    <col min="19" max="19" width="8.625" style="2" customWidth="1"/>
    <col min="20" max="20" width="4.25390625" style="2" customWidth="1"/>
    <col min="21" max="21" width="8.625" style="2" customWidth="1"/>
    <col min="22" max="22" width="4.75390625" style="2" customWidth="1"/>
    <col min="23" max="23" width="8.625" style="2" customWidth="1"/>
    <col min="24" max="24" width="5.00390625" style="2" customWidth="1"/>
    <col min="25" max="25" width="8.625" style="2" customWidth="1"/>
    <col min="26" max="26" width="5.00390625" style="2" customWidth="1"/>
    <col min="27" max="27" width="8.625" style="2" customWidth="1"/>
    <col min="28" max="28" width="5.00390625" style="2" customWidth="1"/>
    <col min="29" max="29" width="8.625" style="2" customWidth="1"/>
    <col min="30" max="30" width="13.875" style="2" customWidth="1"/>
    <col min="31" max="31" width="14.75390625" style="2" customWidth="1"/>
    <col min="32" max="32" width="12.25390625" style="2" customWidth="1"/>
    <col min="33" max="33" width="8.00390625" style="2" customWidth="1"/>
    <col min="34" max="16384" width="8.00390625" style="2" customWidth="1"/>
  </cols>
  <sheetData>
    <row r="1" spans="1:7" s="1" customFormat="1" ht="8.25" customHeight="1">
      <c r="A1" s="90"/>
      <c r="B1" s="91"/>
      <c r="C1" s="16"/>
      <c r="D1" s="6"/>
      <c r="E1" s="8"/>
      <c r="F1" s="6"/>
      <c r="G1" s="8"/>
    </row>
    <row r="2" spans="1:29" ht="55.5" customHeight="1">
      <c r="A2" s="95" t="s">
        <v>170</v>
      </c>
      <c r="B2" s="79"/>
      <c r="C2" s="20" t="s">
        <v>169</v>
      </c>
      <c r="D2" s="146" t="s">
        <v>43</v>
      </c>
      <c r="E2" s="128"/>
      <c r="F2" s="146" t="s">
        <v>29</v>
      </c>
      <c r="G2" s="128"/>
      <c r="H2" s="127" t="s">
        <v>30</v>
      </c>
      <c r="I2" s="128"/>
      <c r="J2" s="127" t="s">
        <v>31</v>
      </c>
      <c r="K2" s="128"/>
      <c r="L2" s="127" t="s">
        <v>32</v>
      </c>
      <c r="M2" s="128"/>
      <c r="N2" s="147" t="s">
        <v>33</v>
      </c>
      <c r="O2" s="148"/>
      <c r="P2" s="127" t="s">
        <v>34</v>
      </c>
      <c r="Q2" s="128"/>
      <c r="R2" s="127" t="s">
        <v>45</v>
      </c>
      <c r="S2" s="128"/>
      <c r="T2" s="127" t="s">
        <v>46</v>
      </c>
      <c r="U2" s="128"/>
      <c r="V2" s="127" t="s">
        <v>156</v>
      </c>
      <c r="W2" s="128"/>
      <c r="X2" s="127" t="s">
        <v>158</v>
      </c>
      <c r="Y2" s="128"/>
      <c r="Z2" s="127" t="s">
        <v>180</v>
      </c>
      <c r="AA2" s="128"/>
      <c r="AB2" s="127" t="s">
        <v>181</v>
      </c>
      <c r="AC2" s="128"/>
    </row>
    <row r="3" spans="1:29" s="3" customFormat="1" ht="15" customHeight="1">
      <c r="A3" s="122" t="s">
        <v>0</v>
      </c>
      <c r="B3" s="141" t="s">
        <v>25</v>
      </c>
      <c r="C3" s="143" t="s">
        <v>26</v>
      </c>
      <c r="D3" s="138" t="s">
        <v>1</v>
      </c>
      <c r="E3" s="131" t="s">
        <v>23</v>
      </c>
      <c r="F3" s="138" t="s">
        <v>1</v>
      </c>
      <c r="G3" s="131" t="s">
        <v>23</v>
      </c>
      <c r="H3" s="129" t="s">
        <v>1</v>
      </c>
      <c r="I3" s="131" t="s">
        <v>23</v>
      </c>
      <c r="J3" s="129" t="s">
        <v>1</v>
      </c>
      <c r="K3" s="131" t="s">
        <v>23</v>
      </c>
      <c r="L3" s="129" t="s">
        <v>1</v>
      </c>
      <c r="M3" s="131" t="s">
        <v>23</v>
      </c>
      <c r="N3" s="129" t="s">
        <v>1</v>
      </c>
      <c r="O3" s="131" t="s">
        <v>23</v>
      </c>
      <c r="P3" s="129" t="s">
        <v>1</v>
      </c>
      <c r="Q3" s="131" t="s">
        <v>23</v>
      </c>
      <c r="R3" s="129" t="s">
        <v>1</v>
      </c>
      <c r="S3" s="131" t="s">
        <v>23</v>
      </c>
      <c r="T3" s="129" t="s">
        <v>1</v>
      </c>
      <c r="U3" s="131" t="s">
        <v>23</v>
      </c>
      <c r="V3" s="129" t="s">
        <v>1</v>
      </c>
      <c r="W3" s="131" t="s">
        <v>23</v>
      </c>
      <c r="X3" s="129" t="s">
        <v>1</v>
      </c>
      <c r="Y3" s="131" t="s">
        <v>23</v>
      </c>
      <c r="Z3" s="129" t="s">
        <v>1</v>
      </c>
      <c r="AA3" s="131" t="s">
        <v>23</v>
      </c>
      <c r="AB3" s="129" t="s">
        <v>1</v>
      </c>
      <c r="AC3" s="131" t="s">
        <v>23</v>
      </c>
    </row>
    <row r="4" spans="1:29" s="3" customFormat="1" ht="15" customHeight="1">
      <c r="A4" s="140"/>
      <c r="B4" s="142"/>
      <c r="C4" s="144"/>
      <c r="D4" s="139"/>
      <c r="E4" s="132"/>
      <c r="F4" s="139"/>
      <c r="G4" s="132"/>
      <c r="H4" s="130"/>
      <c r="I4" s="132"/>
      <c r="J4" s="130"/>
      <c r="K4" s="132"/>
      <c r="L4" s="130"/>
      <c r="M4" s="132"/>
      <c r="N4" s="130"/>
      <c r="O4" s="132"/>
      <c r="P4" s="130"/>
      <c r="Q4" s="132"/>
      <c r="R4" s="130"/>
      <c r="S4" s="132"/>
      <c r="T4" s="130"/>
      <c r="U4" s="132"/>
      <c r="V4" s="130"/>
      <c r="W4" s="132"/>
      <c r="X4" s="130"/>
      <c r="Y4" s="132"/>
      <c r="Z4" s="130"/>
      <c r="AA4" s="132"/>
      <c r="AB4" s="130"/>
      <c r="AC4" s="132"/>
    </row>
    <row r="5" spans="1:29" s="3" customFormat="1" ht="35.25" customHeight="1">
      <c r="A5" s="135" t="s">
        <v>54</v>
      </c>
      <c r="B5" s="136"/>
      <c r="C5" s="145"/>
      <c r="D5" s="139"/>
      <c r="E5" s="137"/>
      <c r="F5" s="139"/>
      <c r="G5" s="137"/>
      <c r="H5" s="130"/>
      <c r="I5" s="137"/>
      <c r="J5" s="130"/>
      <c r="K5" s="137"/>
      <c r="L5" s="130"/>
      <c r="M5" s="137"/>
      <c r="N5" s="130"/>
      <c r="O5" s="137"/>
      <c r="P5" s="130"/>
      <c r="Q5" s="132"/>
      <c r="R5" s="130"/>
      <c r="S5" s="132"/>
      <c r="T5" s="130"/>
      <c r="U5" s="132"/>
      <c r="V5" s="130"/>
      <c r="W5" s="132"/>
      <c r="X5" s="130"/>
      <c r="Y5" s="132"/>
      <c r="Z5" s="130"/>
      <c r="AA5" s="132"/>
      <c r="AB5" s="130"/>
      <c r="AC5" s="132"/>
    </row>
    <row r="6" spans="1:31" s="98" customFormat="1" ht="15.75">
      <c r="A6" s="97" t="s">
        <v>182</v>
      </c>
      <c r="B6" s="18" t="s">
        <v>94</v>
      </c>
      <c r="C6" s="99">
        <v>2.45</v>
      </c>
      <c r="D6" s="7"/>
      <c r="E6" s="11">
        <f aca="true" t="shared" si="0" ref="E6:E60">ROUND(C6*D6,3)</f>
        <v>0</v>
      </c>
      <c r="F6" s="7"/>
      <c r="G6" s="11">
        <f>ROUND(C6*F6,3)</f>
        <v>0</v>
      </c>
      <c r="H6" s="7"/>
      <c r="I6" s="11">
        <f>ROUND(C6*H6,3)</f>
        <v>0</v>
      </c>
      <c r="J6" s="7"/>
      <c r="K6" s="11">
        <f aca="true" t="shared" si="1" ref="K6:K60">ROUND(C6*J6,3)</f>
        <v>0</v>
      </c>
      <c r="L6" s="7"/>
      <c r="M6" s="11">
        <f>ROUND(C6*L6,3)</f>
        <v>0</v>
      </c>
      <c r="N6" s="7"/>
      <c r="O6" s="11">
        <f>ROUND(C6*N6,3)</f>
        <v>0</v>
      </c>
      <c r="P6" s="7">
        <v>18</v>
      </c>
      <c r="Q6" s="12">
        <f>ROUND(C6*P6,3)</f>
        <v>44.1</v>
      </c>
      <c r="R6" s="7"/>
      <c r="S6" s="12">
        <f>ROUND(C6*R6,3)</f>
        <v>0</v>
      </c>
      <c r="T6" s="7"/>
      <c r="U6" s="12">
        <f aca="true" t="shared" si="2" ref="U6:U60">ROUND(C6*T6,3)</f>
        <v>0</v>
      </c>
      <c r="V6" s="10"/>
      <c r="W6" s="12">
        <f aca="true" t="shared" si="3" ref="W6:W60">ROUND(C6*V6,3)</f>
        <v>0</v>
      </c>
      <c r="X6" s="7"/>
      <c r="Y6" s="12">
        <f aca="true" t="shared" si="4" ref="Y6:Y60">ROUND(C6*X6,3)</f>
        <v>0</v>
      </c>
      <c r="Z6" s="7">
        <v>6</v>
      </c>
      <c r="AA6" s="12">
        <f>ROUND(C6*Z6,3)</f>
        <v>14.7</v>
      </c>
      <c r="AB6" s="7"/>
      <c r="AC6" s="12">
        <f>ROUND(C6*AB6,3)</f>
        <v>0</v>
      </c>
      <c r="AD6" s="80">
        <f>AE6*C6</f>
        <v>58.800000000000004</v>
      </c>
      <c r="AE6" s="81">
        <f>SUM(D6+F6+H6+J6+L6+N6+P6+R6+T6+V6+X6+Z6+AB6)</f>
        <v>24</v>
      </c>
    </row>
    <row r="7" spans="1:31" ht="15.75">
      <c r="A7" s="97" t="s">
        <v>2</v>
      </c>
      <c r="B7" s="18" t="s">
        <v>94</v>
      </c>
      <c r="C7" s="87">
        <v>0.47</v>
      </c>
      <c r="D7" s="10"/>
      <c r="E7" s="25">
        <f>ROUND(C7*D7,3)</f>
        <v>0</v>
      </c>
      <c r="F7" s="7"/>
      <c r="G7" s="12">
        <f>ROUND(C7*F7,3)</f>
        <v>0</v>
      </c>
      <c r="H7" s="10"/>
      <c r="I7" s="25">
        <f>ROUND(C7*H7,3)</f>
        <v>0</v>
      </c>
      <c r="J7" s="7"/>
      <c r="K7" s="25">
        <f>ROUND(C7*J7,3)</f>
        <v>0</v>
      </c>
      <c r="L7" s="7"/>
      <c r="M7" s="23">
        <f>ROUND(C7*L7,3)</f>
        <v>0</v>
      </c>
      <c r="N7" s="7">
        <v>10</v>
      </c>
      <c r="O7" s="25">
        <f>ROUND(C7*N7,3)</f>
        <v>4.7</v>
      </c>
      <c r="P7" s="26">
        <v>10</v>
      </c>
      <c r="Q7" s="12">
        <f>ROUND(C7*P7,3)</f>
        <v>4.7</v>
      </c>
      <c r="R7" s="28"/>
      <c r="S7" s="12">
        <f>ROUND(C7*R7,3)</f>
        <v>0</v>
      </c>
      <c r="T7" s="10">
        <v>10</v>
      </c>
      <c r="U7" s="12">
        <f>ROUND(C7*T7,3)</f>
        <v>4.7</v>
      </c>
      <c r="V7" s="7"/>
      <c r="W7" s="12">
        <f>ROUND(C7*V7,3)</f>
        <v>0</v>
      </c>
      <c r="X7" s="26"/>
      <c r="Y7" s="12">
        <f>ROUND(C7*X7,3)</f>
        <v>0</v>
      </c>
      <c r="Z7" s="26">
        <v>6</v>
      </c>
      <c r="AA7" s="12">
        <f aca="true" t="shared" si="5" ref="AA7:AA65">ROUND(C7*Z7,3)</f>
        <v>2.82</v>
      </c>
      <c r="AB7" s="26"/>
      <c r="AC7" s="12">
        <f aca="true" t="shared" si="6" ref="AC7:AC63">ROUND(C7*AB7,3)</f>
        <v>0</v>
      </c>
      <c r="AD7" s="30">
        <f>AE7*C7</f>
        <v>16.919999999999998</v>
      </c>
      <c r="AE7" s="81">
        <f aca="true" t="shared" si="7" ref="AE7:AE66">SUM(D7+F7+H7+J7+L7+N7+P7+R7+T7+V7+X7+Z7+AB7)</f>
        <v>36</v>
      </c>
    </row>
    <row r="8" spans="1:31" ht="15.75">
      <c r="A8" s="29" t="s">
        <v>3</v>
      </c>
      <c r="B8" s="18" t="s">
        <v>95</v>
      </c>
      <c r="C8" s="87">
        <v>0.47</v>
      </c>
      <c r="D8" s="10">
        <v>36</v>
      </c>
      <c r="E8" s="25">
        <f t="shared" si="0"/>
        <v>16.92</v>
      </c>
      <c r="F8" s="7">
        <v>12</v>
      </c>
      <c r="G8" s="12">
        <f>ROUND(C8*F8,3)</f>
        <v>5.64</v>
      </c>
      <c r="H8" s="10"/>
      <c r="I8" s="25">
        <f>ROUND(C8*H8,3)</f>
        <v>0</v>
      </c>
      <c r="J8" s="7">
        <v>10</v>
      </c>
      <c r="K8" s="25">
        <f t="shared" si="1"/>
        <v>4.7</v>
      </c>
      <c r="L8" s="7">
        <v>20</v>
      </c>
      <c r="M8" s="23">
        <f>ROUND(C8*L8,3)</f>
        <v>9.4</v>
      </c>
      <c r="N8" s="7">
        <v>15</v>
      </c>
      <c r="O8" s="25">
        <f>ROUND(C8*N8,3)</f>
        <v>7.05</v>
      </c>
      <c r="P8" s="26">
        <v>30</v>
      </c>
      <c r="Q8" s="12">
        <f>ROUND(C8*P8,3)</f>
        <v>14.1</v>
      </c>
      <c r="R8" s="28">
        <v>30</v>
      </c>
      <c r="S8" s="12">
        <f>ROUND(C8*R8,3)</f>
        <v>14.1</v>
      </c>
      <c r="T8" s="10"/>
      <c r="U8" s="12">
        <f t="shared" si="2"/>
        <v>0</v>
      </c>
      <c r="V8" s="7">
        <v>10</v>
      </c>
      <c r="W8" s="12">
        <f t="shared" si="3"/>
        <v>4.7</v>
      </c>
      <c r="X8" s="26">
        <v>12</v>
      </c>
      <c r="Y8" s="12">
        <f t="shared" si="4"/>
        <v>5.64</v>
      </c>
      <c r="Z8" s="26">
        <v>6</v>
      </c>
      <c r="AA8" s="12">
        <f t="shared" si="5"/>
        <v>2.82</v>
      </c>
      <c r="AB8" s="26"/>
      <c r="AC8" s="12">
        <f t="shared" si="6"/>
        <v>0</v>
      </c>
      <c r="AD8" s="30">
        <f aca="true" t="shared" si="8" ref="AD8:AD68">AE8*C8</f>
        <v>85.07</v>
      </c>
      <c r="AE8" s="81">
        <f t="shared" si="7"/>
        <v>181</v>
      </c>
    </row>
    <row r="9" spans="1:31" s="34" customFormat="1" ht="15.75">
      <c r="A9" s="35" t="s">
        <v>4</v>
      </c>
      <c r="B9" s="31" t="s">
        <v>135</v>
      </c>
      <c r="C9" s="87">
        <v>1.15</v>
      </c>
      <c r="D9" s="36"/>
      <c r="E9" s="25">
        <f t="shared" si="0"/>
        <v>0</v>
      </c>
      <c r="F9" s="32"/>
      <c r="G9" s="12">
        <f>ROUND(C9*F9,3)</f>
        <v>0</v>
      </c>
      <c r="H9" s="36"/>
      <c r="I9" s="25">
        <f>ROUND(C9*H9,3)</f>
        <v>0</v>
      </c>
      <c r="J9" s="32"/>
      <c r="K9" s="25">
        <f t="shared" si="1"/>
        <v>0</v>
      </c>
      <c r="L9" s="32">
        <v>10</v>
      </c>
      <c r="M9" s="23">
        <f>ROUND(C9*L9,2)</f>
        <v>11.5</v>
      </c>
      <c r="N9" s="32"/>
      <c r="O9" s="25">
        <f>ROUND(C9*N9,3)</f>
        <v>0</v>
      </c>
      <c r="P9" s="33"/>
      <c r="Q9" s="12">
        <f aca="true" t="shared" si="9" ref="Q9:Q68">ROUND(C9*P9,3)</f>
        <v>0</v>
      </c>
      <c r="R9" s="40"/>
      <c r="S9" s="12">
        <f>ROUND(C9*R9,2)</f>
        <v>0</v>
      </c>
      <c r="T9" s="36"/>
      <c r="U9" s="12">
        <f t="shared" si="2"/>
        <v>0</v>
      </c>
      <c r="V9" s="32">
        <v>10</v>
      </c>
      <c r="W9" s="12">
        <f t="shared" si="3"/>
        <v>11.5</v>
      </c>
      <c r="X9" s="33"/>
      <c r="Y9" s="12">
        <f t="shared" si="4"/>
        <v>0</v>
      </c>
      <c r="Z9" s="33"/>
      <c r="AA9" s="12">
        <f t="shared" si="5"/>
        <v>0</v>
      </c>
      <c r="AB9" s="33"/>
      <c r="AC9" s="12">
        <f t="shared" si="6"/>
        <v>0</v>
      </c>
      <c r="AD9" s="30">
        <f t="shared" si="8"/>
        <v>23</v>
      </c>
      <c r="AE9" s="81">
        <f t="shared" si="7"/>
        <v>20</v>
      </c>
    </row>
    <row r="10" spans="1:31" s="34" customFormat="1" ht="15.75">
      <c r="A10" s="35" t="s">
        <v>5</v>
      </c>
      <c r="B10" s="31" t="s">
        <v>96</v>
      </c>
      <c r="C10" s="87">
        <v>1.65</v>
      </c>
      <c r="D10" s="36">
        <v>12</v>
      </c>
      <c r="E10" s="25">
        <f t="shared" si="0"/>
        <v>19.8</v>
      </c>
      <c r="F10" s="32"/>
      <c r="G10" s="12">
        <f>ROUND(C10*F10,3)</f>
        <v>0</v>
      </c>
      <c r="H10" s="36"/>
      <c r="I10" s="25">
        <f aca="true" t="shared" si="10" ref="I10:I65">ROUND(C10*H10,3)</f>
        <v>0</v>
      </c>
      <c r="J10" s="32"/>
      <c r="K10" s="25">
        <f t="shared" si="1"/>
        <v>0</v>
      </c>
      <c r="L10" s="32"/>
      <c r="M10" s="23">
        <f aca="true" t="shared" si="11" ref="M10:M65">ROUND(C10*L10,3)</f>
        <v>0</v>
      </c>
      <c r="N10" s="32">
        <v>24</v>
      </c>
      <c r="O10" s="25">
        <f>ROUND(C10*N10,3)</f>
        <v>39.6</v>
      </c>
      <c r="P10" s="33">
        <v>6</v>
      </c>
      <c r="Q10" s="12">
        <f t="shared" si="9"/>
        <v>9.9</v>
      </c>
      <c r="R10" s="40">
        <v>18</v>
      </c>
      <c r="S10" s="12">
        <f aca="true" t="shared" si="12" ref="S10:S65">ROUND(C10*R10,3)</f>
        <v>29.7</v>
      </c>
      <c r="T10" s="36">
        <v>6</v>
      </c>
      <c r="U10" s="12">
        <f t="shared" si="2"/>
        <v>9.9</v>
      </c>
      <c r="V10" s="32">
        <v>6</v>
      </c>
      <c r="W10" s="12">
        <f t="shared" si="3"/>
        <v>9.9</v>
      </c>
      <c r="X10" s="33"/>
      <c r="Y10" s="12">
        <f t="shared" si="4"/>
        <v>0</v>
      </c>
      <c r="Z10" s="33">
        <v>6</v>
      </c>
      <c r="AA10" s="12">
        <f t="shared" si="5"/>
        <v>9.9</v>
      </c>
      <c r="AB10" s="33"/>
      <c r="AC10" s="12">
        <f t="shared" si="6"/>
        <v>0</v>
      </c>
      <c r="AD10" s="30">
        <f t="shared" si="8"/>
        <v>128.7</v>
      </c>
      <c r="AE10" s="81">
        <f t="shared" si="7"/>
        <v>78</v>
      </c>
    </row>
    <row r="11" spans="1:31" s="34" customFormat="1" ht="18.75" customHeight="1">
      <c r="A11" s="35" t="s">
        <v>164</v>
      </c>
      <c r="B11" s="31" t="s">
        <v>97</v>
      </c>
      <c r="C11" s="87">
        <v>0.99</v>
      </c>
      <c r="D11" s="36"/>
      <c r="E11" s="25">
        <f t="shared" si="0"/>
        <v>0</v>
      </c>
      <c r="F11" s="32">
        <v>12</v>
      </c>
      <c r="G11" s="12">
        <f>ROUND(C11*F11,2)</f>
        <v>11.88</v>
      </c>
      <c r="H11" s="36"/>
      <c r="I11" s="25">
        <f t="shared" si="10"/>
        <v>0</v>
      </c>
      <c r="J11" s="32"/>
      <c r="K11" s="25">
        <f t="shared" si="1"/>
        <v>0</v>
      </c>
      <c r="L11" s="32">
        <v>10</v>
      </c>
      <c r="M11" s="23">
        <f t="shared" si="11"/>
        <v>9.9</v>
      </c>
      <c r="N11" s="32"/>
      <c r="O11" s="25">
        <f>ROUND(C11*N11,2)</f>
        <v>0</v>
      </c>
      <c r="P11" s="33">
        <v>15</v>
      </c>
      <c r="Q11" s="12">
        <f t="shared" si="9"/>
        <v>14.85</v>
      </c>
      <c r="R11" s="40">
        <v>20</v>
      </c>
      <c r="S11" s="12">
        <f t="shared" si="12"/>
        <v>19.8</v>
      </c>
      <c r="T11" s="36"/>
      <c r="U11" s="12">
        <f t="shared" si="2"/>
        <v>0</v>
      </c>
      <c r="V11" s="32">
        <v>3</v>
      </c>
      <c r="W11" s="12">
        <f t="shared" si="3"/>
        <v>2.97</v>
      </c>
      <c r="X11" s="33">
        <v>6</v>
      </c>
      <c r="Y11" s="12">
        <f t="shared" si="4"/>
        <v>5.94</v>
      </c>
      <c r="Z11" s="33">
        <v>6</v>
      </c>
      <c r="AA11" s="12">
        <f t="shared" si="5"/>
        <v>5.94</v>
      </c>
      <c r="AB11" s="33">
        <v>12</v>
      </c>
      <c r="AC11" s="12">
        <f t="shared" si="6"/>
        <v>11.88</v>
      </c>
      <c r="AD11" s="30">
        <f t="shared" si="8"/>
        <v>83.16</v>
      </c>
      <c r="AE11" s="81">
        <f t="shared" si="7"/>
        <v>84</v>
      </c>
    </row>
    <row r="12" spans="1:31" s="34" customFormat="1" ht="15.75">
      <c r="A12" s="35" t="s">
        <v>63</v>
      </c>
      <c r="B12" s="31" t="s">
        <v>134</v>
      </c>
      <c r="C12" s="87">
        <v>0.69</v>
      </c>
      <c r="D12" s="36">
        <v>12</v>
      </c>
      <c r="E12" s="25">
        <f t="shared" si="0"/>
        <v>8.28</v>
      </c>
      <c r="F12" s="44">
        <v>4</v>
      </c>
      <c r="G12" s="12">
        <f aca="true" t="shared" si="13" ref="G12:G67">ROUND(C12*F12,3)</f>
        <v>2.76</v>
      </c>
      <c r="H12" s="36"/>
      <c r="I12" s="25">
        <f t="shared" si="10"/>
        <v>0</v>
      </c>
      <c r="J12" s="32">
        <v>10</v>
      </c>
      <c r="K12" s="25">
        <f t="shared" si="1"/>
        <v>6.9</v>
      </c>
      <c r="L12" s="32"/>
      <c r="M12" s="23">
        <f t="shared" si="11"/>
        <v>0</v>
      </c>
      <c r="N12" s="32">
        <v>15</v>
      </c>
      <c r="O12" s="25">
        <f aca="true" t="shared" si="14" ref="O12:O67">ROUND(C12*N12,3)</f>
        <v>10.35</v>
      </c>
      <c r="P12" s="33"/>
      <c r="Q12" s="12">
        <f t="shared" si="9"/>
        <v>0</v>
      </c>
      <c r="R12" s="40">
        <v>24</v>
      </c>
      <c r="S12" s="12">
        <f t="shared" si="12"/>
        <v>16.56</v>
      </c>
      <c r="T12" s="36">
        <v>10</v>
      </c>
      <c r="U12" s="12">
        <f t="shared" si="2"/>
        <v>6.9</v>
      </c>
      <c r="V12" s="32">
        <v>3</v>
      </c>
      <c r="W12" s="12">
        <f t="shared" si="3"/>
        <v>2.07</v>
      </c>
      <c r="X12" s="33"/>
      <c r="Y12" s="12">
        <f t="shared" si="4"/>
        <v>0</v>
      </c>
      <c r="Z12" s="33">
        <v>6</v>
      </c>
      <c r="AA12" s="12">
        <f t="shared" si="5"/>
        <v>4.14</v>
      </c>
      <c r="AB12" s="33">
        <v>12</v>
      </c>
      <c r="AC12" s="12">
        <f t="shared" si="6"/>
        <v>8.28</v>
      </c>
      <c r="AD12" s="30">
        <f t="shared" si="8"/>
        <v>66.24</v>
      </c>
      <c r="AE12" s="81">
        <f t="shared" si="7"/>
        <v>96</v>
      </c>
    </row>
    <row r="13" spans="1:31" s="72" customFormat="1" ht="18.75" customHeight="1" hidden="1">
      <c r="A13" s="64" t="s">
        <v>152</v>
      </c>
      <c r="B13" s="65" t="s">
        <v>153</v>
      </c>
      <c r="C13" s="88"/>
      <c r="D13" s="69"/>
      <c r="E13" s="67">
        <f>ROUND(C13*D13,3)</f>
        <v>0</v>
      </c>
      <c r="F13" s="66"/>
      <c r="G13" s="68">
        <f>ROUND(C13*F13,2)</f>
        <v>0</v>
      </c>
      <c r="H13" s="69"/>
      <c r="I13" s="67">
        <f>ROUND(C13*H13,3)</f>
        <v>0</v>
      </c>
      <c r="J13" s="66"/>
      <c r="K13" s="67">
        <f>ROUND(C13*J13,3)</f>
        <v>0</v>
      </c>
      <c r="L13" s="66"/>
      <c r="M13" s="75">
        <f>ROUND(C13*L13,3)</f>
        <v>0</v>
      </c>
      <c r="N13" s="66"/>
      <c r="O13" s="67">
        <f>ROUND(C13*N13,2)</f>
        <v>0</v>
      </c>
      <c r="P13" s="70"/>
      <c r="Q13" s="68">
        <f>ROUND(C13*P13,3)</f>
        <v>0</v>
      </c>
      <c r="R13" s="71"/>
      <c r="S13" s="68"/>
      <c r="T13" s="69"/>
      <c r="U13" s="68">
        <f>ROUND(C13*T13,3)</f>
        <v>0</v>
      </c>
      <c r="V13" s="66"/>
      <c r="W13" s="12">
        <f t="shared" si="3"/>
        <v>0</v>
      </c>
      <c r="X13" s="70"/>
      <c r="Y13" s="12">
        <f t="shared" si="4"/>
        <v>0</v>
      </c>
      <c r="Z13" s="70"/>
      <c r="AA13" s="12">
        <f t="shared" si="5"/>
        <v>0</v>
      </c>
      <c r="AB13" s="70"/>
      <c r="AC13" s="12">
        <f t="shared" si="6"/>
        <v>0</v>
      </c>
      <c r="AD13" s="30">
        <f t="shared" si="8"/>
        <v>0</v>
      </c>
      <c r="AE13" s="81">
        <f t="shared" si="7"/>
        <v>0</v>
      </c>
    </row>
    <row r="14" spans="1:31" s="34" customFormat="1" ht="15.75">
      <c r="A14" s="35" t="s">
        <v>127</v>
      </c>
      <c r="B14" s="31" t="s">
        <v>165</v>
      </c>
      <c r="C14" s="87">
        <v>1.25</v>
      </c>
      <c r="D14" s="36"/>
      <c r="E14" s="25">
        <f>ROUND(C14*D14,3)</f>
        <v>0</v>
      </c>
      <c r="F14" s="44">
        <v>12</v>
      </c>
      <c r="G14" s="12">
        <f t="shared" si="13"/>
        <v>15</v>
      </c>
      <c r="H14" s="36"/>
      <c r="I14" s="25">
        <f>ROUND(C14*H14,3)</f>
        <v>0</v>
      </c>
      <c r="J14" s="32"/>
      <c r="K14" s="25">
        <f t="shared" si="1"/>
        <v>0</v>
      </c>
      <c r="L14" s="32"/>
      <c r="M14" s="23">
        <f>ROUND(C14*L14,3)</f>
        <v>0</v>
      </c>
      <c r="N14" s="32"/>
      <c r="O14" s="25">
        <f t="shared" si="14"/>
        <v>0</v>
      </c>
      <c r="P14" s="33">
        <v>10</v>
      </c>
      <c r="Q14" s="12">
        <f>ROUND(C14*P14,3)</f>
        <v>12.5</v>
      </c>
      <c r="R14" s="40"/>
      <c r="S14" s="12">
        <f>ROUND(C14*R14,3)</f>
        <v>0</v>
      </c>
      <c r="T14" s="36">
        <v>6</v>
      </c>
      <c r="U14" s="12">
        <f t="shared" si="2"/>
        <v>7.5</v>
      </c>
      <c r="V14" s="32">
        <v>8</v>
      </c>
      <c r="W14" s="12">
        <f t="shared" si="3"/>
        <v>10</v>
      </c>
      <c r="X14" s="33"/>
      <c r="Y14" s="12">
        <f t="shared" si="4"/>
        <v>0</v>
      </c>
      <c r="Z14" s="33">
        <v>6</v>
      </c>
      <c r="AA14" s="12">
        <f t="shared" si="5"/>
        <v>7.5</v>
      </c>
      <c r="AB14" s="33"/>
      <c r="AC14" s="12">
        <f t="shared" si="6"/>
        <v>0</v>
      </c>
      <c r="AD14" s="30">
        <f t="shared" si="8"/>
        <v>52.5</v>
      </c>
      <c r="AE14" s="81">
        <f t="shared" si="7"/>
        <v>42</v>
      </c>
    </row>
    <row r="15" spans="1:31" s="34" customFormat="1" ht="15.75">
      <c r="A15" s="41" t="s">
        <v>177</v>
      </c>
      <c r="B15" s="31" t="s">
        <v>178</v>
      </c>
      <c r="C15" s="87">
        <v>1.08</v>
      </c>
      <c r="D15" s="36"/>
      <c r="E15" s="25">
        <f t="shared" si="0"/>
        <v>0</v>
      </c>
      <c r="F15" s="32"/>
      <c r="G15" s="12">
        <f t="shared" si="13"/>
        <v>0</v>
      </c>
      <c r="H15" s="36"/>
      <c r="I15" s="25">
        <f t="shared" si="10"/>
        <v>0</v>
      </c>
      <c r="J15" s="32"/>
      <c r="K15" s="25">
        <f t="shared" si="1"/>
        <v>0</v>
      </c>
      <c r="L15" s="32"/>
      <c r="M15" s="23">
        <f t="shared" si="11"/>
        <v>0</v>
      </c>
      <c r="N15" s="32">
        <v>10</v>
      </c>
      <c r="O15" s="25">
        <f t="shared" si="14"/>
        <v>10.8</v>
      </c>
      <c r="P15" s="33"/>
      <c r="Q15" s="12">
        <f t="shared" si="9"/>
        <v>0</v>
      </c>
      <c r="R15" s="40">
        <v>10</v>
      </c>
      <c r="S15" s="12">
        <f t="shared" si="12"/>
        <v>10.8</v>
      </c>
      <c r="T15" s="36"/>
      <c r="U15" s="12">
        <f t="shared" si="2"/>
        <v>0</v>
      </c>
      <c r="V15" s="32"/>
      <c r="W15" s="12">
        <f t="shared" si="3"/>
        <v>0</v>
      </c>
      <c r="X15" s="33"/>
      <c r="Y15" s="12">
        <f t="shared" si="4"/>
        <v>0</v>
      </c>
      <c r="Z15" s="33"/>
      <c r="AA15" s="12">
        <f t="shared" si="5"/>
        <v>0</v>
      </c>
      <c r="AB15" s="33"/>
      <c r="AC15" s="12">
        <f t="shared" si="6"/>
        <v>0</v>
      </c>
      <c r="AD15" s="96">
        <f t="shared" si="8"/>
        <v>21.6</v>
      </c>
      <c r="AE15" s="81">
        <f t="shared" si="7"/>
        <v>20</v>
      </c>
    </row>
    <row r="16" spans="1:31" s="34" customFormat="1" ht="15.75">
      <c r="A16" s="41" t="s">
        <v>65</v>
      </c>
      <c r="B16" s="31" t="s">
        <v>188</v>
      </c>
      <c r="C16" s="87">
        <v>2.35</v>
      </c>
      <c r="D16" s="36"/>
      <c r="E16" s="25">
        <f t="shared" si="0"/>
        <v>0</v>
      </c>
      <c r="F16" s="32">
        <v>12</v>
      </c>
      <c r="G16" s="12">
        <f t="shared" si="13"/>
        <v>28.2</v>
      </c>
      <c r="H16" s="36"/>
      <c r="I16" s="25">
        <f t="shared" si="10"/>
        <v>0</v>
      </c>
      <c r="J16" s="32"/>
      <c r="K16" s="12">
        <f t="shared" si="1"/>
        <v>0</v>
      </c>
      <c r="L16" s="32">
        <v>30</v>
      </c>
      <c r="M16" s="12">
        <f t="shared" si="11"/>
        <v>70.5</v>
      </c>
      <c r="N16" s="32">
        <v>24</v>
      </c>
      <c r="O16" s="25">
        <f t="shared" si="14"/>
        <v>56.4</v>
      </c>
      <c r="P16" s="33">
        <v>24</v>
      </c>
      <c r="Q16" s="12">
        <f t="shared" si="9"/>
        <v>56.4</v>
      </c>
      <c r="R16" s="40">
        <v>24</v>
      </c>
      <c r="S16" s="12">
        <f t="shared" si="12"/>
        <v>56.4</v>
      </c>
      <c r="T16" s="36"/>
      <c r="U16" s="12">
        <f t="shared" si="2"/>
        <v>0</v>
      </c>
      <c r="V16" s="32">
        <v>6</v>
      </c>
      <c r="W16" s="12">
        <f t="shared" si="3"/>
        <v>14.1</v>
      </c>
      <c r="X16" s="33"/>
      <c r="Y16" s="12">
        <f t="shared" si="4"/>
        <v>0</v>
      </c>
      <c r="Z16" s="33">
        <v>6</v>
      </c>
      <c r="AA16" s="12">
        <f t="shared" si="5"/>
        <v>14.1</v>
      </c>
      <c r="AB16" s="33"/>
      <c r="AC16" s="12">
        <f t="shared" si="6"/>
        <v>0</v>
      </c>
      <c r="AD16" s="96">
        <f t="shared" si="8"/>
        <v>296.1</v>
      </c>
      <c r="AE16" s="81">
        <f t="shared" si="7"/>
        <v>126</v>
      </c>
    </row>
    <row r="17" spans="1:31" s="34" customFormat="1" ht="15.75">
      <c r="A17" s="41" t="s">
        <v>160</v>
      </c>
      <c r="B17" s="31"/>
      <c r="C17" s="87">
        <v>0.46</v>
      </c>
      <c r="D17" s="36"/>
      <c r="E17" s="25">
        <f t="shared" si="0"/>
        <v>0</v>
      </c>
      <c r="F17" s="32"/>
      <c r="G17" s="12">
        <f t="shared" si="13"/>
        <v>0</v>
      </c>
      <c r="H17" s="36"/>
      <c r="I17" s="12">
        <f t="shared" si="10"/>
        <v>0</v>
      </c>
      <c r="J17" s="36"/>
      <c r="K17" s="12">
        <f t="shared" si="1"/>
        <v>0</v>
      </c>
      <c r="L17" s="32"/>
      <c r="M17" s="12">
        <f t="shared" si="11"/>
        <v>0</v>
      </c>
      <c r="N17" s="32"/>
      <c r="O17" s="25">
        <f t="shared" si="14"/>
        <v>0</v>
      </c>
      <c r="P17" s="33">
        <v>10</v>
      </c>
      <c r="Q17" s="12">
        <f t="shared" si="9"/>
        <v>4.6</v>
      </c>
      <c r="R17" s="36"/>
      <c r="S17" s="23">
        <f t="shared" si="12"/>
        <v>0</v>
      </c>
      <c r="T17" s="36"/>
      <c r="U17" s="12">
        <f t="shared" si="2"/>
        <v>0</v>
      </c>
      <c r="V17" s="32"/>
      <c r="W17" s="12">
        <f t="shared" si="3"/>
        <v>0</v>
      </c>
      <c r="X17" s="33"/>
      <c r="Y17" s="12">
        <f t="shared" si="4"/>
        <v>0</v>
      </c>
      <c r="Z17" s="33">
        <v>4</v>
      </c>
      <c r="AA17" s="12">
        <f t="shared" si="5"/>
        <v>1.84</v>
      </c>
      <c r="AB17" s="33"/>
      <c r="AC17" s="12">
        <f t="shared" si="6"/>
        <v>0</v>
      </c>
      <c r="AD17" s="30">
        <f t="shared" si="8"/>
        <v>6.44</v>
      </c>
      <c r="AE17" s="81">
        <f t="shared" si="7"/>
        <v>14</v>
      </c>
    </row>
    <row r="18" spans="1:31" s="34" customFormat="1" ht="15.75">
      <c r="A18" s="41" t="s">
        <v>102</v>
      </c>
      <c r="B18" s="31"/>
      <c r="C18" s="87">
        <v>0.19</v>
      </c>
      <c r="D18" s="36"/>
      <c r="E18" s="25">
        <f t="shared" si="0"/>
        <v>0</v>
      </c>
      <c r="F18" s="32"/>
      <c r="G18" s="12">
        <f t="shared" si="13"/>
        <v>0</v>
      </c>
      <c r="H18" s="36"/>
      <c r="I18" s="12">
        <f t="shared" si="10"/>
        <v>0</v>
      </c>
      <c r="J18" s="36"/>
      <c r="K18" s="12">
        <f t="shared" si="1"/>
        <v>0</v>
      </c>
      <c r="L18" s="32">
        <v>5</v>
      </c>
      <c r="M18" s="12">
        <f t="shared" si="11"/>
        <v>0.95</v>
      </c>
      <c r="N18" s="32">
        <v>10</v>
      </c>
      <c r="O18" s="12">
        <f t="shared" si="14"/>
        <v>1.9</v>
      </c>
      <c r="P18" s="33">
        <v>6</v>
      </c>
      <c r="Q18" s="12">
        <f t="shared" si="9"/>
        <v>1.14</v>
      </c>
      <c r="R18" s="36"/>
      <c r="S18" s="12">
        <f t="shared" si="12"/>
        <v>0</v>
      </c>
      <c r="T18" s="36"/>
      <c r="U18" s="12">
        <f t="shared" si="2"/>
        <v>0</v>
      </c>
      <c r="V18" s="32">
        <v>3</v>
      </c>
      <c r="W18" s="12">
        <f t="shared" si="3"/>
        <v>0.57</v>
      </c>
      <c r="X18" s="33"/>
      <c r="Y18" s="12">
        <f t="shared" si="4"/>
        <v>0</v>
      </c>
      <c r="Z18" s="33">
        <v>5</v>
      </c>
      <c r="AA18" s="12">
        <f t="shared" si="5"/>
        <v>0.95</v>
      </c>
      <c r="AB18" s="33">
        <v>5</v>
      </c>
      <c r="AC18" s="12">
        <f t="shared" si="6"/>
        <v>0.95</v>
      </c>
      <c r="AD18" s="30">
        <f t="shared" si="8"/>
        <v>6.46</v>
      </c>
      <c r="AE18" s="81">
        <f t="shared" si="7"/>
        <v>34</v>
      </c>
    </row>
    <row r="19" spans="1:31" s="34" customFormat="1" ht="15.75">
      <c r="A19" s="41" t="s">
        <v>8</v>
      </c>
      <c r="B19" s="31" t="s">
        <v>66</v>
      </c>
      <c r="C19" s="87">
        <v>1.43</v>
      </c>
      <c r="D19" s="36"/>
      <c r="E19" s="25">
        <f t="shared" si="0"/>
        <v>0</v>
      </c>
      <c r="F19" s="32"/>
      <c r="G19" s="12">
        <f t="shared" si="13"/>
        <v>0</v>
      </c>
      <c r="H19" s="36"/>
      <c r="I19" s="12">
        <f t="shared" si="10"/>
        <v>0</v>
      </c>
      <c r="J19" s="32">
        <v>2</v>
      </c>
      <c r="K19" s="12">
        <f t="shared" si="1"/>
        <v>2.86</v>
      </c>
      <c r="L19" s="32">
        <v>5</v>
      </c>
      <c r="M19" s="12">
        <f t="shared" si="11"/>
        <v>7.15</v>
      </c>
      <c r="N19" s="32">
        <v>5</v>
      </c>
      <c r="O19" s="12">
        <f t="shared" si="14"/>
        <v>7.15</v>
      </c>
      <c r="P19" s="33">
        <v>6</v>
      </c>
      <c r="Q19" s="12">
        <f t="shared" si="9"/>
        <v>8.58</v>
      </c>
      <c r="R19" s="36">
        <v>10</v>
      </c>
      <c r="S19" s="12">
        <f t="shared" si="12"/>
        <v>14.3</v>
      </c>
      <c r="T19" s="36"/>
      <c r="U19" s="12">
        <f t="shared" si="2"/>
        <v>0</v>
      </c>
      <c r="V19" s="32"/>
      <c r="W19" s="12">
        <f t="shared" si="3"/>
        <v>0</v>
      </c>
      <c r="X19" s="33"/>
      <c r="Y19" s="12">
        <f t="shared" si="4"/>
        <v>0</v>
      </c>
      <c r="Z19" s="33"/>
      <c r="AA19" s="12">
        <f t="shared" si="5"/>
        <v>0</v>
      </c>
      <c r="AB19" s="33"/>
      <c r="AC19" s="12">
        <f t="shared" si="6"/>
        <v>0</v>
      </c>
      <c r="AD19" s="30">
        <f t="shared" si="8"/>
        <v>40.04</v>
      </c>
      <c r="AE19" s="81">
        <f t="shared" si="7"/>
        <v>28</v>
      </c>
    </row>
    <row r="20" spans="1:31" s="34" customFormat="1" ht="15.75">
      <c r="A20" s="41" t="s">
        <v>173</v>
      </c>
      <c r="B20" s="31" t="s">
        <v>189</v>
      </c>
      <c r="C20" s="87">
        <v>0.99</v>
      </c>
      <c r="D20" s="36"/>
      <c r="E20" s="25">
        <f>ROUND(C20*D20,3)</f>
        <v>0</v>
      </c>
      <c r="F20" s="32">
        <v>6</v>
      </c>
      <c r="G20" s="12">
        <f>ROUND(C20*F20,3)</f>
        <v>5.94</v>
      </c>
      <c r="H20" s="36"/>
      <c r="I20" s="12">
        <f>ROUND(C20*H20,3)</f>
        <v>0</v>
      </c>
      <c r="J20" s="32"/>
      <c r="K20" s="12">
        <f>ROUND(C20*J20,3)</f>
        <v>0</v>
      </c>
      <c r="L20" s="32"/>
      <c r="M20" s="12">
        <f>ROUND(C20*L20,3)</f>
        <v>0</v>
      </c>
      <c r="N20" s="32"/>
      <c r="O20" s="12">
        <f>ROUND(C20*N20,3)</f>
        <v>0</v>
      </c>
      <c r="P20" s="33"/>
      <c r="Q20" s="12">
        <f>ROUND(C20*P20,3)</f>
        <v>0</v>
      </c>
      <c r="R20" s="36"/>
      <c r="S20" s="12">
        <f>ROUND(C20*R20,3)</f>
        <v>0</v>
      </c>
      <c r="T20" s="36"/>
      <c r="U20" s="12">
        <f>ROUND(C20*T20,3)</f>
        <v>0</v>
      </c>
      <c r="V20" s="32"/>
      <c r="W20" s="12">
        <f>ROUND(C20*V20,3)</f>
        <v>0</v>
      </c>
      <c r="X20" s="33"/>
      <c r="Y20" s="12">
        <f>ROUND(C20*X20,3)</f>
        <v>0</v>
      </c>
      <c r="Z20" s="33"/>
      <c r="AA20" s="12">
        <f t="shared" si="5"/>
        <v>0</v>
      </c>
      <c r="AB20" s="33">
        <v>10</v>
      </c>
      <c r="AC20" s="12">
        <f t="shared" si="6"/>
        <v>9.9</v>
      </c>
      <c r="AD20" s="30">
        <f>AE20*C20</f>
        <v>15.84</v>
      </c>
      <c r="AE20" s="81">
        <f t="shared" si="7"/>
        <v>16</v>
      </c>
    </row>
    <row r="21" spans="1:31" s="34" customFormat="1" ht="15.75">
      <c r="A21" s="41" t="s">
        <v>176</v>
      </c>
      <c r="B21" s="31"/>
      <c r="C21" s="87">
        <v>2.3</v>
      </c>
      <c r="D21" s="36"/>
      <c r="E21" s="25">
        <f>ROUND(C21*D21,3)</f>
        <v>0</v>
      </c>
      <c r="F21" s="32"/>
      <c r="G21" s="12">
        <f>ROUND(C21*F21,3)</f>
        <v>0</v>
      </c>
      <c r="H21" s="32"/>
      <c r="I21" s="12">
        <f>ROUND(C21*H21,3)</f>
        <v>0</v>
      </c>
      <c r="J21" s="32">
        <v>4</v>
      </c>
      <c r="K21" s="12">
        <f>ROUND(C21*J21,3)</f>
        <v>9.2</v>
      </c>
      <c r="L21" s="32"/>
      <c r="M21" s="12">
        <f>ROUND(C21*L21,3)</f>
        <v>0</v>
      </c>
      <c r="N21" s="32"/>
      <c r="O21" s="12">
        <f>ROUND(C21*N21,3)</f>
        <v>0</v>
      </c>
      <c r="P21" s="33"/>
      <c r="Q21" s="12">
        <f>ROUND(C21*P21,3)</f>
        <v>0</v>
      </c>
      <c r="R21" s="36"/>
      <c r="S21" s="12">
        <f>ROUND(C21*R21,3)</f>
        <v>0</v>
      </c>
      <c r="T21" s="36"/>
      <c r="U21" s="12">
        <f>ROUND(C21*T21,3)</f>
        <v>0</v>
      </c>
      <c r="V21" s="32"/>
      <c r="W21" s="12">
        <f>ROUND(C21*V21,3)</f>
        <v>0</v>
      </c>
      <c r="X21" s="33"/>
      <c r="Y21" s="12">
        <f>ROUND(C21*X21,3)</f>
        <v>0</v>
      </c>
      <c r="Z21" s="33"/>
      <c r="AA21" s="12">
        <f t="shared" si="5"/>
        <v>0</v>
      </c>
      <c r="AB21" s="33"/>
      <c r="AC21" s="12">
        <f t="shared" si="6"/>
        <v>0</v>
      </c>
      <c r="AD21" s="30">
        <f>AE21*C21</f>
        <v>9.2</v>
      </c>
      <c r="AE21" s="81">
        <f t="shared" si="7"/>
        <v>4</v>
      </c>
    </row>
    <row r="22" spans="1:31" s="34" customFormat="1" ht="15.75">
      <c r="A22" s="41" t="s">
        <v>9</v>
      </c>
      <c r="B22" s="31" t="s">
        <v>67</v>
      </c>
      <c r="C22" s="87">
        <v>1.47</v>
      </c>
      <c r="D22" s="36"/>
      <c r="E22" s="25">
        <f t="shared" si="0"/>
        <v>0</v>
      </c>
      <c r="F22" s="32"/>
      <c r="G22" s="12">
        <f t="shared" si="13"/>
        <v>0</v>
      </c>
      <c r="H22" s="32"/>
      <c r="I22" s="12">
        <f t="shared" si="10"/>
        <v>0</v>
      </c>
      <c r="J22" s="32"/>
      <c r="K22" s="12">
        <f t="shared" si="1"/>
        <v>0</v>
      </c>
      <c r="L22" s="32"/>
      <c r="M22" s="12">
        <f t="shared" si="11"/>
        <v>0</v>
      </c>
      <c r="N22" s="32">
        <v>1</v>
      </c>
      <c r="O22" s="12">
        <f t="shared" si="14"/>
        <v>1.47</v>
      </c>
      <c r="P22" s="33">
        <v>1</v>
      </c>
      <c r="Q22" s="12">
        <f t="shared" si="9"/>
        <v>1.47</v>
      </c>
      <c r="R22" s="36"/>
      <c r="S22" s="12">
        <f t="shared" si="12"/>
        <v>0</v>
      </c>
      <c r="T22" s="36"/>
      <c r="U22" s="12">
        <f t="shared" si="2"/>
        <v>0</v>
      </c>
      <c r="V22" s="32">
        <v>1</v>
      </c>
      <c r="W22" s="12">
        <f t="shared" si="3"/>
        <v>1.47</v>
      </c>
      <c r="X22" s="33"/>
      <c r="Y22" s="12">
        <f t="shared" si="4"/>
        <v>0</v>
      </c>
      <c r="Z22" s="33"/>
      <c r="AA22" s="12">
        <f t="shared" si="5"/>
        <v>0</v>
      </c>
      <c r="AB22" s="33"/>
      <c r="AC22" s="12">
        <f t="shared" si="6"/>
        <v>0</v>
      </c>
      <c r="AD22" s="30">
        <f t="shared" si="8"/>
        <v>4.41</v>
      </c>
      <c r="AE22" s="81">
        <f t="shared" si="7"/>
        <v>3</v>
      </c>
    </row>
    <row r="23" spans="1:31" s="72" customFormat="1" ht="15.75" hidden="1">
      <c r="A23" s="74" t="s">
        <v>40</v>
      </c>
      <c r="B23" s="65" t="s">
        <v>68</v>
      </c>
      <c r="C23" s="88"/>
      <c r="D23" s="69"/>
      <c r="E23" s="68">
        <f t="shared" si="0"/>
        <v>0</v>
      </c>
      <c r="F23" s="66"/>
      <c r="G23" s="68">
        <f t="shared" si="13"/>
        <v>0</v>
      </c>
      <c r="H23" s="66"/>
      <c r="I23" s="68">
        <f t="shared" si="10"/>
        <v>0</v>
      </c>
      <c r="J23" s="66"/>
      <c r="K23" s="68">
        <f>ROUND(C23*J23,3)</f>
        <v>0</v>
      </c>
      <c r="L23" s="66"/>
      <c r="M23" s="68">
        <f t="shared" si="11"/>
        <v>0</v>
      </c>
      <c r="N23" s="66"/>
      <c r="O23" s="68">
        <f t="shared" si="14"/>
        <v>0</v>
      </c>
      <c r="P23" s="70"/>
      <c r="Q23" s="68">
        <f t="shared" si="9"/>
        <v>0</v>
      </c>
      <c r="R23" s="69"/>
      <c r="S23" s="68">
        <f t="shared" si="12"/>
        <v>0</v>
      </c>
      <c r="T23" s="69"/>
      <c r="U23" s="68">
        <f>ROUND(C23*T23,3)</f>
        <v>0</v>
      </c>
      <c r="V23" s="66"/>
      <c r="W23" s="12">
        <f t="shared" si="3"/>
        <v>0</v>
      </c>
      <c r="X23" s="70"/>
      <c r="Y23" s="12">
        <f t="shared" si="4"/>
        <v>0</v>
      </c>
      <c r="Z23" s="70"/>
      <c r="AA23" s="12">
        <f t="shared" si="5"/>
        <v>0</v>
      </c>
      <c r="AB23" s="70"/>
      <c r="AC23" s="12">
        <f t="shared" si="6"/>
        <v>0</v>
      </c>
      <c r="AD23" s="30">
        <f t="shared" si="8"/>
        <v>0</v>
      </c>
      <c r="AE23" s="81">
        <f t="shared" si="7"/>
        <v>0</v>
      </c>
    </row>
    <row r="24" spans="1:31" s="34" customFormat="1" ht="15.75">
      <c r="A24" s="43" t="s">
        <v>40</v>
      </c>
      <c r="B24" s="31" t="s">
        <v>190</v>
      </c>
      <c r="C24" s="87">
        <v>0.73</v>
      </c>
      <c r="D24" s="36"/>
      <c r="E24" s="12">
        <f>ROUND(C24*D24,3)</f>
        <v>0</v>
      </c>
      <c r="F24" s="33"/>
      <c r="G24" s="12">
        <f>ROUND(C24*F24,3)</f>
        <v>0</v>
      </c>
      <c r="H24" s="32"/>
      <c r="I24" s="12">
        <f>ROUND(C24*H24,3)</f>
        <v>0</v>
      </c>
      <c r="J24" s="32">
        <v>1</v>
      </c>
      <c r="K24" s="12">
        <f>ROUND(C24*J24,3)</f>
        <v>0.73</v>
      </c>
      <c r="L24" s="32"/>
      <c r="M24" s="12">
        <f>ROUND(C24*L24,3)</f>
        <v>0</v>
      </c>
      <c r="N24" s="32"/>
      <c r="O24" s="12">
        <f>ROUND(C24*N24,3)</f>
        <v>0</v>
      </c>
      <c r="P24" s="33"/>
      <c r="Q24" s="12">
        <f>ROUND(C24*P24,3)</f>
        <v>0</v>
      </c>
      <c r="R24" s="36"/>
      <c r="S24" s="12">
        <f>ROUND(C24*R24,3)</f>
        <v>0</v>
      </c>
      <c r="T24" s="36"/>
      <c r="U24" s="12">
        <f>ROUND(C24*T24,3)</f>
        <v>0</v>
      </c>
      <c r="V24" s="32"/>
      <c r="W24" s="12">
        <f>ROUND(C24*V24,3)</f>
        <v>0</v>
      </c>
      <c r="X24" s="33"/>
      <c r="Y24" s="12">
        <f>ROUND(C24*X24,3)</f>
        <v>0</v>
      </c>
      <c r="Z24" s="33"/>
      <c r="AA24" s="12">
        <f t="shared" si="5"/>
        <v>0</v>
      </c>
      <c r="AB24" s="33"/>
      <c r="AC24" s="12">
        <f t="shared" si="6"/>
        <v>0</v>
      </c>
      <c r="AD24" s="30">
        <f t="shared" si="8"/>
        <v>0.73</v>
      </c>
      <c r="AE24" s="81">
        <f t="shared" si="7"/>
        <v>1</v>
      </c>
    </row>
    <row r="25" spans="1:31" s="34" customFormat="1" ht="15.75">
      <c r="A25" s="43" t="s">
        <v>40</v>
      </c>
      <c r="B25" s="31" t="s">
        <v>191</v>
      </c>
      <c r="C25" s="87">
        <v>0.35</v>
      </c>
      <c r="D25" s="36"/>
      <c r="E25" s="12">
        <f>ROUND(C25*D25,3)</f>
        <v>0</v>
      </c>
      <c r="F25" s="33"/>
      <c r="G25" s="12">
        <f>ROUND(C25*F25,3)</f>
        <v>0</v>
      </c>
      <c r="H25" s="32"/>
      <c r="I25" s="12">
        <f>ROUND(C25*H25,3)</f>
        <v>0</v>
      </c>
      <c r="J25" s="32"/>
      <c r="K25" s="12">
        <f>ROUND(C25*J25,3)</f>
        <v>0</v>
      </c>
      <c r="L25" s="32"/>
      <c r="M25" s="12">
        <f>ROUND(C25*L25,3)</f>
        <v>0</v>
      </c>
      <c r="N25" s="32">
        <v>10</v>
      </c>
      <c r="O25" s="12">
        <f>ROUND(C25*N25,3)</f>
        <v>3.5</v>
      </c>
      <c r="P25" s="33"/>
      <c r="Q25" s="12">
        <f>ROUND(C25*P25,3)</f>
        <v>0</v>
      </c>
      <c r="R25" s="36"/>
      <c r="S25" s="12">
        <f>ROUND(C25*R25,3)</f>
        <v>0</v>
      </c>
      <c r="T25" s="36"/>
      <c r="U25" s="12">
        <f>ROUND(C25*T25,3)</f>
        <v>0</v>
      </c>
      <c r="V25" s="32"/>
      <c r="W25" s="12">
        <f>ROUND(C25*V25,3)</f>
        <v>0</v>
      </c>
      <c r="X25" s="33"/>
      <c r="Y25" s="12">
        <f>ROUND(C25*X25,3)</f>
        <v>0</v>
      </c>
      <c r="Z25" s="33"/>
      <c r="AA25" s="12">
        <f>ROUND(C25*Z25,3)</f>
        <v>0</v>
      </c>
      <c r="AB25" s="33"/>
      <c r="AC25" s="12">
        <f t="shared" si="6"/>
        <v>0</v>
      </c>
      <c r="AD25" s="30">
        <f>AE25*C25</f>
        <v>3.5</v>
      </c>
      <c r="AE25" s="81">
        <f t="shared" si="7"/>
        <v>10</v>
      </c>
    </row>
    <row r="26" spans="1:31" s="34" customFormat="1" ht="15.75">
      <c r="A26" s="43" t="s">
        <v>166</v>
      </c>
      <c r="B26" s="31" t="s">
        <v>167</v>
      </c>
      <c r="C26" s="87">
        <v>0.36</v>
      </c>
      <c r="D26" s="36"/>
      <c r="E26" s="12">
        <f>ROUND(C26*D26,3)</f>
        <v>0</v>
      </c>
      <c r="F26" s="33"/>
      <c r="G26" s="12">
        <f>ROUND(C26*F26,3)</f>
        <v>0</v>
      </c>
      <c r="H26" s="32"/>
      <c r="I26" s="12">
        <f>ROUND(C26*H26,3)</f>
        <v>0</v>
      </c>
      <c r="J26" s="32"/>
      <c r="K26" s="12">
        <f>ROUND(C26*J26,3)</f>
        <v>0</v>
      </c>
      <c r="L26" s="32"/>
      <c r="M26" s="12">
        <f>ROUND(C26*L26,3)</f>
        <v>0</v>
      </c>
      <c r="N26" s="32"/>
      <c r="O26" s="12">
        <f>ROUND(C26*N26,3)</f>
        <v>0</v>
      </c>
      <c r="P26" s="33">
        <v>5</v>
      </c>
      <c r="Q26" s="12">
        <f>ROUND(C26*P26,3)</f>
        <v>1.8</v>
      </c>
      <c r="R26" s="36">
        <v>10</v>
      </c>
      <c r="S26" s="12">
        <f>ROUND(C26*R26,3)</f>
        <v>3.6</v>
      </c>
      <c r="T26" s="36"/>
      <c r="U26" s="12">
        <f>ROUND(C26*T26,3)</f>
        <v>0</v>
      </c>
      <c r="V26" s="32"/>
      <c r="W26" s="12">
        <f>ROUND(C26*V26,3)</f>
        <v>0</v>
      </c>
      <c r="X26" s="33"/>
      <c r="Y26" s="12">
        <f>ROUND(C26*X26,3)</f>
        <v>0</v>
      </c>
      <c r="Z26" s="33"/>
      <c r="AA26" s="12">
        <f t="shared" si="5"/>
        <v>0</v>
      </c>
      <c r="AB26" s="33"/>
      <c r="AC26" s="12">
        <f t="shared" si="6"/>
        <v>0</v>
      </c>
      <c r="AD26" s="30">
        <f t="shared" si="8"/>
        <v>5.3999999999999995</v>
      </c>
      <c r="AE26" s="81">
        <f t="shared" si="7"/>
        <v>15</v>
      </c>
    </row>
    <row r="27" spans="1:31" s="34" customFormat="1" ht="15.75">
      <c r="A27" s="41" t="s">
        <v>10</v>
      </c>
      <c r="B27" s="31" t="s">
        <v>139</v>
      </c>
      <c r="C27" s="87">
        <v>1.77</v>
      </c>
      <c r="D27" s="36">
        <v>48</v>
      </c>
      <c r="E27" s="25">
        <f t="shared" si="0"/>
        <v>84.96</v>
      </c>
      <c r="F27" s="32"/>
      <c r="G27" s="12">
        <f t="shared" si="13"/>
        <v>0</v>
      </c>
      <c r="H27" s="32"/>
      <c r="I27" s="12">
        <f t="shared" si="10"/>
        <v>0</v>
      </c>
      <c r="J27" s="32">
        <v>48</v>
      </c>
      <c r="K27" s="12">
        <f t="shared" si="1"/>
        <v>84.96</v>
      </c>
      <c r="L27" s="32">
        <v>96</v>
      </c>
      <c r="M27" s="12">
        <f t="shared" si="11"/>
        <v>169.92</v>
      </c>
      <c r="N27" s="32">
        <v>120</v>
      </c>
      <c r="O27" s="12">
        <f t="shared" si="14"/>
        <v>212.4</v>
      </c>
      <c r="P27" s="33"/>
      <c r="Q27" s="12">
        <f t="shared" si="9"/>
        <v>0</v>
      </c>
      <c r="R27" s="36"/>
      <c r="S27" s="12">
        <f t="shared" si="12"/>
        <v>0</v>
      </c>
      <c r="T27" s="36"/>
      <c r="U27" s="12">
        <f t="shared" si="2"/>
        <v>0</v>
      </c>
      <c r="V27" s="32">
        <v>84</v>
      </c>
      <c r="W27" s="12">
        <f t="shared" si="3"/>
        <v>148.68</v>
      </c>
      <c r="X27" s="33">
        <v>24</v>
      </c>
      <c r="Y27" s="12">
        <f t="shared" si="4"/>
        <v>42.48</v>
      </c>
      <c r="Z27" s="33"/>
      <c r="AA27" s="12">
        <f t="shared" si="5"/>
        <v>0</v>
      </c>
      <c r="AB27" s="33"/>
      <c r="AC27" s="12">
        <f t="shared" si="6"/>
        <v>0</v>
      </c>
      <c r="AD27" s="30">
        <f t="shared" si="8"/>
        <v>743.4</v>
      </c>
      <c r="AE27" s="81">
        <f t="shared" si="7"/>
        <v>420</v>
      </c>
    </row>
    <row r="28" spans="1:31" s="34" customFormat="1" ht="15.75">
      <c r="A28" s="41" t="s">
        <v>57</v>
      </c>
      <c r="B28" s="31" t="s">
        <v>54</v>
      </c>
      <c r="C28" s="87">
        <v>2.27</v>
      </c>
      <c r="D28" s="36"/>
      <c r="E28" s="25">
        <f t="shared" si="0"/>
        <v>0</v>
      </c>
      <c r="F28" s="32"/>
      <c r="G28" s="12">
        <f t="shared" si="13"/>
        <v>0</v>
      </c>
      <c r="H28" s="36"/>
      <c r="I28" s="25">
        <f t="shared" si="10"/>
        <v>0</v>
      </c>
      <c r="J28" s="32">
        <v>24</v>
      </c>
      <c r="K28" s="12">
        <f>ROUND(C28*J28,3)</f>
        <v>54.48</v>
      </c>
      <c r="L28" s="32"/>
      <c r="M28" s="12">
        <f t="shared" si="11"/>
        <v>0</v>
      </c>
      <c r="N28" s="32"/>
      <c r="O28" s="12">
        <f t="shared" si="14"/>
        <v>0</v>
      </c>
      <c r="P28" s="33"/>
      <c r="Q28" s="12">
        <f t="shared" si="9"/>
        <v>0</v>
      </c>
      <c r="R28" s="36"/>
      <c r="S28" s="12">
        <f t="shared" si="12"/>
        <v>0</v>
      </c>
      <c r="T28" s="40"/>
      <c r="U28" s="12">
        <f>ROUND(C28*T28,3)</f>
        <v>0</v>
      </c>
      <c r="V28" s="32"/>
      <c r="W28" s="12">
        <f t="shared" si="3"/>
        <v>0</v>
      </c>
      <c r="X28" s="33"/>
      <c r="Y28" s="12">
        <f t="shared" si="4"/>
        <v>0</v>
      </c>
      <c r="Z28" s="33"/>
      <c r="AA28" s="12">
        <f t="shared" si="5"/>
        <v>0</v>
      </c>
      <c r="AB28" s="33"/>
      <c r="AC28" s="12">
        <f t="shared" si="6"/>
        <v>0</v>
      </c>
      <c r="AD28" s="30">
        <f t="shared" si="8"/>
        <v>54.480000000000004</v>
      </c>
      <c r="AE28" s="81">
        <f t="shared" si="7"/>
        <v>24</v>
      </c>
    </row>
    <row r="29" spans="1:31" s="34" customFormat="1" ht="15.75">
      <c r="A29" s="41" t="s">
        <v>171</v>
      </c>
      <c r="B29" s="31" t="s">
        <v>54</v>
      </c>
      <c r="C29" s="87">
        <v>1.19</v>
      </c>
      <c r="D29" s="36"/>
      <c r="E29" s="25">
        <f>ROUND(C29*D29,3)</f>
        <v>0</v>
      </c>
      <c r="F29" s="32">
        <v>12</v>
      </c>
      <c r="G29" s="12">
        <f>ROUND(C29*F29,3)</f>
        <v>14.28</v>
      </c>
      <c r="H29" s="36"/>
      <c r="I29" s="25">
        <f>ROUND(C29*H29,3)</f>
        <v>0</v>
      </c>
      <c r="J29" s="32">
        <v>48</v>
      </c>
      <c r="K29" s="12">
        <f>ROUND(C29*J29,3)</f>
        <v>57.12</v>
      </c>
      <c r="L29" s="32"/>
      <c r="M29" s="12">
        <f>ROUND(C29*L29,3)</f>
        <v>0</v>
      </c>
      <c r="N29" s="32"/>
      <c r="O29" s="12">
        <f>ROUND(C29*N29,3)</f>
        <v>0</v>
      </c>
      <c r="P29" s="33"/>
      <c r="Q29" s="12">
        <f>ROUND(C29*P29,3)</f>
        <v>0</v>
      </c>
      <c r="R29" s="36"/>
      <c r="S29" s="12">
        <f>ROUND(C29*R29,3)</f>
        <v>0</v>
      </c>
      <c r="T29" s="40"/>
      <c r="U29" s="12">
        <f>ROUND(C29*T29,3)</f>
        <v>0</v>
      </c>
      <c r="V29" s="32"/>
      <c r="W29" s="12">
        <f>ROUND(C29*V29,3)</f>
        <v>0</v>
      </c>
      <c r="X29" s="33"/>
      <c r="Y29" s="12">
        <f>ROUND(C29*X29,3)</f>
        <v>0</v>
      </c>
      <c r="Z29" s="33"/>
      <c r="AA29" s="12">
        <f t="shared" si="5"/>
        <v>0</v>
      </c>
      <c r="AB29" s="33"/>
      <c r="AC29" s="12">
        <f t="shared" si="6"/>
        <v>0</v>
      </c>
      <c r="AD29" s="30">
        <f>AE29*C29</f>
        <v>71.39999999999999</v>
      </c>
      <c r="AE29" s="81">
        <f t="shared" si="7"/>
        <v>60</v>
      </c>
    </row>
    <row r="30" spans="1:31" s="34" customFormat="1" ht="15.75">
      <c r="A30" s="41" t="s">
        <v>183</v>
      </c>
      <c r="B30" s="31" t="s">
        <v>192</v>
      </c>
      <c r="C30" s="87">
        <v>26</v>
      </c>
      <c r="D30" s="36"/>
      <c r="E30" s="25">
        <f>ROUND(C30*D30,3)</f>
        <v>0</v>
      </c>
      <c r="F30" s="32"/>
      <c r="G30" s="12">
        <f>ROUND(C30*F30,3)</f>
        <v>0</v>
      </c>
      <c r="H30" s="36"/>
      <c r="I30" s="25">
        <f>ROUND(C30*H30,3)</f>
        <v>0</v>
      </c>
      <c r="J30" s="32"/>
      <c r="K30" s="12">
        <f>ROUND(C30*J30,3)</f>
        <v>0</v>
      </c>
      <c r="L30" s="32"/>
      <c r="M30" s="12">
        <f>ROUND(C30*L30,3)</f>
        <v>0</v>
      </c>
      <c r="N30" s="32"/>
      <c r="O30" s="12">
        <f>ROUND(C30*N30,3)</f>
        <v>0</v>
      </c>
      <c r="P30" s="33"/>
      <c r="Q30" s="12">
        <f>ROUND(C30*P30,3)</f>
        <v>0</v>
      </c>
      <c r="R30" s="36"/>
      <c r="S30" s="12">
        <f>ROUND(C30*R30,3)</f>
        <v>0</v>
      </c>
      <c r="T30" s="40"/>
      <c r="U30" s="12">
        <f>ROUND(C30*T30,3)</f>
        <v>0</v>
      </c>
      <c r="V30" s="32"/>
      <c r="W30" s="12">
        <f>ROUND(C30*V30,3)</f>
        <v>0</v>
      </c>
      <c r="X30" s="33"/>
      <c r="Y30" s="12">
        <f>ROUND(C30*X30,3)</f>
        <v>0</v>
      </c>
      <c r="Z30" s="33">
        <v>4</v>
      </c>
      <c r="AA30" s="12">
        <f>ROUND(C30*Z30,3)</f>
        <v>104</v>
      </c>
      <c r="AB30" s="33"/>
      <c r="AC30" s="12">
        <f t="shared" si="6"/>
        <v>0</v>
      </c>
      <c r="AD30" s="30">
        <f>AE30*C30</f>
        <v>104</v>
      </c>
      <c r="AE30" s="81">
        <f t="shared" si="7"/>
        <v>4</v>
      </c>
    </row>
    <row r="31" spans="1:31" s="34" customFormat="1" ht="15.75">
      <c r="A31" s="41" t="s">
        <v>11</v>
      </c>
      <c r="B31" s="31" t="s">
        <v>54</v>
      </c>
      <c r="C31" s="87">
        <v>3.65</v>
      </c>
      <c r="D31" s="36">
        <v>4</v>
      </c>
      <c r="E31" s="25">
        <f t="shared" si="0"/>
        <v>14.6</v>
      </c>
      <c r="F31" s="32">
        <v>4</v>
      </c>
      <c r="G31" s="12">
        <f t="shared" si="13"/>
        <v>14.6</v>
      </c>
      <c r="H31" s="36"/>
      <c r="I31" s="25">
        <f t="shared" si="10"/>
        <v>0</v>
      </c>
      <c r="J31" s="32"/>
      <c r="K31" s="12">
        <f t="shared" si="1"/>
        <v>0</v>
      </c>
      <c r="L31" s="32">
        <v>16</v>
      </c>
      <c r="M31" s="12">
        <f t="shared" si="11"/>
        <v>58.4</v>
      </c>
      <c r="N31" s="32">
        <v>10</v>
      </c>
      <c r="O31" s="12">
        <f t="shared" si="14"/>
        <v>36.5</v>
      </c>
      <c r="P31" s="33">
        <v>8</v>
      </c>
      <c r="Q31" s="12">
        <f t="shared" si="9"/>
        <v>29.2</v>
      </c>
      <c r="R31" s="36">
        <v>12</v>
      </c>
      <c r="S31" s="12">
        <f t="shared" si="12"/>
        <v>43.8</v>
      </c>
      <c r="T31" s="40"/>
      <c r="U31" s="12">
        <f t="shared" si="2"/>
        <v>0</v>
      </c>
      <c r="V31" s="32">
        <v>6</v>
      </c>
      <c r="W31" s="12">
        <f t="shared" si="3"/>
        <v>21.9</v>
      </c>
      <c r="X31" s="33"/>
      <c r="Y31" s="12">
        <f t="shared" si="4"/>
        <v>0</v>
      </c>
      <c r="Z31" s="33">
        <v>4</v>
      </c>
      <c r="AA31" s="12">
        <f t="shared" si="5"/>
        <v>14.6</v>
      </c>
      <c r="AB31" s="33"/>
      <c r="AC31" s="12">
        <f t="shared" si="6"/>
        <v>0</v>
      </c>
      <c r="AD31" s="30">
        <f t="shared" si="8"/>
        <v>233.6</v>
      </c>
      <c r="AE31" s="81">
        <f t="shared" si="7"/>
        <v>64</v>
      </c>
    </row>
    <row r="32" spans="1:31" s="34" customFormat="1" ht="15.75">
      <c r="A32" s="45" t="s">
        <v>179</v>
      </c>
      <c r="B32" s="31" t="s">
        <v>193</v>
      </c>
      <c r="C32" s="87">
        <v>15.8</v>
      </c>
      <c r="D32" s="36"/>
      <c r="E32" s="25">
        <f t="shared" si="0"/>
        <v>0</v>
      </c>
      <c r="F32" s="32"/>
      <c r="G32" s="12">
        <f t="shared" si="13"/>
        <v>0</v>
      </c>
      <c r="H32" s="32"/>
      <c r="I32" s="25">
        <f t="shared" si="10"/>
        <v>0</v>
      </c>
      <c r="J32" s="32"/>
      <c r="K32" s="12">
        <f>ROUND(C32*J32,3)</f>
        <v>0</v>
      </c>
      <c r="L32" s="32">
        <v>8</v>
      </c>
      <c r="M32" s="12">
        <f t="shared" si="11"/>
        <v>126.4</v>
      </c>
      <c r="N32" s="32"/>
      <c r="O32" s="12">
        <f t="shared" si="14"/>
        <v>0</v>
      </c>
      <c r="P32" s="40">
        <v>10</v>
      </c>
      <c r="Q32" s="12">
        <f t="shared" si="9"/>
        <v>158</v>
      </c>
      <c r="R32" s="40"/>
      <c r="S32" s="12">
        <f t="shared" si="12"/>
        <v>0</v>
      </c>
      <c r="T32" s="40">
        <v>10</v>
      </c>
      <c r="U32" s="12">
        <f>ROUND(C32*T32,3)</f>
        <v>158</v>
      </c>
      <c r="V32" s="32"/>
      <c r="W32" s="12">
        <f t="shared" si="3"/>
        <v>0</v>
      </c>
      <c r="X32" s="33"/>
      <c r="Y32" s="12">
        <f t="shared" si="4"/>
        <v>0</v>
      </c>
      <c r="Z32" s="33"/>
      <c r="AA32" s="12">
        <f t="shared" si="5"/>
        <v>0</v>
      </c>
      <c r="AB32" s="33">
        <v>5</v>
      </c>
      <c r="AC32" s="12">
        <f t="shared" si="6"/>
        <v>79</v>
      </c>
      <c r="AD32" s="96">
        <f t="shared" si="8"/>
        <v>521.4</v>
      </c>
      <c r="AE32" s="100">
        <f t="shared" si="7"/>
        <v>33</v>
      </c>
    </row>
    <row r="33" spans="1:31" s="34" customFormat="1" ht="15.75">
      <c r="A33" s="41" t="s">
        <v>13</v>
      </c>
      <c r="B33" s="31"/>
      <c r="C33" s="87">
        <v>1.28</v>
      </c>
      <c r="D33" s="36"/>
      <c r="E33" s="25">
        <f t="shared" si="0"/>
        <v>0</v>
      </c>
      <c r="F33" s="32"/>
      <c r="G33" s="12">
        <f t="shared" si="13"/>
        <v>0</v>
      </c>
      <c r="H33" s="32"/>
      <c r="I33" s="25">
        <f t="shared" si="10"/>
        <v>0</v>
      </c>
      <c r="J33" s="32">
        <v>10</v>
      </c>
      <c r="K33" s="25">
        <f t="shared" si="1"/>
        <v>12.8</v>
      </c>
      <c r="L33" s="32"/>
      <c r="M33" s="23">
        <f t="shared" si="11"/>
        <v>0</v>
      </c>
      <c r="N33" s="32"/>
      <c r="O33" s="25">
        <f t="shared" si="14"/>
        <v>0</v>
      </c>
      <c r="P33" s="33"/>
      <c r="Q33" s="12">
        <f t="shared" si="9"/>
        <v>0</v>
      </c>
      <c r="R33" s="40"/>
      <c r="S33" s="12">
        <f t="shared" si="12"/>
        <v>0</v>
      </c>
      <c r="T33" s="40">
        <v>6</v>
      </c>
      <c r="U33" s="12">
        <f t="shared" si="2"/>
        <v>7.68</v>
      </c>
      <c r="V33" s="32"/>
      <c r="W33" s="12">
        <f t="shared" si="3"/>
        <v>0</v>
      </c>
      <c r="X33" s="33">
        <v>2</v>
      </c>
      <c r="Y33" s="12">
        <f t="shared" si="4"/>
        <v>2.56</v>
      </c>
      <c r="Z33" s="33"/>
      <c r="AA33" s="12">
        <f t="shared" si="5"/>
        <v>0</v>
      </c>
      <c r="AB33" s="33"/>
      <c r="AC33" s="12">
        <f t="shared" si="6"/>
        <v>0</v>
      </c>
      <c r="AD33" s="30">
        <f t="shared" si="8"/>
        <v>23.04</v>
      </c>
      <c r="AE33" s="81">
        <f t="shared" si="7"/>
        <v>18</v>
      </c>
    </row>
    <row r="34" spans="1:31" s="34" customFormat="1" ht="15.75">
      <c r="A34" s="41" t="s">
        <v>14</v>
      </c>
      <c r="B34" s="31" t="s">
        <v>54</v>
      </c>
      <c r="C34" s="87">
        <v>0.093</v>
      </c>
      <c r="D34" s="36">
        <v>100</v>
      </c>
      <c r="E34" s="25">
        <f t="shared" si="0"/>
        <v>9.3</v>
      </c>
      <c r="F34" s="32">
        <v>100</v>
      </c>
      <c r="G34" s="12">
        <f t="shared" si="13"/>
        <v>9.3</v>
      </c>
      <c r="H34" s="32"/>
      <c r="I34" s="25">
        <f t="shared" si="10"/>
        <v>0</v>
      </c>
      <c r="J34" s="32">
        <v>100</v>
      </c>
      <c r="K34" s="25">
        <f t="shared" si="1"/>
        <v>9.3</v>
      </c>
      <c r="L34" s="32">
        <v>140</v>
      </c>
      <c r="M34" s="23">
        <f t="shared" si="11"/>
        <v>13.02</v>
      </c>
      <c r="N34" s="32">
        <v>100</v>
      </c>
      <c r="O34" s="25">
        <f t="shared" si="14"/>
        <v>9.3</v>
      </c>
      <c r="P34" s="33">
        <v>100</v>
      </c>
      <c r="Q34" s="12">
        <f t="shared" si="9"/>
        <v>9.3</v>
      </c>
      <c r="R34" s="40"/>
      <c r="S34" s="12">
        <f t="shared" si="12"/>
        <v>0</v>
      </c>
      <c r="T34" s="40">
        <v>100</v>
      </c>
      <c r="U34" s="12">
        <f t="shared" si="2"/>
        <v>9.3</v>
      </c>
      <c r="V34" s="32">
        <v>200</v>
      </c>
      <c r="W34" s="12">
        <f t="shared" si="3"/>
        <v>18.6</v>
      </c>
      <c r="X34" s="33"/>
      <c r="Y34" s="12">
        <f t="shared" si="4"/>
        <v>0</v>
      </c>
      <c r="Z34" s="33">
        <v>120</v>
      </c>
      <c r="AA34" s="12">
        <f t="shared" si="5"/>
        <v>11.16</v>
      </c>
      <c r="AB34" s="33">
        <v>100</v>
      </c>
      <c r="AC34" s="12">
        <f t="shared" si="6"/>
        <v>9.3</v>
      </c>
      <c r="AD34" s="30">
        <f t="shared" si="8"/>
        <v>107.88</v>
      </c>
      <c r="AE34" s="81">
        <f t="shared" si="7"/>
        <v>1160</v>
      </c>
    </row>
    <row r="35" spans="1:31" s="34" customFormat="1" ht="15.75">
      <c r="A35" s="41" t="s">
        <v>15</v>
      </c>
      <c r="B35" s="31" t="s">
        <v>54</v>
      </c>
      <c r="C35" s="87">
        <v>0.027</v>
      </c>
      <c r="D35" s="36"/>
      <c r="E35" s="25">
        <f t="shared" si="0"/>
        <v>0</v>
      </c>
      <c r="F35" s="32">
        <v>100</v>
      </c>
      <c r="G35" s="12">
        <f t="shared" si="13"/>
        <v>2.7</v>
      </c>
      <c r="H35" s="32">
        <v>200</v>
      </c>
      <c r="I35" s="25">
        <f t="shared" si="10"/>
        <v>5.4</v>
      </c>
      <c r="J35" s="32">
        <v>50</v>
      </c>
      <c r="K35" s="25">
        <f>ROUND(C35*J35,3)</f>
        <v>1.35</v>
      </c>
      <c r="L35" s="32">
        <v>140</v>
      </c>
      <c r="M35" s="23">
        <f t="shared" si="11"/>
        <v>3.78</v>
      </c>
      <c r="N35" s="32">
        <v>100</v>
      </c>
      <c r="O35" s="25">
        <f t="shared" si="14"/>
        <v>2.7</v>
      </c>
      <c r="P35" s="33">
        <v>100</v>
      </c>
      <c r="Q35" s="12">
        <f t="shared" si="9"/>
        <v>2.7</v>
      </c>
      <c r="R35" s="40"/>
      <c r="S35" s="12">
        <f t="shared" si="12"/>
        <v>0</v>
      </c>
      <c r="T35" s="40">
        <v>100</v>
      </c>
      <c r="U35" s="12">
        <f>ROUND(C35*T35,3)</f>
        <v>2.7</v>
      </c>
      <c r="V35" s="32">
        <v>150</v>
      </c>
      <c r="W35" s="12">
        <f t="shared" si="3"/>
        <v>4.05</v>
      </c>
      <c r="X35" s="33"/>
      <c r="Y35" s="12">
        <f t="shared" si="4"/>
        <v>0</v>
      </c>
      <c r="Z35" s="33">
        <v>80</v>
      </c>
      <c r="AA35" s="12">
        <f t="shared" si="5"/>
        <v>2.16</v>
      </c>
      <c r="AB35" s="33">
        <v>100</v>
      </c>
      <c r="AC35" s="12">
        <f t="shared" si="6"/>
        <v>2.7</v>
      </c>
      <c r="AD35" s="30">
        <f t="shared" si="8"/>
        <v>30.24</v>
      </c>
      <c r="AE35" s="81">
        <f t="shared" si="7"/>
        <v>1120</v>
      </c>
    </row>
    <row r="36" spans="1:31" s="34" customFormat="1" ht="15.75">
      <c r="A36" s="41" t="s">
        <v>16</v>
      </c>
      <c r="B36" s="31" t="s">
        <v>101</v>
      </c>
      <c r="C36" s="87">
        <v>1.19</v>
      </c>
      <c r="D36" s="36"/>
      <c r="E36" s="25">
        <f t="shared" si="0"/>
        <v>0</v>
      </c>
      <c r="F36" s="32">
        <v>10</v>
      </c>
      <c r="G36" s="12">
        <f t="shared" si="13"/>
        <v>11.9</v>
      </c>
      <c r="H36" s="32">
        <v>10</v>
      </c>
      <c r="I36" s="25">
        <f t="shared" si="10"/>
        <v>11.9</v>
      </c>
      <c r="J36" s="32">
        <v>8</v>
      </c>
      <c r="K36" s="25">
        <f>ROUND(C36*J36,3)</f>
        <v>9.52</v>
      </c>
      <c r="L36" s="32"/>
      <c r="M36" s="23">
        <f t="shared" si="11"/>
        <v>0</v>
      </c>
      <c r="N36" s="32">
        <v>10</v>
      </c>
      <c r="O36" s="25">
        <f t="shared" si="14"/>
        <v>11.9</v>
      </c>
      <c r="P36" s="33">
        <v>10</v>
      </c>
      <c r="Q36" s="12">
        <f t="shared" si="9"/>
        <v>11.9</v>
      </c>
      <c r="R36" s="40"/>
      <c r="S36" s="12">
        <f t="shared" si="12"/>
        <v>0</v>
      </c>
      <c r="T36" s="40">
        <v>3</v>
      </c>
      <c r="U36" s="12">
        <f>ROUND(C36*T36,3)</f>
        <v>3.57</v>
      </c>
      <c r="V36" s="32">
        <v>3</v>
      </c>
      <c r="W36" s="12">
        <f t="shared" si="3"/>
        <v>3.57</v>
      </c>
      <c r="X36" s="33"/>
      <c r="Y36" s="12">
        <f t="shared" si="4"/>
        <v>0</v>
      </c>
      <c r="Z36" s="33">
        <v>3</v>
      </c>
      <c r="AA36" s="12">
        <f t="shared" si="5"/>
        <v>3.57</v>
      </c>
      <c r="AB36" s="33"/>
      <c r="AC36" s="12">
        <f t="shared" si="6"/>
        <v>0</v>
      </c>
      <c r="AD36" s="96">
        <f t="shared" si="8"/>
        <v>67.83</v>
      </c>
      <c r="AE36" s="100">
        <f t="shared" si="7"/>
        <v>57</v>
      </c>
    </row>
    <row r="37" spans="1:31" s="34" customFormat="1" ht="15.75">
      <c r="A37" s="41" t="s">
        <v>16</v>
      </c>
      <c r="B37" s="31" t="s">
        <v>155</v>
      </c>
      <c r="C37" s="87">
        <v>0.08</v>
      </c>
      <c r="D37" s="36"/>
      <c r="E37" s="25">
        <f t="shared" si="0"/>
        <v>0</v>
      </c>
      <c r="F37" s="32"/>
      <c r="G37" s="12">
        <f>ROUND(C37*F37,3)</f>
        <v>0</v>
      </c>
      <c r="H37" s="32"/>
      <c r="I37" s="25">
        <f>ROUND(C37*H37,3)</f>
        <v>0</v>
      </c>
      <c r="J37" s="32"/>
      <c r="K37" s="25">
        <f>ROUND(C37*J37,3)</f>
        <v>0</v>
      </c>
      <c r="L37" s="32"/>
      <c r="M37" s="23">
        <f>ROUND(C37*L37,3)</f>
        <v>0</v>
      </c>
      <c r="N37" s="32"/>
      <c r="O37" s="25">
        <f>ROUND(C37*N37,3)</f>
        <v>0</v>
      </c>
      <c r="P37" s="33">
        <v>200</v>
      </c>
      <c r="Q37" s="12">
        <f t="shared" si="9"/>
        <v>16</v>
      </c>
      <c r="R37" s="40"/>
      <c r="S37" s="12">
        <f>ROUND(C37*R37,3)</f>
        <v>0</v>
      </c>
      <c r="T37" s="40"/>
      <c r="U37" s="12">
        <f>ROUND(C37*T37,3)</f>
        <v>0</v>
      </c>
      <c r="V37" s="32"/>
      <c r="W37" s="12">
        <f t="shared" si="3"/>
        <v>0</v>
      </c>
      <c r="X37" s="33"/>
      <c r="Y37" s="12">
        <f t="shared" si="4"/>
        <v>0</v>
      </c>
      <c r="Z37" s="33"/>
      <c r="AA37" s="12">
        <f t="shared" si="5"/>
        <v>0</v>
      </c>
      <c r="AB37" s="33"/>
      <c r="AC37" s="12">
        <f t="shared" si="6"/>
        <v>0</v>
      </c>
      <c r="AD37" s="30">
        <f t="shared" si="8"/>
        <v>16</v>
      </c>
      <c r="AE37" s="81">
        <f t="shared" si="7"/>
        <v>200</v>
      </c>
    </row>
    <row r="38" spans="1:31" s="34" customFormat="1" ht="15.75">
      <c r="A38" s="43" t="s">
        <v>48</v>
      </c>
      <c r="B38" s="31" t="s">
        <v>54</v>
      </c>
      <c r="C38" s="87">
        <v>0.027</v>
      </c>
      <c r="D38" s="36"/>
      <c r="E38" s="12">
        <f t="shared" si="0"/>
        <v>0</v>
      </c>
      <c r="F38" s="32"/>
      <c r="G38" s="12">
        <f t="shared" si="13"/>
        <v>0</v>
      </c>
      <c r="H38" s="32"/>
      <c r="I38" s="25">
        <f t="shared" si="10"/>
        <v>0</v>
      </c>
      <c r="J38" s="32"/>
      <c r="K38" s="25">
        <f>ROUND(C38*J38,3)</f>
        <v>0</v>
      </c>
      <c r="L38" s="32"/>
      <c r="M38" s="23">
        <f t="shared" si="11"/>
        <v>0</v>
      </c>
      <c r="N38" s="32"/>
      <c r="O38" s="25">
        <f t="shared" si="14"/>
        <v>0</v>
      </c>
      <c r="P38" s="33">
        <v>200</v>
      </c>
      <c r="Q38" s="12">
        <f t="shared" si="9"/>
        <v>5.4</v>
      </c>
      <c r="R38" s="40"/>
      <c r="S38" s="12">
        <f t="shared" si="12"/>
        <v>0</v>
      </c>
      <c r="T38" s="40"/>
      <c r="U38" s="12">
        <f>ROUND(C38*T38,3)</f>
        <v>0</v>
      </c>
      <c r="V38" s="32"/>
      <c r="W38" s="12">
        <f t="shared" si="3"/>
        <v>0</v>
      </c>
      <c r="X38" s="33"/>
      <c r="Y38" s="12">
        <f t="shared" si="4"/>
        <v>0</v>
      </c>
      <c r="Z38" s="33"/>
      <c r="AA38" s="12">
        <f t="shared" si="5"/>
        <v>0</v>
      </c>
      <c r="AB38" s="33"/>
      <c r="AC38" s="12">
        <f t="shared" si="6"/>
        <v>0</v>
      </c>
      <c r="AD38" s="30">
        <f t="shared" si="8"/>
        <v>5.4</v>
      </c>
      <c r="AE38" s="81">
        <f t="shared" si="7"/>
        <v>200</v>
      </c>
    </row>
    <row r="39" spans="1:31" s="34" customFormat="1" ht="15.75">
      <c r="A39" s="41" t="s">
        <v>17</v>
      </c>
      <c r="B39" s="31"/>
      <c r="C39" s="87">
        <v>1.86</v>
      </c>
      <c r="D39" s="36">
        <v>3</v>
      </c>
      <c r="E39" s="25">
        <f t="shared" si="0"/>
        <v>5.58</v>
      </c>
      <c r="F39" s="32">
        <v>4</v>
      </c>
      <c r="G39" s="12">
        <f t="shared" si="13"/>
        <v>7.44</v>
      </c>
      <c r="H39" s="32"/>
      <c r="I39" s="25">
        <f t="shared" si="10"/>
        <v>0</v>
      </c>
      <c r="J39" s="32">
        <v>2</v>
      </c>
      <c r="K39" s="25">
        <f t="shared" si="1"/>
        <v>3.72</v>
      </c>
      <c r="L39" s="32"/>
      <c r="M39" s="23">
        <f t="shared" si="11"/>
        <v>0</v>
      </c>
      <c r="N39" s="32">
        <v>8</v>
      </c>
      <c r="O39" s="25">
        <f t="shared" si="14"/>
        <v>14.88</v>
      </c>
      <c r="P39" s="33"/>
      <c r="Q39" s="12">
        <f t="shared" si="9"/>
        <v>0</v>
      </c>
      <c r="R39" s="40">
        <v>10</v>
      </c>
      <c r="S39" s="12">
        <f t="shared" si="12"/>
        <v>18.6</v>
      </c>
      <c r="T39" s="40"/>
      <c r="U39" s="12">
        <f t="shared" si="2"/>
        <v>0</v>
      </c>
      <c r="V39" s="32">
        <v>2</v>
      </c>
      <c r="W39" s="12">
        <f t="shared" si="3"/>
        <v>3.72</v>
      </c>
      <c r="X39" s="33"/>
      <c r="Y39" s="12">
        <f t="shared" si="4"/>
        <v>0</v>
      </c>
      <c r="Z39" s="33">
        <v>2</v>
      </c>
      <c r="AA39" s="12">
        <f t="shared" si="5"/>
        <v>3.72</v>
      </c>
      <c r="AB39" s="33">
        <v>10</v>
      </c>
      <c r="AC39" s="12">
        <f t="shared" si="6"/>
        <v>18.6</v>
      </c>
      <c r="AD39" s="30">
        <f t="shared" si="8"/>
        <v>76.26</v>
      </c>
      <c r="AE39" s="81">
        <f t="shared" si="7"/>
        <v>41</v>
      </c>
    </row>
    <row r="40" spans="1:31" s="34" customFormat="1" ht="15.75">
      <c r="A40" s="41" t="s">
        <v>172</v>
      </c>
      <c r="B40" s="31"/>
      <c r="C40" s="87">
        <v>1.15</v>
      </c>
      <c r="D40" s="36"/>
      <c r="E40" s="25">
        <f>ROUND(C40*D40,3)</f>
        <v>0</v>
      </c>
      <c r="F40" s="32">
        <v>2</v>
      </c>
      <c r="G40" s="12">
        <f>ROUND(C40*F40,3)</f>
        <v>2.3</v>
      </c>
      <c r="H40" s="32"/>
      <c r="I40" s="25">
        <f>ROUND(C40*H40,3)</f>
        <v>0</v>
      </c>
      <c r="J40" s="32"/>
      <c r="K40" s="25">
        <f>ROUND(C40*J40,3)</f>
        <v>0</v>
      </c>
      <c r="L40" s="32"/>
      <c r="M40" s="23">
        <f>ROUND(C40*L40,3)</f>
        <v>0</v>
      </c>
      <c r="N40" s="32"/>
      <c r="O40" s="25">
        <f>ROUND(C40*N40,3)</f>
        <v>0</v>
      </c>
      <c r="P40" s="33"/>
      <c r="Q40" s="12">
        <f>ROUND(C40*P40,3)</f>
        <v>0</v>
      </c>
      <c r="R40" s="40">
        <v>10</v>
      </c>
      <c r="S40" s="12">
        <f>ROUND(C40*R40,3)</f>
        <v>11.5</v>
      </c>
      <c r="T40" s="40"/>
      <c r="U40" s="12">
        <f>ROUND(C40*T40,3)</f>
        <v>0</v>
      </c>
      <c r="V40" s="32"/>
      <c r="W40" s="12">
        <f>ROUND(C40*V40,3)</f>
        <v>0</v>
      </c>
      <c r="X40" s="33"/>
      <c r="Y40" s="12">
        <f>ROUND(C40*X40,3)</f>
        <v>0</v>
      </c>
      <c r="Z40" s="33"/>
      <c r="AA40" s="12">
        <f t="shared" si="5"/>
        <v>0</v>
      </c>
      <c r="AB40" s="33"/>
      <c r="AC40" s="12">
        <f t="shared" si="6"/>
        <v>0</v>
      </c>
      <c r="AD40" s="96">
        <f t="shared" si="8"/>
        <v>13.799999999999999</v>
      </c>
      <c r="AE40" s="100">
        <f t="shared" si="7"/>
        <v>12</v>
      </c>
    </row>
    <row r="41" spans="1:31" s="34" customFormat="1" ht="15.75">
      <c r="A41" s="41" t="s">
        <v>194</v>
      </c>
      <c r="B41" s="31"/>
      <c r="C41" s="87">
        <v>3.9</v>
      </c>
      <c r="D41" s="36"/>
      <c r="E41" s="25">
        <f>ROUND(C41*D41,3)</f>
        <v>0</v>
      </c>
      <c r="F41" s="32"/>
      <c r="G41" s="12">
        <f>ROUND(C41*F41,3)</f>
        <v>0</v>
      </c>
      <c r="H41" s="32"/>
      <c r="I41" s="25">
        <f>ROUND(C41*H41,3)</f>
        <v>0</v>
      </c>
      <c r="J41" s="32"/>
      <c r="K41" s="25">
        <f>ROUND(C41*J41,3)</f>
        <v>0</v>
      </c>
      <c r="L41" s="32"/>
      <c r="M41" s="23">
        <f>ROUND(C41*L41,3)</f>
        <v>0</v>
      </c>
      <c r="N41" s="32"/>
      <c r="O41" s="25">
        <f>ROUND(C41*N41,3)</f>
        <v>0</v>
      </c>
      <c r="P41" s="33"/>
      <c r="Q41" s="12">
        <f>ROUND(C41*P41,3)</f>
        <v>0</v>
      </c>
      <c r="R41" s="40">
        <v>2</v>
      </c>
      <c r="S41" s="12">
        <f>ROUND(C41*R41,3)</f>
        <v>7.8</v>
      </c>
      <c r="T41" s="40"/>
      <c r="U41" s="12">
        <f>ROUND(C41*T41,3)</f>
        <v>0</v>
      </c>
      <c r="V41" s="32"/>
      <c r="W41" s="12">
        <f>ROUND(C41*V41,3)</f>
        <v>0</v>
      </c>
      <c r="X41" s="33"/>
      <c r="Y41" s="12">
        <f>ROUND(C41*X41,3)</f>
        <v>0</v>
      </c>
      <c r="Z41" s="33"/>
      <c r="AA41" s="12">
        <f t="shared" si="5"/>
        <v>0</v>
      </c>
      <c r="AB41" s="33"/>
      <c r="AC41" s="12">
        <f t="shared" si="6"/>
        <v>0</v>
      </c>
      <c r="AD41" s="96">
        <f>AE41*C41</f>
        <v>7.8</v>
      </c>
      <c r="AE41" s="100">
        <f t="shared" si="7"/>
        <v>2</v>
      </c>
    </row>
    <row r="42" spans="1:31" s="34" customFormat="1" ht="15.75">
      <c r="A42" s="41" t="s">
        <v>200</v>
      </c>
      <c r="B42" s="31"/>
      <c r="C42" s="87">
        <v>0.78</v>
      </c>
      <c r="D42" s="36"/>
      <c r="E42" s="25">
        <f>ROUND(C42*D42,3)</f>
        <v>0</v>
      </c>
      <c r="F42" s="32"/>
      <c r="G42" s="12">
        <f>ROUND(C42*F42,3)</f>
        <v>0</v>
      </c>
      <c r="H42" s="32"/>
      <c r="I42" s="25">
        <f>ROUND(C42*H42,3)</f>
        <v>0</v>
      </c>
      <c r="J42" s="32"/>
      <c r="K42" s="25">
        <f>ROUND(C42*J42,3)</f>
        <v>0</v>
      </c>
      <c r="L42" s="32"/>
      <c r="M42" s="23">
        <f>ROUND(C42*L42,3)</f>
        <v>0</v>
      </c>
      <c r="N42" s="32"/>
      <c r="O42" s="25">
        <f>ROUND(C42*N42,3)</f>
        <v>0</v>
      </c>
      <c r="P42" s="33"/>
      <c r="Q42" s="12">
        <f>ROUND(C42*P42,3)</f>
        <v>0</v>
      </c>
      <c r="R42" s="40">
        <v>2</v>
      </c>
      <c r="S42" s="12">
        <f>ROUND(C42*R42,3)</f>
        <v>1.56</v>
      </c>
      <c r="T42" s="40"/>
      <c r="U42" s="12">
        <f>ROUND(C42*T42,3)</f>
        <v>0</v>
      </c>
      <c r="V42" s="32"/>
      <c r="W42" s="12">
        <f>ROUND(C42*V42,3)</f>
        <v>0</v>
      </c>
      <c r="X42" s="33"/>
      <c r="Y42" s="12">
        <f>ROUND(C42*X42,3)</f>
        <v>0</v>
      </c>
      <c r="Z42" s="33"/>
      <c r="AA42" s="12">
        <f t="shared" si="5"/>
        <v>0</v>
      </c>
      <c r="AB42" s="33"/>
      <c r="AC42" s="12">
        <f t="shared" si="6"/>
        <v>0</v>
      </c>
      <c r="AD42" s="96">
        <f>AE42*C42</f>
        <v>1.56</v>
      </c>
      <c r="AE42" s="100">
        <f t="shared" si="7"/>
        <v>2</v>
      </c>
    </row>
    <row r="43" spans="1:31" s="34" customFormat="1" ht="15.75">
      <c r="A43" s="43" t="s">
        <v>58</v>
      </c>
      <c r="B43" s="31"/>
      <c r="C43" s="87">
        <v>4.4</v>
      </c>
      <c r="D43" s="36"/>
      <c r="E43" s="23">
        <f t="shared" si="0"/>
        <v>0</v>
      </c>
      <c r="F43" s="32"/>
      <c r="G43" s="12">
        <f t="shared" si="13"/>
        <v>0</v>
      </c>
      <c r="H43" s="32"/>
      <c r="I43" s="25">
        <f t="shared" si="10"/>
        <v>0</v>
      </c>
      <c r="J43" s="32"/>
      <c r="K43" s="25">
        <f t="shared" si="1"/>
        <v>0</v>
      </c>
      <c r="L43" s="32"/>
      <c r="M43" s="23">
        <f t="shared" si="11"/>
        <v>0</v>
      </c>
      <c r="N43" s="32">
        <v>3</v>
      </c>
      <c r="O43" s="25">
        <f t="shared" si="14"/>
        <v>13.2</v>
      </c>
      <c r="P43" s="33"/>
      <c r="Q43" s="12">
        <f t="shared" si="9"/>
        <v>0</v>
      </c>
      <c r="R43" s="40">
        <v>3</v>
      </c>
      <c r="S43" s="12">
        <f t="shared" si="12"/>
        <v>13.2</v>
      </c>
      <c r="T43" s="40"/>
      <c r="U43" s="12">
        <f t="shared" si="2"/>
        <v>0</v>
      </c>
      <c r="V43" s="32"/>
      <c r="W43" s="12">
        <f t="shared" si="3"/>
        <v>0</v>
      </c>
      <c r="X43" s="33"/>
      <c r="Y43" s="12">
        <f t="shared" si="4"/>
        <v>0</v>
      </c>
      <c r="Z43" s="33"/>
      <c r="AA43" s="12">
        <f t="shared" si="5"/>
        <v>0</v>
      </c>
      <c r="AB43" s="33"/>
      <c r="AC43" s="12">
        <f t="shared" si="6"/>
        <v>0</v>
      </c>
      <c r="AD43" s="30">
        <f t="shared" si="8"/>
        <v>26.400000000000002</v>
      </c>
      <c r="AE43" s="81">
        <f t="shared" si="7"/>
        <v>6</v>
      </c>
    </row>
    <row r="44" spans="1:31" s="34" customFormat="1" ht="15.75">
      <c r="A44" s="43" t="s">
        <v>59</v>
      </c>
      <c r="B44" s="31" t="s">
        <v>54</v>
      </c>
      <c r="C44" s="87">
        <v>2.7</v>
      </c>
      <c r="D44" s="36"/>
      <c r="E44" s="23">
        <f>ROUND(C44*D44,3)</f>
        <v>0</v>
      </c>
      <c r="F44" s="32"/>
      <c r="G44" s="12">
        <f>ROUND(C44*F44,3)</f>
        <v>0</v>
      </c>
      <c r="H44" s="32"/>
      <c r="I44" s="25">
        <f>ROUND(C44*H44,3)</f>
        <v>0</v>
      </c>
      <c r="J44" s="32"/>
      <c r="K44" s="25">
        <f>ROUND(C44*J44,3)</f>
        <v>0</v>
      </c>
      <c r="L44" s="32"/>
      <c r="M44" s="23">
        <f>ROUND(C44*L44,3)</f>
        <v>0</v>
      </c>
      <c r="N44" s="32"/>
      <c r="O44" s="25">
        <f>ROUND(C44*N44,3)</f>
        <v>0</v>
      </c>
      <c r="P44" s="33"/>
      <c r="Q44" s="12">
        <f>ROUND(C44*P44,3)</f>
        <v>0</v>
      </c>
      <c r="R44" s="40">
        <v>7</v>
      </c>
      <c r="S44" s="12">
        <f>ROUND(C44*R44,3)</f>
        <v>18.9</v>
      </c>
      <c r="T44" s="40"/>
      <c r="U44" s="12">
        <f>ROUND(C44*T44,3)</f>
        <v>0</v>
      </c>
      <c r="V44" s="32"/>
      <c r="W44" s="12">
        <f t="shared" si="3"/>
        <v>0</v>
      </c>
      <c r="X44" s="33"/>
      <c r="Y44" s="12">
        <f t="shared" si="4"/>
        <v>0</v>
      </c>
      <c r="Z44" s="33"/>
      <c r="AA44" s="12">
        <f t="shared" si="5"/>
        <v>0</v>
      </c>
      <c r="AB44" s="33"/>
      <c r="AC44" s="12">
        <f t="shared" si="6"/>
        <v>0</v>
      </c>
      <c r="AD44" s="96">
        <f t="shared" si="8"/>
        <v>18.900000000000002</v>
      </c>
      <c r="AE44" s="81">
        <f t="shared" si="7"/>
        <v>7</v>
      </c>
    </row>
    <row r="45" spans="1:31" s="34" customFormat="1" ht="15.75">
      <c r="A45" s="41" t="s">
        <v>50</v>
      </c>
      <c r="B45" s="31"/>
      <c r="C45" s="87">
        <v>3.55</v>
      </c>
      <c r="D45" s="36"/>
      <c r="E45" s="25">
        <f t="shared" si="0"/>
        <v>0</v>
      </c>
      <c r="F45" s="32"/>
      <c r="G45" s="12">
        <f t="shared" si="13"/>
        <v>0</v>
      </c>
      <c r="H45" s="32"/>
      <c r="I45" s="25">
        <f t="shared" si="10"/>
        <v>0</v>
      </c>
      <c r="J45" s="32"/>
      <c r="K45" s="25">
        <f t="shared" si="1"/>
        <v>0</v>
      </c>
      <c r="L45" s="32"/>
      <c r="M45" s="23">
        <f t="shared" si="11"/>
        <v>0</v>
      </c>
      <c r="N45" s="32"/>
      <c r="O45" s="25">
        <f t="shared" si="14"/>
        <v>0</v>
      </c>
      <c r="P45" s="33"/>
      <c r="Q45" s="12">
        <f t="shared" si="9"/>
        <v>0</v>
      </c>
      <c r="R45" s="40"/>
      <c r="S45" s="12">
        <f t="shared" si="12"/>
        <v>0</v>
      </c>
      <c r="T45" s="40"/>
      <c r="U45" s="12">
        <f t="shared" si="2"/>
        <v>0</v>
      </c>
      <c r="V45" s="32">
        <v>2</v>
      </c>
      <c r="W45" s="12">
        <f t="shared" si="3"/>
        <v>7.1</v>
      </c>
      <c r="X45" s="33">
        <v>1</v>
      </c>
      <c r="Y45" s="12">
        <f t="shared" si="4"/>
        <v>3.55</v>
      </c>
      <c r="Z45" s="33"/>
      <c r="AA45" s="12">
        <f t="shared" si="5"/>
        <v>0</v>
      </c>
      <c r="AB45" s="33"/>
      <c r="AC45" s="12">
        <f t="shared" si="6"/>
        <v>0</v>
      </c>
      <c r="AD45" s="30">
        <f t="shared" si="8"/>
        <v>10.649999999999999</v>
      </c>
      <c r="AE45" s="81">
        <f t="shared" si="7"/>
        <v>3</v>
      </c>
    </row>
    <row r="46" spans="1:31" s="34" customFormat="1" ht="15.75">
      <c r="A46" s="41" t="s">
        <v>18</v>
      </c>
      <c r="B46" s="31"/>
      <c r="C46" s="87">
        <v>4.73</v>
      </c>
      <c r="D46" s="36"/>
      <c r="E46" s="25">
        <f>ROUND(C46*D46,3)</f>
        <v>0</v>
      </c>
      <c r="F46" s="32"/>
      <c r="G46" s="12">
        <f>ROUND(C46*F46,3)</f>
        <v>0</v>
      </c>
      <c r="H46" s="32"/>
      <c r="I46" s="25">
        <f>ROUND(C46*H46,3)</f>
        <v>0</v>
      </c>
      <c r="J46" s="32"/>
      <c r="K46" s="25">
        <f>ROUND(C46*J46,3)</f>
        <v>0</v>
      </c>
      <c r="L46" s="32"/>
      <c r="M46" s="23">
        <f>ROUND(C46*L46,3)</f>
        <v>0</v>
      </c>
      <c r="N46" s="32"/>
      <c r="O46" s="25">
        <f>ROUND(C46*N46,3)</f>
        <v>0</v>
      </c>
      <c r="P46" s="33"/>
      <c r="Q46" s="12">
        <f>ROUND(C46*P46,3)</f>
        <v>0</v>
      </c>
      <c r="R46" s="40"/>
      <c r="S46" s="12">
        <f>ROUND(C46*R46,3)</f>
        <v>0</v>
      </c>
      <c r="T46" s="40"/>
      <c r="U46" s="12">
        <f>ROUND(C46*T46,3)</f>
        <v>0</v>
      </c>
      <c r="V46" s="32"/>
      <c r="W46" s="12">
        <f t="shared" si="3"/>
        <v>0</v>
      </c>
      <c r="X46" s="33"/>
      <c r="Y46" s="12">
        <f t="shared" si="4"/>
        <v>0</v>
      </c>
      <c r="Z46" s="33">
        <v>3</v>
      </c>
      <c r="AA46" s="12">
        <f t="shared" si="5"/>
        <v>14.19</v>
      </c>
      <c r="AB46" s="33"/>
      <c r="AC46" s="12">
        <f t="shared" si="6"/>
        <v>0</v>
      </c>
      <c r="AD46" s="30">
        <f t="shared" si="8"/>
        <v>14.190000000000001</v>
      </c>
      <c r="AE46" s="81">
        <f t="shared" si="7"/>
        <v>3</v>
      </c>
    </row>
    <row r="47" spans="1:31" s="34" customFormat="1" ht="15.75">
      <c r="A47" s="41" t="s">
        <v>19</v>
      </c>
      <c r="B47" s="31"/>
      <c r="C47" s="87">
        <v>6.08</v>
      </c>
      <c r="D47" s="36"/>
      <c r="E47" s="25">
        <f t="shared" si="0"/>
        <v>0</v>
      </c>
      <c r="F47" s="32"/>
      <c r="G47" s="12">
        <f t="shared" si="13"/>
        <v>0</v>
      </c>
      <c r="H47" s="32"/>
      <c r="I47" s="25">
        <f t="shared" si="10"/>
        <v>0</v>
      </c>
      <c r="J47" s="32"/>
      <c r="K47" s="25">
        <f t="shared" si="1"/>
        <v>0</v>
      </c>
      <c r="L47" s="32"/>
      <c r="M47" s="23">
        <f t="shared" si="11"/>
        <v>0</v>
      </c>
      <c r="N47" s="32"/>
      <c r="O47" s="25">
        <f t="shared" si="14"/>
        <v>0</v>
      </c>
      <c r="P47" s="33"/>
      <c r="Q47" s="12">
        <f t="shared" si="9"/>
        <v>0</v>
      </c>
      <c r="R47" s="40"/>
      <c r="S47" s="12">
        <f t="shared" si="12"/>
        <v>0</v>
      </c>
      <c r="T47" s="40"/>
      <c r="U47" s="12">
        <f t="shared" si="2"/>
        <v>0</v>
      </c>
      <c r="V47" s="32"/>
      <c r="W47" s="12">
        <f t="shared" si="3"/>
        <v>0</v>
      </c>
      <c r="X47" s="33"/>
      <c r="Y47" s="12">
        <f t="shared" si="4"/>
        <v>0</v>
      </c>
      <c r="Z47" s="33">
        <v>3</v>
      </c>
      <c r="AA47" s="12">
        <f t="shared" si="5"/>
        <v>18.24</v>
      </c>
      <c r="AB47" s="33">
        <v>2</v>
      </c>
      <c r="AC47" s="12">
        <f t="shared" si="6"/>
        <v>12.16</v>
      </c>
      <c r="AD47" s="30">
        <f t="shared" si="8"/>
        <v>30.4</v>
      </c>
      <c r="AE47" s="81">
        <f t="shared" si="7"/>
        <v>5</v>
      </c>
    </row>
    <row r="48" spans="1:31" s="34" customFormat="1" ht="15.75">
      <c r="A48" s="41" t="s">
        <v>20</v>
      </c>
      <c r="B48" s="31"/>
      <c r="C48" s="87">
        <v>8.15</v>
      </c>
      <c r="D48" s="36"/>
      <c r="E48" s="25">
        <f t="shared" si="0"/>
        <v>0</v>
      </c>
      <c r="F48" s="32">
        <v>3</v>
      </c>
      <c r="G48" s="12">
        <f t="shared" si="13"/>
        <v>24.45</v>
      </c>
      <c r="H48" s="32"/>
      <c r="I48" s="25">
        <f t="shared" si="10"/>
        <v>0</v>
      </c>
      <c r="J48" s="32">
        <v>2</v>
      </c>
      <c r="K48" s="25">
        <f t="shared" si="1"/>
        <v>16.3</v>
      </c>
      <c r="L48" s="32"/>
      <c r="M48" s="23">
        <f t="shared" si="11"/>
        <v>0</v>
      </c>
      <c r="N48" s="32">
        <v>3</v>
      </c>
      <c r="O48" s="25">
        <f t="shared" si="14"/>
        <v>24.45</v>
      </c>
      <c r="P48" s="33"/>
      <c r="Q48" s="12">
        <f t="shared" si="9"/>
        <v>0</v>
      </c>
      <c r="R48" s="40"/>
      <c r="S48" s="12">
        <f t="shared" si="12"/>
        <v>0</v>
      </c>
      <c r="T48" s="40"/>
      <c r="U48" s="12">
        <f t="shared" si="2"/>
        <v>0</v>
      </c>
      <c r="V48" s="32"/>
      <c r="W48" s="12">
        <f t="shared" si="3"/>
        <v>0</v>
      </c>
      <c r="X48" s="33"/>
      <c r="Y48" s="12">
        <f t="shared" si="4"/>
        <v>0</v>
      </c>
      <c r="Z48" s="33"/>
      <c r="AA48" s="12">
        <f t="shared" si="5"/>
        <v>0</v>
      </c>
      <c r="AB48" s="33">
        <v>4</v>
      </c>
      <c r="AC48" s="12">
        <f t="shared" si="6"/>
        <v>32.6</v>
      </c>
      <c r="AD48" s="30">
        <f t="shared" si="8"/>
        <v>97.80000000000001</v>
      </c>
      <c r="AE48" s="81">
        <f t="shared" si="7"/>
        <v>12</v>
      </c>
    </row>
    <row r="49" spans="1:31" s="34" customFormat="1" ht="15.75">
      <c r="A49" s="41" t="s">
        <v>168</v>
      </c>
      <c r="B49" s="31" t="s">
        <v>54</v>
      </c>
      <c r="C49" s="87">
        <v>4.98</v>
      </c>
      <c r="D49" s="36"/>
      <c r="E49" s="23">
        <f t="shared" si="0"/>
        <v>0</v>
      </c>
      <c r="F49" s="32">
        <v>1</v>
      </c>
      <c r="G49" s="12">
        <f t="shared" si="13"/>
        <v>4.98</v>
      </c>
      <c r="H49" s="32"/>
      <c r="I49" s="25">
        <f t="shared" si="10"/>
        <v>0</v>
      </c>
      <c r="J49" s="32"/>
      <c r="K49" s="25">
        <f t="shared" si="1"/>
        <v>0</v>
      </c>
      <c r="L49" s="32"/>
      <c r="M49" s="23">
        <f t="shared" si="11"/>
        <v>0</v>
      </c>
      <c r="N49" s="32"/>
      <c r="O49" s="25">
        <f t="shared" si="14"/>
        <v>0</v>
      </c>
      <c r="P49" s="33"/>
      <c r="Q49" s="12">
        <f t="shared" si="9"/>
        <v>0</v>
      </c>
      <c r="R49" s="40"/>
      <c r="S49" s="12">
        <f t="shared" si="12"/>
        <v>0</v>
      </c>
      <c r="T49" s="40"/>
      <c r="U49" s="12">
        <f t="shared" si="2"/>
        <v>0</v>
      </c>
      <c r="V49" s="32"/>
      <c r="W49" s="12">
        <f>ROUND(C49*V49,3)</f>
        <v>0</v>
      </c>
      <c r="X49" s="33"/>
      <c r="Y49" s="12">
        <f>ROUND(C49*X49,3)</f>
        <v>0</v>
      </c>
      <c r="Z49" s="33"/>
      <c r="AA49" s="12">
        <f t="shared" si="5"/>
        <v>0</v>
      </c>
      <c r="AB49" s="33">
        <v>1</v>
      </c>
      <c r="AC49" s="12">
        <f t="shared" si="6"/>
        <v>4.98</v>
      </c>
      <c r="AD49" s="30">
        <f t="shared" si="8"/>
        <v>9.96</v>
      </c>
      <c r="AE49" s="81">
        <f t="shared" si="7"/>
        <v>2</v>
      </c>
    </row>
    <row r="50" spans="1:31" s="72" customFormat="1" ht="15.75" hidden="1">
      <c r="A50" s="73" t="s">
        <v>150</v>
      </c>
      <c r="B50" s="65"/>
      <c r="C50" s="88"/>
      <c r="D50" s="69"/>
      <c r="E50" s="67">
        <f t="shared" si="0"/>
        <v>0</v>
      </c>
      <c r="F50" s="66"/>
      <c r="G50" s="68">
        <f t="shared" si="13"/>
        <v>0</v>
      </c>
      <c r="H50" s="66"/>
      <c r="I50" s="67">
        <f t="shared" si="10"/>
        <v>0</v>
      </c>
      <c r="J50" s="66"/>
      <c r="K50" s="67">
        <f t="shared" si="1"/>
        <v>0</v>
      </c>
      <c r="L50" s="66"/>
      <c r="M50" s="75">
        <f t="shared" si="11"/>
        <v>0</v>
      </c>
      <c r="N50" s="66"/>
      <c r="O50" s="67">
        <f t="shared" si="14"/>
        <v>0</v>
      </c>
      <c r="P50" s="70"/>
      <c r="Q50" s="68">
        <f t="shared" si="9"/>
        <v>0</v>
      </c>
      <c r="R50" s="71"/>
      <c r="S50" s="68">
        <f t="shared" si="12"/>
        <v>0</v>
      </c>
      <c r="T50" s="71"/>
      <c r="U50" s="68">
        <f t="shared" si="2"/>
        <v>0</v>
      </c>
      <c r="V50" s="66"/>
      <c r="W50" s="12">
        <f>ROUND(C50*V50,3)</f>
        <v>0</v>
      </c>
      <c r="X50" s="70"/>
      <c r="Y50" s="12">
        <f>ROUND(C50*X50,3)</f>
        <v>0</v>
      </c>
      <c r="Z50" s="70"/>
      <c r="AA50" s="12">
        <f t="shared" si="5"/>
        <v>0</v>
      </c>
      <c r="AB50" s="70"/>
      <c r="AC50" s="12">
        <f t="shared" si="6"/>
        <v>0</v>
      </c>
      <c r="AD50" s="30">
        <f t="shared" si="8"/>
        <v>0</v>
      </c>
      <c r="AE50" s="81">
        <f t="shared" si="7"/>
        <v>0</v>
      </c>
    </row>
    <row r="51" spans="1:31" s="72" customFormat="1" ht="15.75" hidden="1">
      <c r="A51" s="73" t="s">
        <v>151</v>
      </c>
      <c r="B51" s="65"/>
      <c r="C51" s="88"/>
      <c r="D51" s="69"/>
      <c r="E51" s="67">
        <f t="shared" si="0"/>
        <v>0</v>
      </c>
      <c r="F51" s="66"/>
      <c r="G51" s="68">
        <f t="shared" si="13"/>
        <v>0</v>
      </c>
      <c r="H51" s="66"/>
      <c r="I51" s="67">
        <f t="shared" si="10"/>
        <v>0</v>
      </c>
      <c r="J51" s="66"/>
      <c r="K51" s="67">
        <f t="shared" si="1"/>
        <v>0</v>
      </c>
      <c r="L51" s="66"/>
      <c r="M51" s="75">
        <f t="shared" si="11"/>
        <v>0</v>
      </c>
      <c r="N51" s="66"/>
      <c r="O51" s="67">
        <f t="shared" si="14"/>
        <v>0</v>
      </c>
      <c r="P51" s="70"/>
      <c r="Q51" s="68">
        <f t="shared" si="9"/>
        <v>0</v>
      </c>
      <c r="R51" s="71"/>
      <c r="S51" s="68">
        <f t="shared" si="12"/>
        <v>0</v>
      </c>
      <c r="T51" s="71"/>
      <c r="U51" s="68">
        <f t="shared" si="2"/>
        <v>0</v>
      </c>
      <c r="V51" s="66"/>
      <c r="W51" s="12">
        <f>ROUND(C51*V51,3)</f>
        <v>0</v>
      </c>
      <c r="X51" s="70"/>
      <c r="Y51" s="12">
        <f>ROUND(C51*X51,3)</f>
        <v>0</v>
      </c>
      <c r="Z51" s="70"/>
      <c r="AA51" s="12">
        <f t="shared" si="5"/>
        <v>0</v>
      </c>
      <c r="AB51" s="70"/>
      <c r="AC51" s="12">
        <f t="shared" si="6"/>
        <v>0</v>
      </c>
      <c r="AD51" s="30">
        <f t="shared" si="8"/>
        <v>0</v>
      </c>
      <c r="AE51" s="81">
        <f t="shared" si="7"/>
        <v>0</v>
      </c>
    </row>
    <row r="52" spans="1:31" s="72" customFormat="1" ht="15.75" hidden="1">
      <c r="A52" s="73" t="s">
        <v>93</v>
      </c>
      <c r="B52" s="65"/>
      <c r="C52" s="88"/>
      <c r="D52" s="69"/>
      <c r="E52" s="75">
        <f t="shared" si="0"/>
        <v>0</v>
      </c>
      <c r="F52" s="66"/>
      <c r="G52" s="68">
        <f t="shared" si="13"/>
        <v>0</v>
      </c>
      <c r="H52" s="66"/>
      <c r="I52" s="67">
        <f t="shared" si="10"/>
        <v>0</v>
      </c>
      <c r="J52" s="66"/>
      <c r="K52" s="67">
        <f t="shared" si="1"/>
        <v>0</v>
      </c>
      <c r="L52" s="66"/>
      <c r="M52" s="75">
        <f t="shared" si="11"/>
        <v>0</v>
      </c>
      <c r="N52" s="66"/>
      <c r="O52" s="67">
        <f t="shared" si="14"/>
        <v>0</v>
      </c>
      <c r="P52" s="70"/>
      <c r="Q52" s="68">
        <f t="shared" si="9"/>
        <v>0</v>
      </c>
      <c r="R52" s="71"/>
      <c r="S52" s="68">
        <f t="shared" si="12"/>
        <v>0</v>
      </c>
      <c r="T52" s="71"/>
      <c r="U52" s="68">
        <f t="shared" si="2"/>
        <v>0</v>
      </c>
      <c r="V52" s="66"/>
      <c r="W52" s="12">
        <f>ROUND(C52*V52,3)</f>
        <v>0</v>
      </c>
      <c r="X52" s="70"/>
      <c r="Y52" s="12">
        <f>ROUND(C52*X52,3)</f>
        <v>0</v>
      </c>
      <c r="Z52" s="70"/>
      <c r="AA52" s="12">
        <f t="shared" si="5"/>
        <v>0</v>
      </c>
      <c r="AB52" s="70"/>
      <c r="AC52" s="12">
        <f t="shared" si="6"/>
        <v>0</v>
      </c>
      <c r="AD52" s="30">
        <f t="shared" si="8"/>
        <v>0</v>
      </c>
      <c r="AE52" s="81">
        <f t="shared" si="7"/>
        <v>0</v>
      </c>
    </row>
    <row r="53" spans="1:31" s="34" customFormat="1" ht="15.75">
      <c r="A53" s="41" t="s">
        <v>21</v>
      </c>
      <c r="B53" s="31" t="s">
        <v>185</v>
      </c>
      <c r="C53" s="87">
        <v>0.5</v>
      </c>
      <c r="D53" s="36"/>
      <c r="E53" s="23">
        <f>ROUND(C53*D53,3)</f>
        <v>0</v>
      </c>
      <c r="F53" s="32"/>
      <c r="G53" s="12">
        <f>ROUND(C53*F53,3)</f>
        <v>0</v>
      </c>
      <c r="H53" s="32"/>
      <c r="I53" s="25">
        <f>ROUND(C53*H53,3)</f>
        <v>0</v>
      </c>
      <c r="J53" s="32"/>
      <c r="K53" s="25">
        <f>ROUND(C53*J53,3)</f>
        <v>0</v>
      </c>
      <c r="L53" s="32"/>
      <c r="M53" s="23">
        <f>ROUND(C53*L53,3)</f>
        <v>0</v>
      </c>
      <c r="N53" s="32"/>
      <c r="O53" s="25">
        <f>ROUND(C53*N53,3)</f>
        <v>0</v>
      </c>
      <c r="P53" s="33">
        <v>2</v>
      </c>
      <c r="Q53" s="12">
        <f>ROUND(C53*P53,3)</f>
        <v>1</v>
      </c>
      <c r="R53" s="40"/>
      <c r="S53" s="12">
        <f>ROUND(C53*R53,3)</f>
        <v>0</v>
      </c>
      <c r="T53" s="40"/>
      <c r="U53" s="12">
        <f>ROUND(C53*T53,3)</f>
        <v>0</v>
      </c>
      <c r="V53" s="32"/>
      <c r="W53" s="12">
        <f t="shared" si="3"/>
        <v>0</v>
      </c>
      <c r="X53" s="33"/>
      <c r="Y53" s="12">
        <f t="shared" si="4"/>
        <v>0</v>
      </c>
      <c r="Z53" s="33"/>
      <c r="AA53" s="12">
        <f t="shared" si="5"/>
        <v>0</v>
      </c>
      <c r="AB53" s="33"/>
      <c r="AC53" s="12">
        <f t="shared" si="6"/>
        <v>0</v>
      </c>
      <c r="AD53" s="30">
        <f t="shared" si="8"/>
        <v>1</v>
      </c>
      <c r="AE53" s="81">
        <f t="shared" si="7"/>
        <v>2</v>
      </c>
    </row>
    <row r="54" spans="1:31" s="34" customFormat="1" ht="15.75">
      <c r="A54" s="41" t="s">
        <v>21</v>
      </c>
      <c r="B54" s="31" t="s">
        <v>186</v>
      </c>
      <c r="C54" s="87">
        <v>0.5</v>
      </c>
      <c r="D54" s="36"/>
      <c r="E54" s="23">
        <f t="shared" si="0"/>
        <v>0</v>
      </c>
      <c r="F54" s="32"/>
      <c r="G54" s="12">
        <f t="shared" si="13"/>
        <v>0</v>
      </c>
      <c r="H54" s="32"/>
      <c r="I54" s="25">
        <f t="shared" si="10"/>
        <v>0</v>
      </c>
      <c r="J54" s="32"/>
      <c r="K54" s="25">
        <f t="shared" si="1"/>
        <v>0</v>
      </c>
      <c r="L54" s="32"/>
      <c r="M54" s="23">
        <f t="shared" si="11"/>
        <v>0</v>
      </c>
      <c r="N54" s="32"/>
      <c r="O54" s="25">
        <f t="shared" si="14"/>
        <v>0</v>
      </c>
      <c r="P54" s="33">
        <v>2</v>
      </c>
      <c r="Q54" s="12">
        <f t="shared" si="9"/>
        <v>1</v>
      </c>
      <c r="R54" s="40"/>
      <c r="S54" s="12">
        <f t="shared" si="12"/>
        <v>0</v>
      </c>
      <c r="T54" s="40"/>
      <c r="U54" s="12">
        <f t="shared" si="2"/>
        <v>0</v>
      </c>
      <c r="V54" s="32"/>
      <c r="W54" s="12">
        <f t="shared" si="3"/>
        <v>0</v>
      </c>
      <c r="X54" s="33"/>
      <c r="Y54" s="12">
        <f t="shared" si="4"/>
        <v>0</v>
      </c>
      <c r="Z54" s="33"/>
      <c r="AA54" s="12">
        <f t="shared" si="5"/>
        <v>0</v>
      </c>
      <c r="AB54" s="33"/>
      <c r="AC54" s="12">
        <f t="shared" si="6"/>
        <v>0</v>
      </c>
      <c r="AD54" s="30">
        <f t="shared" si="8"/>
        <v>1</v>
      </c>
      <c r="AE54" s="81">
        <f t="shared" si="7"/>
        <v>2</v>
      </c>
    </row>
    <row r="55" spans="1:31" s="34" customFormat="1" ht="15.75">
      <c r="A55" s="41" t="s">
        <v>121</v>
      </c>
      <c r="B55" s="31" t="s">
        <v>154</v>
      </c>
      <c r="C55" s="87">
        <v>1.9</v>
      </c>
      <c r="D55" s="36"/>
      <c r="E55" s="23">
        <f>ROUND(C55*D55,3)</f>
        <v>0</v>
      </c>
      <c r="F55" s="32"/>
      <c r="G55" s="12">
        <f>ROUND(C55*F55,3)</f>
        <v>0</v>
      </c>
      <c r="H55" s="32"/>
      <c r="I55" s="25">
        <f>ROUND(C55*H55,3)</f>
        <v>0</v>
      </c>
      <c r="J55" s="32"/>
      <c r="K55" s="25">
        <f>ROUND(C55*J55,3)</f>
        <v>0</v>
      </c>
      <c r="L55" s="32"/>
      <c r="M55" s="23">
        <f>ROUND(C55*L55,3)</f>
        <v>0</v>
      </c>
      <c r="N55" s="32"/>
      <c r="O55" s="25">
        <f>ROUND(C55*N55,3)</f>
        <v>0</v>
      </c>
      <c r="P55" s="33">
        <v>2</v>
      </c>
      <c r="Q55" s="12">
        <f>ROUND(C55*P55,3)</f>
        <v>3.8</v>
      </c>
      <c r="R55" s="40"/>
      <c r="S55" s="12">
        <f>ROUND(C55*R55,3)</f>
        <v>0</v>
      </c>
      <c r="T55" s="40"/>
      <c r="U55" s="12">
        <f>ROUND(C55*T55,3)</f>
        <v>0</v>
      </c>
      <c r="V55" s="32"/>
      <c r="W55" s="12">
        <f t="shared" si="3"/>
        <v>0</v>
      </c>
      <c r="X55" s="33"/>
      <c r="Y55" s="12">
        <f t="shared" si="4"/>
        <v>0</v>
      </c>
      <c r="Z55" s="33"/>
      <c r="AA55" s="12">
        <f t="shared" si="5"/>
        <v>0</v>
      </c>
      <c r="AB55" s="33"/>
      <c r="AC55" s="12">
        <f t="shared" si="6"/>
        <v>0</v>
      </c>
      <c r="AD55" s="30">
        <f t="shared" si="8"/>
        <v>3.8</v>
      </c>
      <c r="AE55" s="81">
        <f t="shared" si="7"/>
        <v>2</v>
      </c>
    </row>
    <row r="56" spans="1:31" s="34" customFormat="1" ht="15.75">
      <c r="A56" s="43" t="s">
        <v>75</v>
      </c>
      <c r="B56" s="31" t="s">
        <v>144</v>
      </c>
      <c r="C56" s="87">
        <v>3.05</v>
      </c>
      <c r="D56" s="36">
        <v>3</v>
      </c>
      <c r="E56" s="23">
        <f t="shared" si="0"/>
        <v>9.15</v>
      </c>
      <c r="F56" s="32"/>
      <c r="G56" s="12">
        <f t="shared" si="13"/>
        <v>0</v>
      </c>
      <c r="H56" s="32"/>
      <c r="I56" s="25">
        <f t="shared" si="10"/>
        <v>0</v>
      </c>
      <c r="J56" s="32"/>
      <c r="K56" s="25">
        <f t="shared" si="1"/>
        <v>0</v>
      </c>
      <c r="L56" s="32"/>
      <c r="M56" s="23">
        <f t="shared" si="11"/>
        <v>0</v>
      </c>
      <c r="N56" s="32"/>
      <c r="O56" s="25">
        <f t="shared" si="14"/>
        <v>0</v>
      </c>
      <c r="P56" s="33">
        <v>7</v>
      </c>
      <c r="Q56" s="12">
        <f t="shared" si="9"/>
        <v>21.35</v>
      </c>
      <c r="R56" s="40"/>
      <c r="S56" s="12">
        <f t="shared" si="12"/>
        <v>0</v>
      </c>
      <c r="T56" s="40"/>
      <c r="U56" s="12">
        <f t="shared" si="2"/>
        <v>0</v>
      </c>
      <c r="V56" s="32"/>
      <c r="W56" s="12">
        <f t="shared" si="3"/>
        <v>0</v>
      </c>
      <c r="X56" s="33"/>
      <c r="Y56" s="12">
        <f t="shared" si="4"/>
        <v>0</v>
      </c>
      <c r="Z56" s="33"/>
      <c r="AA56" s="12">
        <f t="shared" si="5"/>
        <v>0</v>
      </c>
      <c r="AB56" s="33"/>
      <c r="AC56" s="12">
        <f t="shared" si="6"/>
        <v>0</v>
      </c>
      <c r="AD56" s="96">
        <f t="shared" si="8"/>
        <v>30.5</v>
      </c>
      <c r="AE56" s="100">
        <f t="shared" si="7"/>
        <v>10</v>
      </c>
    </row>
    <row r="57" spans="1:31" s="34" customFormat="1" ht="15.75">
      <c r="A57" s="43" t="s">
        <v>75</v>
      </c>
      <c r="B57" s="31" t="s">
        <v>145</v>
      </c>
      <c r="C57" s="87">
        <v>3.05</v>
      </c>
      <c r="D57" s="36"/>
      <c r="E57" s="23">
        <f t="shared" si="0"/>
        <v>0</v>
      </c>
      <c r="F57" s="32">
        <v>4</v>
      </c>
      <c r="G57" s="12">
        <f t="shared" si="13"/>
        <v>12.2</v>
      </c>
      <c r="H57" s="32"/>
      <c r="I57" s="25">
        <f t="shared" si="10"/>
        <v>0</v>
      </c>
      <c r="J57" s="32"/>
      <c r="K57" s="25">
        <f t="shared" si="1"/>
        <v>0</v>
      </c>
      <c r="L57" s="32">
        <v>15</v>
      </c>
      <c r="M57" s="23">
        <f t="shared" si="11"/>
        <v>45.75</v>
      </c>
      <c r="N57" s="32">
        <v>10</v>
      </c>
      <c r="O57" s="25">
        <f t="shared" si="14"/>
        <v>30.5</v>
      </c>
      <c r="P57" s="33">
        <v>10</v>
      </c>
      <c r="Q57" s="12">
        <f t="shared" si="9"/>
        <v>30.5</v>
      </c>
      <c r="R57" s="40">
        <v>15</v>
      </c>
      <c r="S57" s="12">
        <f t="shared" si="12"/>
        <v>45.75</v>
      </c>
      <c r="T57" s="40">
        <v>4</v>
      </c>
      <c r="U57" s="12">
        <f t="shared" si="2"/>
        <v>12.2</v>
      </c>
      <c r="V57" s="32">
        <v>8</v>
      </c>
      <c r="W57" s="12">
        <f t="shared" si="3"/>
        <v>24.4</v>
      </c>
      <c r="X57" s="33"/>
      <c r="Y57" s="12">
        <f t="shared" si="4"/>
        <v>0</v>
      </c>
      <c r="Z57" s="33">
        <v>10</v>
      </c>
      <c r="AA57" s="12">
        <f t="shared" si="5"/>
        <v>30.5</v>
      </c>
      <c r="AB57" s="33">
        <v>5</v>
      </c>
      <c r="AC57" s="12">
        <f t="shared" si="6"/>
        <v>15.25</v>
      </c>
      <c r="AD57" s="96">
        <f t="shared" si="8"/>
        <v>247.04999999999998</v>
      </c>
      <c r="AE57" s="100">
        <f t="shared" si="7"/>
        <v>81</v>
      </c>
    </row>
    <row r="58" spans="1:31" s="34" customFormat="1" ht="15.75">
      <c r="A58" s="43" t="s">
        <v>75</v>
      </c>
      <c r="B58" s="31" t="s">
        <v>146</v>
      </c>
      <c r="C58" s="87">
        <v>3.05</v>
      </c>
      <c r="D58" s="36"/>
      <c r="E58" s="23">
        <f t="shared" si="0"/>
        <v>0</v>
      </c>
      <c r="F58" s="32">
        <v>2</v>
      </c>
      <c r="G58" s="12">
        <f t="shared" si="13"/>
        <v>6.1</v>
      </c>
      <c r="H58" s="32"/>
      <c r="I58" s="25">
        <f t="shared" si="10"/>
        <v>0</v>
      </c>
      <c r="J58" s="32">
        <v>6</v>
      </c>
      <c r="K58" s="25">
        <f t="shared" si="1"/>
        <v>18.3</v>
      </c>
      <c r="L58" s="32">
        <v>15</v>
      </c>
      <c r="M58" s="23">
        <f t="shared" si="11"/>
        <v>45.75</v>
      </c>
      <c r="N58" s="32">
        <v>10</v>
      </c>
      <c r="O58" s="25">
        <f t="shared" si="14"/>
        <v>30.5</v>
      </c>
      <c r="P58" s="33">
        <v>3</v>
      </c>
      <c r="Q58" s="12">
        <f t="shared" si="9"/>
        <v>9.15</v>
      </c>
      <c r="R58" s="40"/>
      <c r="S58" s="12">
        <f t="shared" si="12"/>
        <v>0</v>
      </c>
      <c r="T58" s="40"/>
      <c r="U58" s="12">
        <f t="shared" si="2"/>
        <v>0</v>
      </c>
      <c r="V58" s="32">
        <v>5</v>
      </c>
      <c r="W58" s="12">
        <f t="shared" si="3"/>
        <v>15.25</v>
      </c>
      <c r="X58" s="33">
        <v>5</v>
      </c>
      <c r="Y58" s="12">
        <f t="shared" si="4"/>
        <v>15.25</v>
      </c>
      <c r="Z58" s="33"/>
      <c r="AA58" s="12">
        <f t="shared" si="5"/>
        <v>0</v>
      </c>
      <c r="AB58" s="33">
        <v>5</v>
      </c>
      <c r="AC58" s="12">
        <f t="shared" si="6"/>
        <v>15.25</v>
      </c>
      <c r="AD58" s="96">
        <f t="shared" si="8"/>
        <v>155.54999999999998</v>
      </c>
      <c r="AE58" s="100">
        <f t="shared" si="7"/>
        <v>51</v>
      </c>
    </row>
    <row r="59" spans="1:31" s="34" customFormat="1" ht="15.75">
      <c r="A59" s="41" t="s">
        <v>162</v>
      </c>
      <c r="B59" s="31" t="s">
        <v>159</v>
      </c>
      <c r="C59" s="87">
        <v>4.45</v>
      </c>
      <c r="D59" s="36">
        <v>3</v>
      </c>
      <c r="E59" s="23">
        <f t="shared" si="0"/>
        <v>13.35</v>
      </c>
      <c r="F59" s="32">
        <v>3</v>
      </c>
      <c r="G59" s="12">
        <f t="shared" si="13"/>
        <v>13.35</v>
      </c>
      <c r="H59" s="32"/>
      <c r="I59" s="23">
        <f t="shared" si="10"/>
        <v>0</v>
      </c>
      <c r="J59" s="32"/>
      <c r="K59" s="22">
        <f t="shared" si="1"/>
        <v>0</v>
      </c>
      <c r="L59" s="32"/>
      <c r="M59" s="23">
        <f t="shared" si="11"/>
        <v>0</v>
      </c>
      <c r="N59" s="32">
        <v>6</v>
      </c>
      <c r="O59" s="25">
        <f t="shared" si="14"/>
        <v>26.7</v>
      </c>
      <c r="P59" s="33">
        <v>6</v>
      </c>
      <c r="Q59" s="12">
        <f t="shared" si="9"/>
        <v>26.7</v>
      </c>
      <c r="R59" s="40"/>
      <c r="S59" s="12">
        <f t="shared" si="12"/>
        <v>0</v>
      </c>
      <c r="T59" s="40"/>
      <c r="U59" s="12">
        <f t="shared" si="2"/>
        <v>0</v>
      </c>
      <c r="V59" s="32">
        <v>2</v>
      </c>
      <c r="W59" s="12">
        <f t="shared" si="3"/>
        <v>8.9</v>
      </c>
      <c r="X59" s="33">
        <v>2</v>
      </c>
      <c r="Y59" s="12">
        <f t="shared" si="4"/>
        <v>8.9</v>
      </c>
      <c r="Z59" s="33">
        <v>4</v>
      </c>
      <c r="AA59" s="12">
        <f t="shared" si="5"/>
        <v>17.8</v>
      </c>
      <c r="AB59" s="33">
        <v>5</v>
      </c>
      <c r="AC59" s="12">
        <f t="shared" si="6"/>
        <v>22.25</v>
      </c>
      <c r="AD59" s="30">
        <f t="shared" si="8"/>
        <v>137.95000000000002</v>
      </c>
      <c r="AE59" s="81">
        <f t="shared" si="7"/>
        <v>31</v>
      </c>
    </row>
    <row r="60" spans="1:31" s="34" customFormat="1" ht="15.75">
      <c r="A60" s="43" t="s">
        <v>195</v>
      </c>
      <c r="B60" s="31"/>
      <c r="C60" s="87">
        <v>1.25</v>
      </c>
      <c r="D60" s="36"/>
      <c r="E60" s="23">
        <f t="shared" si="0"/>
        <v>0</v>
      </c>
      <c r="F60" s="32"/>
      <c r="G60" s="12">
        <f t="shared" si="13"/>
        <v>0</v>
      </c>
      <c r="H60" s="32"/>
      <c r="I60" s="23">
        <f t="shared" si="10"/>
        <v>0</v>
      </c>
      <c r="J60" s="32"/>
      <c r="K60" s="22">
        <f t="shared" si="1"/>
        <v>0</v>
      </c>
      <c r="L60" s="32"/>
      <c r="M60" s="23">
        <f t="shared" si="11"/>
        <v>0</v>
      </c>
      <c r="N60" s="32">
        <v>10</v>
      </c>
      <c r="O60" s="25">
        <f t="shared" si="14"/>
        <v>12.5</v>
      </c>
      <c r="P60" s="33">
        <v>10</v>
      </c>
      <c r="Q60" s="12">
        <f t="shared" si="9"/>
        <v>12.5</v>
      </c>
      <c r="R60" s="40"/>
      <c r="S60" s="12">
        <f t="shared" si="12"/>
        <v>0</v>
      </c>
      <c r="T60" s="40"/>
      <c r="U60" s="12">
        <f t="shared" si="2"/>
        <v>0</v>
      </c>
      <c r="V60" s="32"/>
      <c r="W60" s="12">
        <f t="shared" si="3"/>
        <v>0</v>
      </c>
      <c r="X60" s="33"/>
      <c r="Y60" s="12">
        <f t="shared" si="4"/>
        <v>0</v>
      </c>
      <c r="Z60" s="33">
        <v>10</v>
      </c>
      <c r="AA60" s="12">
        <f t="shared" si="5"/>
        <v>12.5</v>
      </c>
      <c r="AB60" s="33"/>
      <c r="AC60" s="12">
        <f t="shared" si="6"/>
        <v>0</v>
      </c>
      <c r="AD60" s="30">
        <f t="shared" si="8"/>
        <v>37.5</v>
      </c>
      <c r="AE60" s="81">
        <f t="shared" si="7"/>
        <v>30</v>
      </c>
    </row>
    <row r="61" spans="1:31" s="34" customFormat="1" ht="15.75">
      <c r="A61" s="41" t="s">
        <v>22</v>
      </c>
      <c r="B61" s="31" t="s">
        <v>161</v>
      </c>
      <c r="C61" s="87">
        <v>0.98</v>
      </c>
      <c r="D61" s="36"/>
      <c r="E61" s="23">
        <f aca="true" t="shared" si="15" ref="E61:E74">ROUND(C61*D61,3)</f>
        <v>0</v>
      </c>
      <c r="F61" s="32">
        <v>2</v>
      </c>
      <c r="G61" s="12">
        <f t="shared" si="13"/>
        <v>1.96</v>
      </c>
      <c r="H61" s="32"/>
      <c r="I61" s="25">
        <f t="shared" si="10"/>
        <v>0</v>
      </c>
      <c r="J61" s="32"/>
      <c r="K61" s="25">
        <f aca="true" t="shared" si="16" ref="K61:K69">ROUND(C61*J61,3)</f>
        <v>0</v>
      </c>
      <c r="L61" s="32"/>
      <c r="M61" s="23">
        <f t="shared" si="11"/>
        <v>0</v>
      </c>
      <c r="N61" s="32"/>
      <c r="O61" s="25">
        <f t="shared" si="14"/>
        <v>0</v>
      </c>
      <c r="P61" s="33">
        <v>2</v>
      </c>
      <c r="Q61" s="12">
        <f t="shared" si="9"/>
        <v>1.96</v>
      </c>
      <c r="R61" s="40"/>
      <c r="S61" s="12">
        <f t="shared" si="12"/>
        <v>0</v>
      </c>
      <c r="T61" s="40"/>
      <c r="U61" s="12">
        <f aca="true" t="shared" si="17" ref="U61:U69">ROUND(C61*T61,3)</f>
        <v>0</v>
      </c>
      <c r="V61" s="32"/>
      <c r="W61" s="12">
        <f aca="true" t="shared" si="18" ref="W61:W74">ROUND(C61*V61,3)</f>
        <v>0</v>
      </c>
      <c r="X61" s="33">
        <v>2</v>
      </c>
      <c r="Y61" s="12">
        <f aca="true" t="shared" si="19" ref="Y61:Y74">ROUND(C61*X61,3)</f>
        <v>1.96</v>
      </c>
      <c r="Z61" s="33">
        <v>2</v>
      </c>
      <c r="AA61" s="12">
        <f t="shared" si="5"/>
        <v>1.96</v>
      </c>
      <c r="AB61" s="33">
        <v>3</v>
      </c>
      <c r="AC61" s="12">
        <f t="shared" si="6"/>
        <v>2.94</v>
      </c>
      <c r="AD61" s="30">
        <f t="shared" si="8"/>
        <v>10.78</v>
      </c>
      <c r="AE61" s="81">
        <f t="shared" si="7"/>
        <v>11</v>
      </c>
    </row>
    <row r="62" spans="1:31" s="34" customFormat="1" ht="15.75">
      <c r="A62" s="41" t="s">
        <v>174</v>
      </c>
      <c r="B62" s="31" t="s">
        <v>196</v>
      </c>
      <c r="C62" s="87">
        <v>6.48</v>
      </c>
      <c r="D62" s="36"/>
      <c r="E62" s="23">
        <f t="shared" si="15"/>
        <v>0</v>
      </c>
      <c r="F62" s="32"/>
      <c r="G62" s="12">
        <f>ROUND(C62*F62,3)</f>
        <v>0</v>
      </c>
      <c r="H62" s="32">
        <v>2</v>
      </c>
      <c r="I62" s="25">
        <f>ROUND(C62*H62,3)</f>
        <v>12.96</v>
      </c>
      <c r="J62" s="32"/>
      <c r="K62" s="25">
        <f>ROUND(C62*J62,3)</f>
        <v>0</v>
      </c>
      <c r="L62" s="32"/>
      <c r="M62" s="23">
        <f>ROUND(C62*L62,3)</f>
        <v>0</v>
      </c>
      <c r="N62" s="32"/>
      <c r="O62" s="25">
        <f>ROUND(C62*N62,3)</f>
        <v>0</v>
      </c>
      <c r="P62" s="33"/>
      <c r="Q62" s="12">
        <f>ROUND(C62*P62,3)</f>
        <v>0</v>
      </c>
      <c r="R62" s="40"/>
      <c r="S62" s="12">
        <f>ROUND(C62*R62,3)</f>
        <v>0</v>
      </c>
      <c r="T62" s="40"/>
      <c r="U62" s="12">
        <f>ROUND(C62*T62,3)</f>
        <v>0</v>
      </c>
      <c r="V62" s="32"/>
      <c r="W62" s="12">
        <f>ROUND(C62*V62,3)</f>
        <v>0</v>
      </c>
      <c r="X62" s="33">
        <v>2</v>
      </c>
      <c r="Y62" s="12">
        <f>ROUND(C62*X62,3)</f>
        <v>12.96</v>
      </c>
      <c r="Z62" s="33"/>
      <c r="AA62" s="12">
        <f t="shared" si="5"/>
        <v>0</v>
      </c>
      <c r="AB62" s="33"/>
      <c r="AC62" s="12">
        <f t="shared" si="6"/>
        <v>0</v>
      </c>
      <c r="AD62" s="30">
        <f>AE62*C62</f>
        <v>25.92</v>
      </c>
      <c r="AE62" s="81">
        <f t="shared" si="7"/>
        <v>4</v>
      </c>
    </row>
    <row r="63" spans="1:31" s="34" customFormat="1" ht="15.75">
      <c r="A63" s="41" t="s">
        <v>163</v>
      </c>
      <c r="B63" s="31" t="s">
        <v>161</v>
      </c>
      <c r="C63" s="87">
        <v>1.04</v>
      </c>
      <c r="D63" s="36"/>
      <c r="E63" s="23">
        <f t="shared" si="15"/>
        <v>0</v>
      </c>
      <c r="F63" s="32"/>
      <c r="G63" s="12">
        <f>ROUND(C63*F63,3)</f>
        <v>0</v>
      </c>
      <c r="H63" s="32"/>
      <c r="I63" s="25">
        <f>ROUND(C63*H63,3)</f>
        <v>0</v>
      </c>
      <c r="J63" s="32">
        <v>4</v>
      </c>
      <c r="K63" s="25">
        <f>ROUND(C63*J63,3)</f>
        <v>4.16</v>
      </c>
      <c r="L63" s="32"/>
      <c r="M63" s="23">
        <f>ROUND(C63*L63,3)</f>
        <v>0</v>
      </c>
      <c r="N63" s="32"/>
      <c r="O63" s="25">
        <f>ROUND(C63*N63,3)</f>
        <v>0</v>
      </c>
      <c r="P63" s="33">
        <v>2</v>
      </c>
      <c r="Q63" s="12">
        <f>ROUND(C63*P63,3)</f>
        <v>2.08</v>
      </c>
      <c r="R63" s="40"/>
      <c r="S63" s="12">
        <f>ROUND(C63*R63,3)</f>
        <v>0</v>
      </c>
      <c r="T63" s="40"/>
      <c r="U63" s="12">
        <f>ROUND(C63*T63,3)</f>
        <v>0</v>
      </c>
      <c r="V63" s="32"/>
      <c r="W63" s="12">
        <f t="shared" si="18"/>
        <v>0</v>
      </c>
      <c r="X63" s="33"/>
      <c r="Y63" s="12">
        <f t="shared" si="19"/>
        <v>0</v>
      </c>
      <c r="Z63" s="33">
        <v>2</v>
      </c>
      <c r="AA63" s="12">
        <f t="shared" si="5"/>
        <v>2.08</v>
      </c>
      <c r="AB63" s="33">
        <v>3</v>
      </c>
      <c r="AC63" s="12">
        <f t="shared" si="6"/>
        <v>3.12</v>
      </c>
      <c r="AD63" s="30">
        <f t="shared" si="8"/>
        <v>11.440000000000001</v>
      </c>
      <c r="AE63" s="81">
        <f t="shared" si="7"/>
        <v>11</v>
      </c>
    </row>
    <row r="64" spans="1:31" s="34" customFormat="1" ht="15.75">
      <c r="A64" s="46" t="s">
        <v>61</v>
      </c>
      <c r="B64" s="31" t="s">
        <v>197</v>
      </c>
      <c r="C64" s="87">
        <v>1.28</v>
      </c>
      <c r="D64" s="36"/>
      <c r="E64" s="23">
        <f t="shared" si="15"/>
        <v>0</v>
      </c>
      <c r="F64" s="32">
        <v>4</v>
      </c>
      <c r="G64" s="12">
        <f t="shared" si="13"/>
        <v>5.12</v>
      </c>
      <c r="H64" s="32"/>
      <c r="I64" s="25">
        <f t="shared" si="10"/>
        <v>0</v>
      </c>
      <c r="J64" s="32"/>
      <c r="K64" s="25">
        <f t="shared" si="16"/>
        <v>0</v>
      </c>
      <c r="L64" s="32"/>
      <c r="M64" s="23">
        <f t="shared" si="11"/>
        <v>0</v>
      </c>
      <c r="N64" s="32">
        <v>2</v>
      </c>
      <c r="O64" s="25">
        <f t="shared" si="14"/>
        <v>2.56</v>
      </c>
      <c r="P64" s="33"/>
      <c r="Q64" s="12">
        <f t="shared" si="9"/>
        <v>0</v>
      </c>
      <c r="R64" s="40"/>
      <c r="S64" s="12">
        <f t="shared" si="12"/>
        <v>0</v>
      </c>
      <c r="T64" s="40"/>
      <c r="U64" s="12">
        <f t="shared" si="17"/>
        <v>0</v>
      </c>
      <c r="V64" s="32">
        <v>2</v>
      </c>
      <c r="W64" s="12">
        <f t="shared" si="18"/>
        <v>2.56</v>
      </c>
      <c r="X64" s="33"/>
      <c r="Y64" s="12">
        <f t="shared" si="19"/>
        <v>0</v>
      </c>
      <c r="Z64" s="33"/>
      <c r="AA64" s="12">
        <f t="shared" si="5"/>
        <v>0</v>
      </c>
      <c r="AB64" s="33"/>
      <c r="AC64" s="12">
        <f aca="true" t="shared" si="20" ref="AC64:AC74">ROUND(C64*AB64,3)</f>
        <v>0</v>
      </c>
      <c r="AD64" s="30">
        <f t="shared" si="8"/>
        <v>10.24</v>
      </c>
      <c r="AE64" s="81">
        <f t="shared" si="7"/>
        <v>8</v>
      </c>
    </row>
    <row r="65" spans="1:31" s="34" customFormat="1" ht="15.75">
      <c r="A65" s="46" t="s">
        <v>62</v>
      </c>
      <c r="B65" s="31" t="s">
        <v>198</v>
      </c>
      <c r="C65" s="87">
        <v>1.02</v>
      </c>
      <c r="D65" s="36">
        <v>2</v>
      </c>
      <c r="E65" s="23">
        <f t="shared" si="15"/>
        <v>2.04</v>
      </c>
      <c r="F65" s="32"/>
      <c r="G65" s="12">
        <f t="shared" si="13"/>
        <v>0</v>
      </c>
      <c r="H65" s="32"/>
      <c r="I65" s="25">
        <f t="shared" si="10"/>
        <v>0</v>
      </c>
      <c r="J65" s="32"/>
      <c r="K65" s="25">
        <f t="shared" si="16"/>
        <v>0</v>
      </c>
      <c r="L65" s="32"/>
      <c r="M65" s="23">
        <f t="shared" si="11"/>
        <v>0</v>
      </c>
      <c r="N65" s="32">
        <v>2</v>
      </c>
      <c r="O65" s="25">
        <f t="shared" si="14"/>
        <v>2.04</v>
      </c>
      <c r="P65" s="33"/>
      <c r="Q65" s="12">
        <f t="shared" si="9"/>
        <v>0</v>
      </c>
      <c r="R65" s="40">
        <v>2</v>
      </c>
      <c r="S65" s="12">
        <f t="shared" si="12"/>
        <v>2.04</v>
      </c>
      <c r="T65" s="40"/>
      <c r="U65" s="12">
        <f t="shared" si="17"/>
        <v>0</v>
      </c>
      <c r="V65" s="32"/>
      <c r="W65" s="12">
        <f t="shared" si="18"/>
        <v>0</v>
      </c>
      <c r="X65" s="33"/>
      <c r="Y65" s="12">
        <f t="shared" si="19"/>
        <v>0</v>
      </c>
      <c r="Z65" s="33"/>
      <c r="AA65" s="12">
        <f t="shared" si="5"/>
        <v>0</v>
      </c>
      <c r="AB65" s="33"/>
      <c r="AC65" s="12">
        <f t="shared" si="20"/>
        <v>0</v>
      </c>
      <c r="AD65" s="30">
        <f t="shared" si="8"/>
        <v>6.12</v>
      </c>
      <c r="AE65" s="81">
        <f t="shared" si="7"/>
        <v>6</v>
      </c>
    </row>
    <row r="66" spans="1:31" s="34" customFormat="1" ht="15.75">
      <c r="A66" s="43" t="s">
        <v>38</v>
      </c>
      <c r="B66" s="31"/>
      <c r="C66" s="87">
        <v>4.59</v>
      </c>
      <c r="D66" s="36">
        <v>1</v>
      </c>
      <c r="E66" s="23">
        <f t="shared" si="15"/>
        <v>4.59</v>
      </c>
      <c r="F66" s="32"/>
      <c r="G66" s="12">
        <f t="shared" si="13"/>
        <v>0</v>
      </c>
      <c r="H66" s="32"/>
      <c r="I66" s="25">
        <f aca="true" t="shared" si="21" ref="I66:I74">ROUND(C66*H66,3)</f>
        <v>0</v>
      </c>
      <c r="J66" s="32"/>
      <c r="K66" s="25">
        <f t="shared" si="16"/>
        <v>0</v>
      </c>
      <c r="L66" s="32"/>
      <c r="M66" s="23">
        <f aca="true" t="shared" si="22" ref="M66:M74">ROUND(C66*L66,3)</f>
        <v>0</v>
      </c>
      <c r="N66" s="32">
        <v>2</v>
      </c>
      <c r="O66" s="25">
        <f t="shared" si="14"/>
        <v>9.18</v>
      </c>
      <c r="P66" s="33"/>
      <c r="Q66" s="12">
        <f t="shared" si="9"/>
        <v>0</v>
      </c>
      <c r="R66" s="40">
        <v>2</v>
      </c>
      <c r="S66" s="12">
        <f aca="true" t="shared" si="23" ref="S66:S74">ROUND(C66*R66,3)</f>
        <v>9.18</v>
      </c>
      <c r="T66" s="40"/>
      <c r="U66" s="12">
        <f t="shared" si="17"/>
        <v>0</v>
      </c>
      <c r="V66" s="32"/>
      <c r="W66" s="12">
        <f t="shared" si="18"/>
        <v>0</v>
      </c>
      <c r="X66" s="33"/>
      <c r="Y66" s="12">
        <f t="shared" si="19"/>
        <v>0</v>
      </c>
      <c r="Z66" s="33"/>
      <c r="AA66" s="12">
        <f aca="true" t="shared" si="24" ref="AA66:AA74">ROUND(C66*Z66,3)</f>
        <v>0</v>
      </c>
      <c r="AB66" s="33"/>
      <c r="AC66" s="12">
        <f t="shared" si="20"/>
        <v>0</v>
      </c>
      <c r="AD66" s="30">
        <f t="shared" si="8"/>
        <v>22.95</v>
      </c>
      <c r="AE66" s="81">
        <f t="shared" si="7"/>
        <v>5</v>
      </c>
    </row>
    <row r="67" spans="1:31" s="34" customFormat="1" ht="15.75">
      <c r="A67" s="43" t="s">
        <v>52</v>
      </c>
      <c r="B67" s="31" t="s">
        <v>199</v>
      </c>
      <c r="C67" s="87">
        <v>0.78</v>
      </c>
      <c r="D67" s="36">
        <v>1</v>
      </c>
      <c r="E67" s="23">
        <f t="shared" si="15"/>
        <v>0.78</v>
      </c>
      <c r="F67" s="32"/>
      <c r="G67" s="12">
        <f t="shared" si="13"/>
        <v>0</v>
      </c>
      <c r="H67" s="32"/>
      <c r="I67" s="25">
        <f t="shared" si="21"/>
        <v>0</v>
      </c>
      <c r="J67" s="32"/>
      <c r="K67" s="25">
        <f t="shared" si="16"/>
        <v>0</v>
      </c>
      <c r="L67" s="32"/>
      <c r="M67" s="23">
        <f t="shared" si="22"/>
        <v>0</v>
      </c>
      <c r="N67" s="32">
        <v>2</v>
      </c>
      <c r="O67" s="25">
        <f t="shared" si="14"/>
        <v>1.56</v>
      </c>
      <c r="P67" s="33"/>
      <c r="Q67" s="12">
        <f t="shared" si="9"/>
        <v>0</v>
      </c>
      <c r="R67" s="40">
        <v>4</v>
      </c>
      <c r="S67" s="12">
        <f t="shared" si="23"/>
        <v>3.12</v>
      </c>
      <c r="T67" s="40"/>
      <c r="U67" s="12">
        <f t="shared" si="17"/>
        <v>0</v>
      </c>
      <c r="V67" s="32"/>
      <c r="W67" s="12">
        <f t="shared" si="18"/>
        <v>0</v>
      </c>
      <c r="X67" s="33"/>
      <c r="Y67" s="12">
        <f t="shared" si="19"/>
        <v>0</v>
      </c>
      <c r="Z67" s="33"/>
      <c r="AA67" s="12">
        <f t="shared" si="24"/>
        <v>0</v>
      </c>
      <c r="AB67" s="33"/>
      <c r="AC67" s="12">
        <f t="shared" si="20"/>
        <v>0</v>
      </c>
      <c r="AD67" s="30">
        <f t="shared" si="8"/>
        <v>5.46</v>
      </c>
      <c r="AE67" s="81">
        <f aca="true" t="shared" si="25" ref="AE67:AE74">SUM(D67+F67+H67+J67+L67+N67+P67+R67+T67+V67+X67+Z67+AB67)</f>
        <v>7</v>
      </c>
    </row>
    <row r="68" spans="1:31" s="34" customFormat="1" ht="15.75">
      <c r="A68" s="43" t="s">
        <v>36</v>
      </c>
      <c r="B68" s="31" t="s">
        <v>83</v>
      </c>
      <c r="C68" s="87">
        <v>1.62</v>
      </c>
      <c r="D68" s="36"/>
      <c r="E68" s="23">
        <f t="shared" si="15"/>
        <v>0</v>
      </c>
      <c r="F68" s="32"/>
      <c r="G68" s="12">
        <f aca="true" t="shared" si="26" ref="G68:G74">ROUND(C68*F68,3)</f>
        <v>0</v>
      </c>
      <c r="H68" s="32"/>
      <c r="I68" s="25">
        <f t="shared" si="21"/>
        <v>0</v>
      </c>
      <c r="J68" s="32"/>
      <c r="K68" s="25">
        <f t="shared" si="16"/>
        <v>0</v>
      </c>
      <c r="L68" s="32"/>
      <c r="M68" s="23">
        <f t="shared" si="22"/>
        <v>0</v>
      </c>
      <c r="N68" s="32">
        <v>2</v>
      </c>
      <c r="O68" s="25">
        <f aca="true" t="shared" si="27" ref="O68:O74">ROUND(C68*N68,3)</f>
        <v>3.24</v>
      </c>
      <c r="P68" s="33"/>
      <c r="Q68" s="12">
        <f t="shared" si="9"/>
        <v>0</v>
      </c>
      <c r="R68" s="40"/>
      <c r="S68" s="12">
        <f t="shared" si="23"/>
        <v>0</v>
      </c>
      <c r="T68" s="40">
        <v>2</v>
      </c>
      <c r="U68" s="12">
        <f t="shared" si="17"/>
        <v>3.24</v>
      </c>
      <c r="V68" s="32">
        <v>2</v>
      </c>
      <c r="W68" s="12">
        <f t="shared" si="18"/>
        <v>3.24</v>
      </c>
      <c r="X68" s="33"/>
      <c r="Y68" s="12">
        <f t="shared" si="19"/>
        <v>0</v>
      </c>
      <c r="Z68" s="33"/>
      <c r="AA68" s="12">
        <f t="shared" si="24"/>
        <v>0</v>
      </c>
      <c r="AB68" s="33">
        <v>3</v>
      </c>
      <c r="AC68" s="12">
        <f t="shared" si="20"/>
        <v>4.86</v>
      </c>
      <c r="AD68" s="30">
        <f t="shared" si="8"/>
        <v>14.580000000000002</v>
      </c>
      <c r="AE68" s="81">
        <f t="shared" si="25"/>
        <v>9</v>
      </c>
    </row>
    <row r="69" spans="1:31" s="72" customFormat="1" ht="17.25" customHeight="1" hidden="1">
      <c r="A69" s="74" t="s">
        <v>111</v>
      </c>
      <c r="B69" s="65"/>
      <c r="C69" s="88"/>
      <c r="D69" s="69"/>
      <c r="E69" s="68">
        <f t="shared" si="15"/>
        <v>0</v>
      </c>
      <c r="F69" s="66"/>
      <c r="G69" s="68">
        <f t="shared" si="26"/>
        <v>0</v>
      </c>
      <c r="H69" s="66"/>
      <c r="I69" s="76">
        <f t="shared" si="21"/>
        <v>0</v>
      </c>
      <c r="J69" s="66"/>
      <c r="K69" s="67">
        <f t="shared" si="16"/>
        <v>0</v>
      </c>
      <c r="L69" s="66"/>
      <c r="M69" s="75">
        <f t="shared" si="22"/>
        <v>0</v>
      </c>
      <c r="N69" s="66"/>
      <c r="O69" s="67">
        <f t="shared" si="27"/>
        <v>0</v>
      </c>
      <c r="P69" s="70"/>
      <c r="Q69" s="68">
        <f aca="true" t="shared" si="28" ref="Q69:Q74">ROUND(C69*P69,3)</f>
        <v>0</v>
      </c>
      <c r="R69" s="71"/>
      <c r="S69" s="68">
        <f t="shared" si="23"/>
        <v>0</v>
      </c>
      <c r="T69" s="71"/>
      <c r="U69" s="68">
        <f t="shared" si="17"/>
        <v>0</v>
      </c>
      <c r="V69" s="66"/>
      <c r="W69" s="12">
        <f t="shared" si="18"/>
        <v>0</v>
      </c>
      <c r="X69" s="70"/>
      <c r="Y69" s="12">
        <f t="shared" si="19"/>
        <v>0</v>
      </c>
      <c r="Z69" s="70"/>
      <c r="AA69" s="12">
        <f t="shared" si="24"/>
        <v>0</v>
      </c>
      <c r="AB69" s="70"/>
      <c r="AC69" s="12">
        <f t="shared" si="20"/>
        <v>0</v>
      </c>
      <c r="AD69" s="30">
        <f aca="true" t="shared" si="29" ref="AD69:AD74">AE69*C69</f>
        <v>0</v>
      </c>
      <c r="AE69" s="81">
        <f t="shared" si="25"/>
        <v>0</v>
      </c>
    </row>
    <row r="70" spans="1:31" s="63" customFormat="1" ht="17.25" customHeight="1">
      <c r="A70" s="43" t="s">
        <v>157</v>
      </c>
      <c r="B70" s="31" t="s">
        <v>54</v>
      </c>
      <c r="C70" s="87">
        <v>10.94</v>
      </c>
      <c r="D70" s="36"/>
      <c r="E70" s="12">
        <f t="shared" si="15"/>
        <v>0</v>
      </c>
      <c r="F70" s="32"/>
      <c r="G70" s="12">
        <f t="shared" si="26"/>
        <v>0</v>
      </c>
      <c r="H70" s="32"/>
      <c r="I70" s="12">
        <f t="shared" si="21"/>
        <v>0</v>
      </c>
      <c r="J70" s="32"/>
      <c r="K70" s="12">
        <f>ROUND(C70*J70,3)</f>
        <v>0</v>
      </c>
      <c r="L70" s="32"/>
      <c r="M70" s="12">
        <f t="shared" si="22"/>
        <v>0</v>
      </c>
      <c r="N70" s="32">
        <v>2</v>
      </c>
      <c r="O70" s="12">
        <f t="shared" si="27"/>
        <v>21.88</v>
      </c>
      <c r="P70" s="32"/>
      <c r="Q70" s="12">
        <f t="shared" si="28"/>
        <v>0</v>
      </c>
      <c r="R70" s="32"/>
      <c r="S70" s="12">
        <f t="shared" si="23"/>
        <v>0</v>
      </c>
      <c r="T70" s="32"/>
      <c r="U70" s="12">
        <f>ROUND(C70*T70,3)</f>
        <v>0</v>
      </c>
      <c r="V70" s="32"/>
      <c r="W70" s="12">
        <f t="shared" si="18"/>
        <v>0</v>
      </c>
      <c r="X70" s="33"/>
      <c r="Y70" s="12">
        <f t="shared" si="19"/>
        <v>0</v>
      </c>
      <c r="Z70" s="33"/>
      <c r="AA70" s="12">
        <f t="shared" si="24"/>
        <v>0</v>
      </c>
      <c r="AB70" s="33">
        <v>1</v>
      </c>
      <c r="AC70" s="12">
        <f t="shared" si="20"/>
        <v>10.94</v>
      </c>
      <c r="AD70" s="30">
        <f t="shared" si="29"/>
        <v>32.82</v>
      </c>
      <c r="AE70" s="81">
        <f t="shared" si="25"/>
        <v>3</v>
      </c>
    </row>
    <row r="71" spans="1:31" s="34" customFormat="1" ht="15.75" customHeight="1">
      <c r="A71" s="43" t="s">
        <v>111</v>
      </c>
      <c r="B71" s="31"/>
      <c r="C71" s="87">
        <v>0.34</v>
      </c>
      <c r="D71" s="36"/>
      <c r="E71" s="12">
        <f t="shared" si="15"/>
        <v>0</v>
      </c>
      <c r="F71" s="32"/>
      <c r="G71" s="12">
        <f t="shared" si="26"/>
        <v>0</v>
      </c>
      <c r="H71" s="32"/>
      <c r="I71" s="22">
        <f t="shared" si="21"/>
        <v>0</v>
      </c>
      <c r="J71" s="32"/>
      <c r="K71" s="25">
        <f>ROUND(C71*J71,3)</f>
        <v>0</v>
      </c>
      <c r="L71" s="32"/>
      <c r="M71" s="23">
        <f t="shared" si="22"/>
        <v>0</v>
      </c>
      <c r="N71" s="32">
        <v>20</v>
      </c>
      <c r="O71" s="25">
        <f t="shared" si="27"/>
        <v>6.8</v>
      </c>
      <c r="P71" s="33">
        <v>10</v>
      </c>
      <c r="Q71" s="12">
        <f t="shared" si="28"/>
        <v>3.4</v>
      </c>
      <c r="R71" s="40">
        <v>10</v>
      </c>
      <c r="S71" s="12">
        <f t="shared" si="23"/>
        <v>3.4</v>
      </c>
      <c r="T71" s="40"/>
      <c r="U71" s="12">
        <f>ROUND(C71*T71,3)</f>
        <v>0</v>
      </c>
      <c r="V71" s="32"/>
      <c r="W71" s="22">
        <f t="shared" si="18"/>
        <v>0</v>
      </c>
      <c r="X71" s="32"/>
      <c r="Y71" s="12">
        <f t="shared" si="19"/>
        <v>0</v>
      </c>
      <c r="Z71" s="32"/>
      <c r="AA71" s="12">
        <f t="shared" si="24"/>
        <v>0</v>
      </c>
      <c r="AB71" s="32">
        <v>10</v>
      </c>
      <c r="AC71" s="12">
        <f t="shared" si="20"/>
        <v>3.4</v>
      </c>
      <c r="AD71" s="30">
        <f t="shared" si="29"/>
        <v>17</v>
      </c>
      <c r="AE71" s="81">
        <f t="shared" si="25"/>
        <v>50</v>
      </c>
    </row>
    <row r="72" spans="1:31" s="63" customFormat="1" ht="15.75" customHeight="1">
      <c r="A72" s="43" t="s">
        <v>175</v>
      </c>
      <c r="B72" s="31" t="s">
        <v>54</v>
      </c>
      <c r="C72" s="87">
        <v>0.75</v>
      </c>
      <c r="D72" s="36"/>
      <c r="E72" s="12">
        <f t="shared" si="15"/>
        <v>0</v>
      </c>
      <c r="F72" s="32"/>
      <c r="G72" s="12">
        <f t="shared" si="26"/>
        <v>0</v>
      </c>
      <c r="H72" s="32">
        <v>5</v>
      </c>
      <c r="I72" s="12">
        <f t="shared" si="21"/>
        <v>3.75</v>
      </c>
      <c r="J72" s="32"/>
      <c r="K72" s="12">
        <f>ROUND(C72*J72,3)</f>
        <v>0</v>
      </c>
      <c r="L72" s="32"/>
      <c r="M72" s="12">
        <f t="shared" si="22"/>
        <v>0</v>
      </c>
      <c r="N72" s="32"/>
      <c r="O72" s="12">
        <f t="shared" si="27"/>
        <v>0</v>
      </c>
      <c r="P72" s="32"/>
      <c r="Q72" s="12">
        <f>ROUND(C72*P72,3)</f>
        <v>0</v>
      </c>
      <c r="R72" s="32"/>
      <c r="S72" s="12">
        <f t="shared" si="23"/>
        <v>0</v>
      </c>
      <c r="T72" s="32"/>
      <c r="U72" s="12">
        <f>ROUND(C72*T72,3)</f>
        <v>0</v>
      </c>
      <c r="V72" s="32"/>
      <c r="W72" s="12">
        <f>ROUND(C72*V72,3)</f>
        <v>0</v>
      </c>
      <c r="X72" s="32"/>
      <c r="Y72" s="12">
        <f>ROUND(C72*X72,3)</f>
        <v>0</v>
      </c>
      <c r="Z72" s="32"/>
      <c r="AA72" s="12">
        <f t="shared" si="24"/>
        <v>0</v>
      </c>
      <c r="AB72" s="32"/>
      <c r="AC72" s="12">
        <f t="shared" si="20"/>
        <v>0</v>
      </c>
      <c r="AD72" s="30">
        <f t="shared" si="29"/>
        <v>3.75</v>
      </c>
      <c r="AE72" s="81">
        <f t="shared" si="25"/>
        <v>5</v>
      </c>
    </row>
    <row r="73" spans="1:31" s="63" customFormat="1" ht="15.75" customHeight="1">
      <c r="A73" s="43" t="s">
        <v>184</v>
      </c>
      <c r="B73" s="31" t="s">
        <v>54</v>
      </c>
      <c r="C73" s="87">
        <v>5.27</v>
      </c>
      <c r="D73" s="36"/>
      <c r="E73" s="12">
        <f t="shared" si="15"/>
        <v>0</v>
      </c>
      <c r="F73" s="32"/>
      <c r="G73" s="12">
        <f t="shared" si="26"/>
        <v>0</v>
      </c>
      <c r="H73" s="32"/>
      <c r="I73" s="12">
        <f t="shared" si="21"/>
        <v>0</v>
      </c>
      <c r="J73" s="32"/>
      <c r="K73" s="12">
        <f>ROUND(C73*J73,3)</f>
        <v>0</v>
      </c>
      <c r="L73" s="32"/>
      <c r="M73" s="12">
        <f t="shared" si="22"/>
        <v>0</v>
      </c>
      <c r="N73" s="32">
        <v>1</v>
      </c>
      <c r="O73" s="12">
        <f t="shared" si="27"/>
        <v>5.27</v>
      </c>
      <c r="P73" s="32">
        <v>2</v>
      </c>
      <c r="Q73" s="12">
        <f>ROUND(C73*P73,3)</f>
        <v>10.54</v>
      </c>
      <c r="R73" s="32"/>
      <c r="S73" s="12">
        <f t="shared" si="23"/>
        <v>0</v>
      </c>
      <c r="T73" s="32"/>
      <c r="U73" s="12">
        <f>ROUND(C73*T73,3)</f>
        <v>0</v>
      </c>
      <c r="V73" s="32"/>
      <c r="W73" s="12">
        <f>ROUND(C73*V73,3)</f>
        <v>0</v>
      </c>
      <c r="X73" s="32"/>
      <c r="Y73" s="12">
        <f>ROUND(C73*X73,3)</f>
        <v>0</v>
      </c>
      <c r="Z73" s="32"/>
      <c r="AA73" s="12">
        <f>ROUND(C73*Z73,3)</f>
        <v>0</v>
      </c>
      <c r="AB73" s="32"/>
      <c r="AC73" s="12">
        <f t="shared" si="20"/>
        <v>0</v>
      </c>
      <c r="AD73" s="30">
        <f t="shared" si="29"/>
        <v>15.809999999999999</v>
      </c>
      <c r="AE73" s="81">
        <f t="shared" si="25"/>
        <v>3</v>
      </c>
    </row>
    <row r="74" spans="1:31" s="63" customFormat="1" ht="15.75" customHeight="1">
      <c r="A74" s="47" t="s">
        <v>187</v>
      </c>
      <c r="B74" s="92"/>
      <c r="C74" s="89">
        <v>241.7</v>
      </c>
      <c r="D74" s="84"/>
      <c r="E74" s="27">
        <f t="shared" si="15"/>
        <v>0</v>
      </c>
      <c r="F74" s="84">
        <v>1</v>
      </c>
      <c r="G74" s="27">
        <f t="shared" si="26"/>
        <v>241.7</v>
      </c>
      <c r="H74" s="84"/>
      <c r="I74" s="27">
        <f t="shared" si="21"/>
        <v>0</v>
      </c>
      <c r="J74" s="84"/>
      <c r="K74" s="27">
        <f>ROUND(C74*J74,3)</f>
        <v>0</v>
      </c>
      <c r="L74" s="86"/>
      <c r="M74" s="27">
        <f t="shared" si="22"/>
        <v>0</v>
      </c>
      <c r="N74" s="50"/>
      <c r="O74" s="27">
        <f t="shared" si="27"/>
        <v>0</v>
      </c>
      <c r="P74" s="84"/>
      <c r="Q74" s="27">
        <f t="shared" si="28"/>
        <v>0</v>
      </c>
      <c r="R74" s="84"/>
      <c r="S74" s="27">
        <f t="shared" si="23"/>
        <v>0</v>
      </c>
      <c r="T74" s="84"/>
      <c r="U74" s="27">
        <f>ROUND(C74*T74,3)</f>
        <v>0</v>
      </c>
      <c r="V74" s="50"/>
      <c r="W74" s="85">
        <f t="shared" si="18"/>
        <v>0</v>
      </c>
      <c r="X74" s="50"/>
      <c r="Y74" s="27">
        <f t="shared" si="19"/>
        <v>0</v>
      </c>
      <c r="Z74" s="50"/>
      <c r="AA74" s="27">
        <f t="shared" si="24"/>
        <v>0</v>
      </c>
      <c r="AB74" s="50">
        <v>1</v>
      </c>
      <c r="AC74" s="27">
        <f t="shared" si="20"/>
        <v>241.7</v>
      </c>
      <c r="AD74" s="30">
        <f t="shared" si="29"/>
        <v>483.4</v>
      </c>
      <c r="AE74" s="81">
        <f t="shared" si="25"/>
        <v>2</v>
      </c>
    </row>
    <row r="75" spans="1:32" s="13" customFormat="1" ht="28.5" customHeight="1">
      <c r="A75" s="77"/>
      <c r="B75" s="82" t="s">
        <v>24</v>
      </c>
      <c r="C75" s="83"/>
      <c r="D75" s="133">
        <f>SUM(E6:E74)</f>
        <v>189.35</v>
      </c>
      <c r="E75" s="134"/>
      <c r="F75" s="133">
        <f>SUM(G6:G74)</f>
        <v>441.79999999999995</v>
      </c>
      <c r="G75" s="134"/>
      <c r="H75" s="133">
        <f>SUM(I6:I74)</f>
        <v>34.010000000000005</v>
      </c>
      <c r="I75" s="134"/>
      <c r="J75" s="133">
        <f>SUM(K6:K74)</f>
        <v>296.4000000000001</v>
      </c>
      <c r="K75" s="134"/>
      <c r="L75" s="133">
        <f>SUM(M6:M74)</f>
        <v>572.42</v>
      </c>
      <c r="M75" s="134"/>
      <c r="N75" s="133">
        <f>SUM(O6:O74)</f>
        <v>620.9799999999998</v>
      </c>
      <c r="O75" s="134"/>
      <c r="P75" s="133">
        <f>SUM(Q6:Q74)</f>
        <v>530.62</v>
      </c>
      <c r="Q75" s="134"/>
      <c r="R75" s="133">
        <f>SUM(S6:S74)</f>
        <v>344.11</v>
      </c>
      <c r="S75" s="134"/>
      <c r="T75" s="133">
        <f>SUM(U6:U74)</f>
        <v>225.69</v>
      </c>
      <c r="U75" s="134"/>
      <c r="V75" s="133">
        <f>SUM(W6:W74)</f>
        <v>319.25</v>
      </c>
      <c r="W75" s="134"/>
      <c r="X75" s="133">
        <f>SUM(Y6:Y74)</f>
        <v>99.23999999999998</v>
      </c>
      <c r="Y75" s="134"/>
      <c r="Z75" s="133">
        <f>SUM(AA6:AA74)</f>
        <v>301.19</v>
      </c>
      <c r="AA75" s="134"/>
      <c r="AB75" s="133">
        <f>SUM(AC6:AC74)</f>
        <v>510.05999999999995</v>
      </c>
      <c r="AC75" s="134"/>
      <c r="AD75" s="93">
        <f>SUM(AD6:AD74)</f>
        <v>4485.120000000002</v>
      </c>
      <c r="AE75" s="94"/>
      <c r="AF75" s="78"/>
    </row>
    <row r="76" spans="30:31" ht="15.75">
      <c r="AD76" s="39"/>
      <c r="AE76" s="37"/>
    </row>
    <row r="77" ht="15.75">
      <c r="AE77" s="37"/>
    </row>
  </sheetData>
  <sheetProtection/>
  <mergeCells count="56">
    <mergeCell ref="T2:U2"/>
    <mergeCell ref="V2:W2"/>
    <mergeCell ref="X2:Y2"/>
    <mergeCell ref="A3:A4"/>
    <mergeCell ref="B3:B4"/>
    <mergeCell ref="C3:C5"/>
    <mergeCell ref="D3:D5"/>
    <mergeCell ref="E3:E5"/>
    <mergeCell ref="D2:E2"/>
    <mergeCell ref="F2:G2"/>
    <mergeCell ref="H3:H5"/>
    <mergeCell ref="I3:I5"/>
    <mergeCell ref="J3:J5"/>
    <mergeCell ref="K3:K5"/>
    <mergeCell ref="P2:Q2"/>
    <mergeCell ref="R2:S2"/>
    <mergeCell ref="H2:I2"/>
    <mergeCell ref="J2:K2"/>
    <mergeCell ref="L2:M2"/>
    <mergeCell ref="N2:O2"/>
    <mergeCell ref="N75:O75"/>
    <mergeCell ref="P75:Q75"/>
    <mergeCell ref="R3:R5"/>
    <mergeCell ref="S3:S5"/>
    <mergeCell ref="T3:T5"/>
    <mergeCell ref="U3:U5"/>
    <mergeCell ref="N3:N5"/>
    <mergeCell ref="O3:O5"/>
    <mergeCell ref="P3:P5"/>
    <mergeCell ref="Q3:Q5"/>
    <mergeCell ref="A5:B5"/>
    <mergeCell ref="D75:E75"/>
    <mergeCell ref="F75:G75"/>
    <mergeCell ref="H75:I75"/>
    <mergeCell ref="J75:K75"/>
    <mergeCell ref="L75:M75"/>
    <mergeCell ref="L3:L5"/>
    <mergeCell ref="M3:M5"/>
    <mergeCell ref="F3:F5"/>
    <mergeCell ref="G3:G5"/>
    <mergeCell ref="R75:S75"/>
    <mergeCell ref="T75:U75"/>
    <mergeCell ref="V75:W75"/>
    <mergeCell ref="X75:Y75"/>
    <mergeCell ref="X3:X5"/>
    <mergeCell ref="Y3:Y5"/>
    <mergeCell ref="V3:V5"/>
    <mergeCell ref="W3:W5"/>
    <mergeCell ref="Z2:AA2"/>
    <mergeCell ref="Z3:Z5"/>
    <mergeCell ref="AA3:AA5"/>
    <mergeCell ref="Z75:AA75"/>
    <mergeCell ref="AB2:AC2"/>
    <mergeCell ref="AB3:AB5"/>
    <mergeCell ref="AC3:AC5"/>
    <mergeCell ref="AB75:AC75"/>
  </mergeCells>
  <printOptions/>
  <pageMargins left="0" right="0" top="0.2362204724409449" bottom="0.2362204724409449" header="0.2362204724409449" footer="0.2362204724409449"/>
  <pageSetup horizontalDpi="300" verticalDpi="300" orientation="portrait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A1" sqref="A1:G16384"/>
    </sheetView>
  </sheetViews>
  <sheetFormatPr defaultColWidth="9.00390625" defaultRowHeight="15.75"/>
  <cols>
    <col min="1" max="1" width="28.875" style="4" customWidth="1"/>
    <col min="2" max="2" width="23.50390625" style="4" customWidth="1"/>
    <col min="3" max="3" width="9.00390625" style="4" customWidth="1"/>
    <col min="4" max="4" width="4.125" style="4" hidden="1" customWidth="1"/>
    <col min="5" max="5" width="9.375" style="5" hidden="1" customWidth="1"/>
    <col min="6" max="6" width="4.75390625" style="4" customWidth="1"/>
    <col min="7" max="7" width="9.75390625" style="5" customWidth="1"/>
  </cols>
  <sheetData>
    <row r="1" spans="1:7" ht="15.75">
      <c r="A1" s="1"/>
      <c r="B1" s="14"/>
      <c r="C1" s="16"/>
      <c r="D1" s="6"/>
      <c r="E1" s="8"/>
      <c r="F1" s="6"/>
      <c r="G1" s="8"/>
    </row>
    <row r="2" spans="1:7" ht="19.5">
      <c r="A2" s="19" t="s">
        <v>28</v>
      </c>
      <c r="B2" s="15"/>
      <c r="C2" s="20" t="s">
        <v>131</v>
      </c>
      <c r="D2" s="146" t="s">
        <v>43</v>
      </c>
      <c r="E2" s="128"/>
      <c r="F2" s="146" t="s">
        <v>29</v>
      </c>
      <c r="G2" s="128"/>
    </row>
    <row r="3" spans="1:7" ht="15.75">
      <c r="A3" s="122" t="s">
        <v>0</v>
      </c>
      <c r="B3" s="141" t="s">
        <v>25</v>
      </c>
      <c r="C3" s="157" t="s">
        <v>26</v>
      </c>
      <c r="D3" s="129" t="s">
        <v>1</v>
      </c>
      <c r="E3" s="131" t="s">
        <v>23</v>
      </c>
      <c r="F3" s="129" t="s">
        <v>1</v>
      </c>
      <c r="G3" s="131" t="s">
        <v>23</v>
      </c>
    </row>
    <row r="4" spans="1:7" ht="15.75">
      <c r="A4" s="140"/>
      <c r="B4" s="142"/>
      <c r="C4" s="158"/>
      <c r="D4" s="130"/>
      <c r="E4" s="132"/>
      <c r="F4" s="130"/>
      <c r="G4" s="132"/>
    </row>
    <row r="5" spans="1:7" ht="15.75">
      <c r="A5" s="160" t="s">
        <v>54</v>
      </c>
      <c r="B5" s="161"/>
      <c r="C5" s="159"/>
      <c r="D5" s="130"/>
      <c r="E5" s="137"/>
      <c r="F5" s="130"/>
      <c r="G5" s="137"/>
    </row>
    <row r="6" spans="1:7" ht="15.75">
      <c r="A6" s="9" t="s">
        <v>2</v>
      </c>
      <c r="B6" s="17" t="s">
        <v>94</v>
      </c>
      <c r="C6" s="38">
        <v>0.34</v>
      </c>
      <c r="D6" s="7">
        <v>20</v>
      </c>
      <c r="E6" s="24">
        <f aca="true" t="shared" si="0" ref="E6:E69">ROUND(C6*D6,3)</f>
        <v>6.8</v>
      </c>
      <c r="F6" s="7">
        <v>10</v>
      </c>
      <c r="G6" s="11">
        <f>ROUND(C6*F6,3)</f>
        <v>3.4</v>
      </c>
    </row>
    <row r="7" spans="1:7" ht="15.75">
      <c r="A7" s="29" t="s">
        <v>3</v>
      </c>
      <c r="B7" s="18" t="s">
        <v>95</v>
      </c>
      <c r="C7" s="38">
        <v>0.35</v>
      </c>
      <c r="D7" s="7">
        <v>70</v>
      </c>
      <c r="E7" s="25">
        <f t="shared" si="0"/>
        <v>24.5</v>
      </c>
      <c r="F7" s="7">
        <v>50</v>
      </c>
      <c r="G7" s="12">
        <f>ROUND(C7*F7,3)</f>
        <v>17.5</v>
      </c>
    </row>
    <row r="8" spans="1:7" ht="15.75">
      <c r="A8" s="35" t="s">
        <v>4</v>
      </c>
      <c r="B8" s="31" t="s">
        <v>135</v>
      </c>
      <c r="C8" s="42">
        <v>0.84</v>
      </c>
      <c r="D8" s="32">
        <v>10</v>
      </c>
      <c r="E8" s="25">
        <f t="shared" si="0"/>
        <v>8.4</v>
      </c>
      <c r="F8" s="32">
        <v>5</v>
      </c>
      <c r="G8" s="12">
        <f>ROUND(C8*F8,3)</f>
        <v>4.2</v>
      </c>
    </row>
    <row r="9" spans="1:7" ht="15.75">
      <c r="A9" s="35" t="s">
        <v>5</v>
      </c>
      <c r="B9" s="31" t="s">
        <v>96</v>
      </c>
      <c r="C9" s="42">
        <v>1.1</v>
      </c>
      <c r="D9" s="32">
        <v>40</v>
      </c>
      <c r="E9" s="25">
        <f t="shared" si="0"/>
        <v>44</v>
      </c>
      <c r="F9" s="32">
        <v>5</v>
      </c>
      <c r="G9" s="12">
        <f>ROUND(C9*F9,3)</f>
        <v>5.5</v>
      </c>
    </row>
    <row r="10" spans="1:7" ht="15.75">
      <c r="A10" s="35" t="s">
        <v>6</v>
      </c>
      <c r="B10" s="31" t="s">
        <v>97</v>
      </c>
      <c r="C10" s="42">
        <v>0.74</v>
      </c>
      <c r="D10" s="32"/>
      <c r="E10" s="25">
        <f t="shared" si="0"/>
        <v>0</v>
      </c>
      <c r="F10" s="32"/>
      <c r="G10" s="12">
        <f>ROUND(C10*F10,2)</f>
        <v>0</v>
      </c>
    </row>
    <row r="11" spans="1:7" ht="15.75">
      <c r="A11" s="35" t="s">
        <v>63</v>
      </c>
      <c r="B11" s="31" t="s">
        <v>134</v>
      </c>
      <c r="C11" s="42">
        <v>0.51</v>
      </c>
      <c r="D11" s="32">
        <v>15</v>
      </c>
      <c r="E11" s="25">
        <f t="shared" si="0"/>
        <v>7.65</v>
      </c>
      <c r="F11" s="44">
        <v>15</v>
      </c>
      <c r="G11" s="12">
        <f aca="true" t="shared" si="1" ref="G11:G74">ROUND(C11*F11,3)</f>
        <v>7.65</v>
      </c>
    </row>
    <row r="12" spans="1:7" ht="15.75">
      <c r="A12" s="35" t="s">
        <v>127</v>
      </c>
      <c r="B12" s="31" t="s">
        <v>98</v>
      </c>
      <c r="C12" s="42">
        <v>1.15</v>
      </c>
      <c r="D12" s="32">
        <v>5</v>
      </c>
      <c r="E12" s="25">
        <f>ROUND(C12*D12,3)</f>
        <v>5.75</v>
      </c>
      <c r="F12" s="44">
        <v>10</v>
      </c>
      <c r="G12" s="12">
        <f t="shared" si="1"/>
        <v>11.5</v>
      </c>
    </row>
    <row r="13" spans="1:7" ht="15.75">
      <c r="A13" s="35" t="s">
        <v>55</v>
      </c>
      <c r="B13" s="31" t="s">
        <v>136</v>
      </c>
      <c r="C13" s="42">
        <v>1.02</v>
      </c>
      <c r="D13" s="32"/>
      <c r="E13" s="25">
        <f t="shared" si="0"/>
        <v>0</v>
      </c>
      <c r="F13" s="32"/>
      <c r="G13" s="12">
        <f t="shared" si="1"/>
        <v>0</v>
      </c>
    </row>
    <row r="14" spans="1:7" ht="15.75">
      <c r="A14" s="41" t="s">
        <v>56</v>
      </c>
      <c r="B14" s="31" t="s">
        <v>137</v>
      </c>
      <c r="C14" s="42">
        <v>0.85</v>
      </c>
      <c r="D14" s="32"/>
      <c r="E14" s="25">
        <f t="shared" si="0"/>
        <v>0</v>
      </c>
      <c r="F14" s="32"/>
      <c r="G14" s="12">
        <f t="shared" si="1"/>
        <v>0</v>
      </c>
    </row>
    <row r="15" spans="1:7" ht="15.75">
      <c r="A15" s="41" t="s">
        <v>64</v>
      </c>
      <c r="B15" s="31" t="s">
        <v>99</v>
      </c>
      <c r="C15" s="42">
        <v>0.65</v>
      </c>
      <c r="D15" s="32"/>
      <c r="E15" s="25">
        <f t="shared" si="0"/>
        <v>0</v>
      </c>
      <c r="F15" s="32"/>
      <c r="G15" s="12">
        <f t="shared" si="1"/>
        <v>0</v>
      </c>
    </row>
    <row r="16" spans="1:7" ht="15.75">
      <c r="A16" s="41" t="s">
        <v>65</v>
      </c>
      <c r="B16" s="31" t="s">
        <v>138</v>
      </c>
      <c r="C16" s="42">
        <v>2</v>
      </c>
      <c r="D16" s="32">
        <v>9</v>
      </c>
      <c r="E16" s="25">
        <f t="shared" si="0"/>
        <v>18</v>
      </c>
      <c r="F16" s="32">
        <v>5</v>
      </c>
      <c r="G16" s="12">
        <f t="shared" si="1"/>
        <v>10</v>
      </c>
    </row>
    <row r="17" spans="1:7" ht="15.75">
      <c r="A17" s="41" t="s">
        <v>103</v>
      </c>
      <c r="B17" s="31" t="s">
        <v>49</v>
      </c>
      <c r="C17" s="42">
        <v>0.6</v>
      </c>
      <c r="D17" s="32"/>
      <c r="E17" s="25">
        <f t="shared" si="0"/>
        <v>0</v>
      </c>
      <c r="F17" s="32"/>
      <c r="G17" s="12">
        <f>ROUND(C17*F17,3)</f>
        <v>0</v>
      </c>
    </row>
    <row r="18" spans="1:7" ht="15.75">
      <c r="A18" s="41" t="s">
        <v>7</v>
      </c>
      <c r="B18" s="31" t="s">
        <v>27</v>
      </c>
      <c r="C18" s="42">
        <v>0.41</v>
      </c>
      <c r="D18" s="32"/>
      <c r="E18" s="25">
        <f t="shared" si="0"/>
        <v>0</v>
      </c>
      <c r="F18" s="32">
        <v>5</v>
      </c>
      <c r="G18" s="12">
        <f t="shared" si="1"/>
        <v>2.05</v>
      </c>
    </row>
    <row r="19" spans="1:7" ht="15.75">
      <c r="A19" s="41" t="s">
        <v>102</v>
      </c>
      <c r="B19" s="31" t="s">
        <v>66</v>
      </c>
      <c r="C19" s="42">
        <v>0.15</v>
      </c>
      <c r="D19" s="32"/>
      <c r="E19" s="25">
        <f t="shared" si="0"/>
        <v>0</v>
      </c>
      <c r="F19" s="32">
        <v>5</v>
      </c>
      <c r="G19" s="12">
        <f t="shared" si="1"/>
        <v>0.75</v>
      </c>
    </row>
    <row r="20" spans="1:7" ht="15.75">
      <c r="A20" s="41" t="s">
        <v>8</v>
      </c>
      <c r="B20" s="31" t="s">
        <v>66</v>
      </c>
      <c r="C20" s="42">
        <v>1.25</v>
      </c>
      <c r="D20" s="32"/>
      <c r="E20" s="25">
        <f t="shared" si="0"/>
        <v>0</v>
      </c>
      <c r="F20" s="32"/>
      <c r="G20" s="12">
        <f t="shared" si="1"/>
        <v>0</v>
      </c>
    </row>
    <row r="21" spans="1:7" ht="15.75">
      <c r="A21" s="41" t="s">
        <v>9</v>
      </c>
      <c r="B21" s="31" t="s">
        <v>67</v>
      </c>
      <c r="C21" s="42">
        <v>0.8</v>
      </c>
      <c r="D21" s="32">
        <v>1</v>
      </c>
      <c r="E21" s="25">
        <f t="shared" si="0"/>
        <v>0.8</v>
      </c>
      <c r="F21" s="32"/>
      <c r="G21" s="12">
        <f t="shared" si="1"/>
        <v>0</v>
      </c>
    </row>
    <row r="22" spans="1:7" ht="15.75">
      <c r="A22" s="43" t="s">
        <v>40</v>
      </c>
      <c r="B22" s="31" t="s">
        <v>68</v>
      </c>
      <c r="C22" s="42">
        <v>0.6</v>
      </c>
      <c r="D22" s="32"/>
      <c r="E22" s="12">
        <f t="shared" si="0"/>
        <v>0</v>
      </c>
      <c r="F22" s="32"/>
      <c r="G22" s="12">
        <f t="shared" si="1"/>
        <v>0</v>
      </c>
    </row>
    <row r="23" spans="1:7" ht="15.75">
      <c r="A23" s="43" t="s">
        <v>128</v>
      </c>
      <c r="B23" s="31" t="s">
        <v>54</v>
      </c>
      <c r="C23" s="42">
        <v>0.1</v>
      </c>
      <c r="D23" s="32"/>
      <c r="E23" s="12">
        <f>ROUND(C23*D23,3)</f>
        <v>0</v>
      </c>
      <c r="F23" s="32"/>
      <c r="G23" s="12">
        <f>ROUND(C23*F23,3)</f>
        <v>0</v>
      </c>
    </row>
    <row r="24" spans="1:7" ht="15.75">
      <c r="A24" s="43" t="s">
        <v>39</v>
      </c>
      <c r="B24" s="31" t="s">
        <v>49</v>
      </c>
      <c r="C24" s="42">
        <v>0.35</v>
      </c>
      <c r="D24" s="32"/>
      <c r="E24" s="12">
        <f t="shared" si="0"/>
        <v>0</v>
      </c>
      <c r="F24" s="33"/>
      <c r="G24" s="12">
        <f t="shared" si="1"/>
        <v>0</v>
      </c>
    </row>
    <row r="25" spans="1:7" ht="15.75">
      <c r="A25" s="41" t="s">
        <v>10</v>
      </c>
      <c r="B25" s="31" t="s">
        <v>139</v>
      </c>
      <c r="C25" s="42">
        <v>1</v>
      </c>
      <c r="D25" s="32">
        <v>96</v>
      </c>
      <c r="E25" s="25">
        <f t="shared" si="0"/>
        <v>96</v>
      </c>
      <c r="F25" s="32">
        <v>36</v>
      </c>
      <c r="G25" s="12">
        <f t="shared" si="1"/>
        <v>36</v>
      </c>
    </row>
    <row r="26" spans="1:7" ht="15.75">
      <c r="A26" s="41" t="s">
        <v>57</v>
      </c>
      <c r="B26" s="31" t="s">
        <v>69</v>
      </c>
      <c r="C26" s="42">
        <v>1.05</v>
      </c>
      <c r="D26" s="32"/>
      <c r="E26" s="25">
        <f t="shared" si="0"/>
        <v>0</v>
      </c>
      <c r="F26" s="32"/>
      <c r="G26" s="12">
        <f t="shared" si="1"/>
        <v>0</v>
      </c>
    </row>
    <row r="27" spans="1:7" ht="15.75">
      <c r="A27" s="41" t="s">
        <v>11</v>
      </c>
      <c r="B27" s="31" t="s">
        <v>140</v>
      </c>
      <c r="C27" s="42">
        <v>2.4</v>
      </c>
      <c r="D27" s="32"/>
      <c r="E27" s="25">
        <f t="shared" si="0"/>
        <v>0</v>
      </c>
      <c r="F27" s="32">
        <v>6</v>
      </c>
      <c r="G27" s="12">
        <f t="shared" si="1"/>
        <v>14.4</v>
      </c>
    </row>
    <row r="28" spans="1:7" ht="15.75">
      <c r="A28" s="45" t="s">
        <v>12</v>
      </c>
      <c r="B28" s="31" t="s">
        <v>70</v>
      </c>
      <c r="C28" s="42">
        <v>0.75</v>
      </c>
      <c r="D28" s="32"/>
      <c r="E28" s="25">
        <f t="shared" si="0"/>
        <v>0</v>
      </c>
      <c r="F28" s="32">
        <v>100</v>
      </c>
      <c r="G28" s="12">
        <f t="shared" si="1"/>
        <v>75</v>
      </c>
    </row>
    <row r="29" spans="1:7" ht="15.75">
      <c r="A29" s="41" t="s">
        <v>13</v>
      </c>
      <c r="B29" s="31" t="s">
        <v>71</v>
      </c>
      <c r="C29" s="42">
        <v>0.8</v>
      </c>
      <c r="D29" s="32">
        <v>4</v>
      </c>
      <c r="E29" s="25">
        <f t="shared" si="0"/>
        <v>3.2</v>
      </c>
      <c r="F29" s="32"/>
      <c r="G29" s="12">
        <f t="shared" si="1"/>
        <v>0</v>
      </c>
    </row>
    <row r="30" spans="1:7" ht="15.75">
      <c r="A30" s="41" t="s">
        <v>14</v>
      </c>
      <c r="B30" s="31" t="s">
        <v>72</v>
      </c>
      <c r="C30" s="42">
        <v>0.094</v>
      </c>
      <c r="D30" s="32">
        <v>500</v>
      </c>
      <c r="E30" s="25">
        <f t="shared" si="0"/>
        <v>47</v>
      </c>
      <c r="F30" s="32"/>
      <c r="G30" s="12">
        <f t="shared" si="1"/>
        <v>0</v>
      </c>
    </row>
    <row r="31" spans="1:7" ht="15.75">
      <c r="A31" s="41" t="s">
        <v>15</v>
      </c>
      <c r="B31" s="31" t="s">
        <v>141</v>
      </c>
      <c r="C31" s="42">
        <v>0.023</v>
      </c>
      <c r="D31" s="32">
        <v>30</v>
      </c>
      <c r="E31" s="25">
        <f t="shared" si="0"/>
        <v>0.69</v>
      </c>
      <c r="F31" s="32">
        <v>300</v>
      </c>
      <c r="G31" s="12">
        <f t="shared" si="1"/>
        <v>6.9</v>
      </c>
    </row>
    <row r="32" spans="1:7" ht="15.75">
      <c r="A32" s="41" t="s">
        <v>16</v>
      </c>
      <c r="B32" s="31" t="s">
        <v>100</v>
      </c>
      <c r="C32" s="42">
        <v>0.051</v>
      </c>
      <c r="D32" s="32">
        <v>50</v>
      </c>
      <c r="E32" s="25">
        <f t="shared" si="0"/>
        <v>2.55</v>
      </c>
      <c r="F32" s="32">
        <v>100</v>
      </c>
      <c r="G32" s="12">
        <f t="shared" si="1"/>
        <v>5.1</v>
      </c>
    </row>
    <row r="33" spans="1:7" ht="15.75">
      <c r="A33" s="41" t="s">
        <v>16</v>
      </c>
      <c r="B33" s="31" t="s">
        <v>101</v>
      </c>
      <c r="C33" s="42">
        <v>0.058</v>
      </c>
      <c r="D33" s="32"/>
      <c r="E33" s="25">
        <f t="shared" si="0"/>
        <v>0</v>
      </c>
      <c r="F33" s="32"/>
      <c r="G33" s="12">
        <f t="shared" si="1"/>
        <v>0</v>
      </c>
    </row>
    <row r="34" spans="1:7" ht="15.75">
      <c r="A34" s="41" t="s">
        <v>16</v>
      </c>
      <c r="B34" s="31" t="s">
        <v>117</v>
      </c>
      <c r="C34" s="42">
        <v>0.077</v>
      </c>
      <c r="D34" s="32"/>
      <c r="E34" s="25">
        <f t="shared" si="0"/>
        <v>0</v>
      </c>
      <c r="F34" s="32">
        <v>20</v>
      </c>
      <c r="G34" s="12">
        <f>ROUND(C34*F34,3)</f>
        <v>1.54</v>
      </c>
    </row>
    <row r="35" spans="1:7" ht="15.75">
      <c r="A35" s="43" t="s">
        <v>48</v>
      </c>
      <c r="B35" s="31" t="s">
        <v>54</v>
      </c>
      <c r="C35" s="42">
        <v>0.015</v>
      </c>
      <c r="D35" s="32"/>
      <c r="E35" s="12">
        <f t="shared" si="0"/>
        <v>0</v>
      </c>
      <c r="F35" s="32">
        <v>50</v>
      </c>
      <c r="G35" s="12">
        <f t="shared" si="1"/>
        <v>0.75</v>
      </c>
    </row>
    <row r="36" spans="1:7" ht="15.75">
      <c r="A36" s="41" t="s">
        <v>17</v>
      </c>
      <c r="B36" s="31" t="s">
        <v>73</v>
      </c>
      <c r="C36" s="42">
        <v>1.55</v>
      </c>
      <c r="D36" s="32"/>
      <c r="E36" s="25">
        <f t="shared" si="0"/>
        <v>0</v>
      </c>
      <c r="F36" s="32">
        <v>4</v>
      </c>
      <c r="G36" s="12">
        <f t="shared" si="1"/>
        <v>6.2</v>
      </c>
    </row>
    <row r="37" spans="1:7" ht="15.75">
      <c r="A37" s="43" t="s">
        <v>58</v>
      </c>
      <c r="B37" s="31" t="s">
        <v>74</v>
      </c>
      <c r="C37" s="42">
        <v>3.015</v>
      </c>
      <c r="D37" s="32"/>
      <c r="E37" s="23">
        <f t="shared" si="0"/>
        <v>0</v>
      </c>
      <c r="F37" s="32"/>
      <c r="G37" s="12">
        <f t="shared" si="1"/>
        <v>0</v>
      </c>
    </row>
    <row r="38" spans="1:7" ht="15.75">
      <c r="A38" s="43" t="s">
        <v>59</v>
      </c>
      <c r="B38" s="31" t="s">
        <v>54</v>
      </c>
      <c r="C38" s="42">
        <v>1.75</v>
      </c>
      <c r="D38" s="32"/>
      <c r="E38" s="23">
        <f t="shared" si="0"/>
        <v>0</v>
      </c>
      <c r="F38" s="32"/>
      <c r="G38" s="12">
        <f t="shared" si="1"/>
        <v>0</v>
      </c>
    </row>
    <row r="39" spans="1:7" ht="15.75">
      <c r="A39" s="41" t="s">
        <v>50</v>
      </c>
      <c r="B39" s="31"/>
      <c r="C39" s="42">
        <v>2.65</v>
      </c>
      <c r="D39" s="32"/>
      <c r="E39" s="25">
        <f t="shared" si="0"/>
        <v>0</v>
      </c>
      <c r="F39" s="32"/>
      <c r="G39" s="12">
        <f t="shared" si="1"/>
        <v>0</v>
      </c>
    </row>
    <row r="40" spans="1:7" ht="15.75">
      <c r="A40" s="41" t="s">
        <v>18</v>
      </c>
      <c r="B40" s="31"/>
      <c r="C40" s="42">
        <v>3.55</v>
      </c>
      <c r="D40" s="32"/>
      <c r="E40" s="25">
        <f t="shared" si="0"/>
        <v>0</v>
      </c>
      <c r="F40" s="32"/>
      <c r="G40" s="12">
        <f t="shared" si="1"/>
        <v>0</v>
      </c>
    </row>
    <row r="41" spans="1:7" ht="15.75">
      <c r="A41" s="41" t="s">
        <v>19</v>
      </c>
      <c r="B41" s="31"/>
      <c r="C41" s="42">
        <v>4.5</v>
      </c>
      <c r="D41" s="32"/>
      <c r="E41" s="25">
        <f t="shared" si="0"/>
        <v>0</v>
      </c>
      <c r="F41" s="32"/>
      <c r="G41" s="12">
        <f t="shared" si="1"/>
        <v>0</v>
      </c>
    </row>
    <row r="42" spans="1:7" ht="15.75">
      <c r="A42" s="41" t="s">
        <v>20</v>
      </c>
      <c r="B42" s="31"/>
      <c r="C42" s="42">
        <v>6.05</v>
      </c>
      <c r="D42" s="32"/>
      <c r="E42" s="25">
        <f t="shared" si="0"/>
        <v>0</v>
      </c>
      <c r="F42" s="32"/>
      <c r="G42" s="12">
        <f t="shared" si="1"/>
        <v>0</v>
      </c>
    </row>
    <row r="43" spans="1:7" ht="15.75">
      <c r="A43" s="41" t="s">
        <v>132</v>
      </c>
      <c r="B43" s="31"/>
      <c r="C43" s="42">
        <v>2.05</v>
      </c>
      <c r="D43" s="32"/>
      <c r="E43" s="25">
        <f t="shared" si="0"/>
        <v>0</v>
      </c>
      <c r="F43" s="32"/>
      <c r="G43" s="12">
        <f t="shared" si="1"/>
        <v>0</v>
      </c>
    </row>
    <row r="44" spans="1:7" ht="15.75">
      <c r="A44" s="41" t="s">
        <v>114</v>
      </c>
      <c r="B44" s="31"/>
      <c r="C44" s="42">
        <v>8.78</v>
      </c>
      <c r="D44" s="32"/>
      <c r="E44" s="23">
        <f>ROUND(C44*D44,3)</f>
        <v>0</v>
      </c>
      <c r="F44" s="32"/>
      <c r="G44" s="12">
        <f t="shared" si="1"/>
        <v>0</v>
      </c>
    </row>
    <row r="45" spans="1:7" ht="15.75">
      <c r="A45" s="41" t="s">
        <v>91</v>
      </c>
      <c r="B45" s="31"/>
      <c r="C45" s="42">
        <v>13</v>
      </c>
      <c r="D45" s="32"/>
      <c r="E45" s="23">
        <f>ROUND(C45*D45,3)</f>
        <v>0</v>
      </c>
      <c r="F45" s="32"/>
      <c r="G45" s="12">
        <f t="shared" si="1"/>
        <v>0</v>
      </c>
    </row>
    <row r="46" spans="1:7" ht="15.75">
      <c r="A46" s="41" t="s">
        <v>93</v>
      </c>
      <c r="B46" s="31"/>
      <c r="C46" s="42">
        <v>13.25</v>
      </c>
      <c r="D46" s="32"/>
      <c r="E46" s="23">
        <f>ROUND(C46*D46,3)</f>
        <v>0</v>
      </c>
      <c r="F46" s="32"/>
      <c r="G46" s="12">
        <f t="shared" si="1"/>
        <v>0</v>
      </c>
    </row>
    <row r="47" spans="1:7" ht="15.75">
      <c r="A47" s="41" t="s">
        <v>120</v>
      </c>
      <c r="B47" s="31" t="s">
        <v>149</v>
      </c>
      <c r="C47" s="42">
        <v>12</v>
      </c>
      <c r="D47" s="32"/>
      <c r="E47" s="23">
        <f>ROUND(C47*D47,3)</f>
        <v>0</v>
      </c>
      <c r="F47" s="32"/>
      <c r="G47" s="12">
        <f t="shared" si="1"/>
        <v>0</v>
      </c>
    </row>
    <row r="48" spans="1:7" ht="15.75">
      <c r="A48" s="41" t="s">
        <v>133</v>
      </c>
      <c r="B48" s="31"/>
      <c r="C48" s="42">
        <v>38.5</v>
      </c>
      <c r="D48" s="32"/>
      <c r="E48" s="23">
        <f>ROUND(C48*D48,3)</f>
        <v>0</v>
      </c>
      <c r="F48" s="32"/>
      <c r="G48" s="12">
        <f t="shared" si="1"/>
        <v>0</v>
      </c>
    </row>
    <row r="49" spans="1:7" ht="31.5">
      <c r="A49" s="51" t="s">
        <v>104</v>
      </c>
      <c r="B49" s="52" t="s">
        <v>105</v>
      </c>
      <c r="C49" s="53">
        <v>5.1</v>
      </c>
      <c r="D49" s="54"/>
      <c r="E49" s="55">
        <f t="shared" si="0"/>
        <v>0</v>
      </c>
      <c r="F49" s="54">
        <v>1</v>
      </c>
      <c r="G49" s="56">
        <f t="shared" si="1"/>
        <v>5.1</v>
      </c>
    </row>
    <row r="50" spans="1:7" ht="31.5">
      <c r="A50" s="51" t="s">
        <v>106</v>
      </c>
      <c r="B50" s="52" t="s">
        <v>108</v>
      </c>
      <c r="C50" s="53">
        <v>15.5</v>
      </c>
      <c r="D50" s="54"/>
      <c r="E50" s="55">
        <f t="shared" si="0"/>
        <v>0</v>
      </c>
      <c r="F50" s="54">
        <v>1</v>
      </c>
      <c r="G50" s="56">
        <f t="shared" si="1"/>
        <v>15.5</v>
      </c>
    </row>
    <row r="51" spans="1:7" ht="31.5">
      <c r="A51" s="51" t="s">
        <v>107</v>
      </c>
      <c r="B51" s="52" t="s">
        <v>109</v>
      </c>
      <c r="C51" s="53">
        <v>3.8</v>
      </c>
      <c r="D51" s="54"/>
      <c r="E51" s="55">
        <f t="shared" si="0"/>
        <v>0</v>
      </c>
      <c r="F51" s="54">
        <v>1</v>
      </c>
      <c r="G51" s="56">
        <f t="shared" si="1"/>
        <v>3.8</v>
      </c>
    </row>
    <row r="52" spans="1:7" ht="31.5">
      <c r="A52" s="51" t="s">
        <v>122</v>
      </c>
      <c r="B52" s="52" t="s">
        <v>123</v>
      </c>
      <c r="C52" s="53">
        <v>5.1</v>
      </c>
      <c r="D52" s="54"/>
      <c r="E52" s="55">
        <f t="shared" si="0"/>
        <v>0</v>
      </c>
      <c r="F52" s="54"/>
      <c r="G52" s="56">
        <f t="shared" si="1"/>
        <v>0</v>
      </c>
    </row>
    <row r="53" spans="1:7" ht="31.5">
      <c r="A53" s="51" t="s">
        <v>125</v>
      </c>
      <c r="B53" s="52" t="s">
        <v>124</v>
      </c>
      <c r="C53" s="53">
        <v>15.5</v>
      </c>
      <c r="D53" s="54"/>
      <c r="E53" s="55">
        <f t="shared" si="0"/>
        <v>0</v>
      </c>
      <c r="F53" s="54"/>
      <c r="G53" s="56">
        <f t="shared" si="1"/>
        <v>0</v>
      </c>
    </row>
    <row r="54" spans="1:7" ht="31.5">
      <c r="A54" s="51" t="s">
        <v>126</v>
      </c>
      <c r="B54" s="52" t="s">
        <v>124</v>
      </c>
      <c r="C54" s="53">
        <v>3.8</v>
      </c>
      <c r="D54" s="54"/>
      <c r="E54" s="55">
        <f t="shared" si="0"/>
        <v>0</v>
      </c>
      <c r="F54" s="54"/>
      <c r="G54" s="56">
        <f t="shared" si="1"/>
        <v>0</v>
      </c>
    </row>
    <row r="55" spans="1:7" ht="31.5">
      <c r="A55" s="51" t="s">
        <v>129</v>
      </c>
      <c r="B55" s="52" t="s">
        <v>123</v>
      </c>
      <c r="C55" s="53">
        <v>5.1</v>
      </c>
      <c r="D55" s="54"/>
      <c r="E55" s="55">
        <f t="shared" si="0"/>
        <v>0</v>
      </c>
      <c r="F55" s="54"/>
      <c r="G55" s="56">
        <f t="shared" si="1"/>
        <v>0</v>
      </c>
    </row>
    <row r="56" spans="1:7" ht="31.5">
      <c r="A56" s="51" t="s">
        <v>130</v>
      </c>
      <c r="B56" s="52" t="s">
        <v>124</v>
      </c>
      <c r="C56" s="53">
        <v>15.5</v>
      </c>
      <c r="D56" s="54"/>
      <c r="E56" s="55">
        <f t="shared" si="0"/>
        <v>0</v>
      </c>
      <c r="F56" s="54"/>
      <c r="G56" s="56">
        <f t="shared" si="1"/>
        <v>0</v>
      </c>
    </row>
    <row r="57" spans="1:7" ht="15.75">
      <c r="A57" s="41" t="s">
        <v>21</v>
      </c>
      <c r="B57" s="31" t="s">
        <v>53</v>
      </c>
      <c r="C57" s="42">
        <v>0.41</v>
      </c>
      <c r="D57" s="32"/>
      <c r="E57" s="23">
        <f t="shared" si="0"/>
        <v>0</v>
      </c>
      <c r="F57" s="32"/>
      <c r="G57" s="12">
        <f t="shared" si="1"/>
        <v>0</v>
      </c>
    </row>
    <row r="58" spans="1:7" ht="15.75">
      <c r="A58" s="41" t="s">
        <v>21</v>
      </c>
      <c r="B58" s="31" t="s">
        <v>90</v>
      </c>
      <c r="C58" s="42">
        <v>0.41</v>
      </c>
      <c r="D58" s="32"/>
      <c r="E58" s="23">
        <f t="shared" si="0"/>
        <v>0</v>
      </c>
      <c r="F58" s="32"/>
      <c r="G58" s="12">
        <f t="shared" si="1"/>
        <v>0</v>
      </c>
    </row>
    <row r="59" spans="1:7" ht="15.75">
      <c r="A59" s="41" t="s">
        <v>121</v>
      </c>
      <c r="B59" s="31" t="s">
        <v>142</v>
      </c>
      <c r="C59" s="42">
        <v>1.1</v>
      </c>
      <c r="D59" s="32"/>
      <c r="E59" s="23">
        <f>ROUND(C59*D59,3)</f>
        <v>0</v>
      </c>
      <c r="F59" s="32"/>
      <c r="G59" s="12">
        <f>ROUND(C59*F59,3)</f>
        <v>0</v>
      </c>
    </row>
    <row r="60" spans="1:7" ht="15.75">
      <c r="A60" s="41" t="s">
        <v>121</v>
      </c>
      <c r="B60" s="31" t="s">
        <v>143</v>
      </c>
      <c r="C60" s="42">
        <v>1.1</v>
      </c>
      <c r="D60" s="32"/>
      <c r="E60" s="23">
        <f>ROUND(C60*D60,3)</f>
        <v>0</v>
      </c>
      <c r="F60" s="32"/>
      <c r="G60" s="12">
        <f>ROUND(C60*F60,3)</f>
        <v>0</v>
      </c>
    </row>
    <row r="61" spans="1:7" ht="15.75">
      <c r="A61" s="43" t="s">
        <v>75</v>
      </c>
      <c r="B61" s="31" t="s">
        <v>144</v>
      </c>
      <c r="C61" s="42">
        <v>0.0397</v>
      </c>
      <c r="D61" s="32">
        <v>500</v>
      </c>
      <c r="E61" s="23">
        <f t="shared" si="0"/>
        <v>19.85</v>
      </c>
      <c r="F61" s="32"/>
      <c r="G61" s="12">
        <f t="shared" si="1"/>
        <v>0</v>
      </c>
    </row>
    <row r="62" spans="1:7" ht="15.75">
      <c r="A62" s="43" t="s">
        <v>75</v>
      </c>
      <c r="B62" s="31" t="s">
        <v>145</v>
      </c>
      <c r="C62" s="42">
        <v>0.0397</v>
      </c>
      <c r="D62" s="32"/>
      <c r="E62" s="23">
        <f t="shared" si="0"/>
        <v>0</v>
      </c>
      <c r="F62" s="32">
        <v>300</v>
      </c>
      <c r="G62" s="12">
        <f t="shared" si="1"/>
        <v>11.91</v>
      </c>
    </row>
    <row r="63" spans="1:7" ht="15.75">
      <c r="A63" s="43" t="s">
        <v>75</v>
      </c>
      <c r="B63" s="31" t="s">
        <v>146</v>
      </c>
      <c r="C63" s="42">
        <v>0.0397</v>
      </c>
      <c r="D63" s="32"/>
      <c r="E63" s="23">
        <f t="shared" si="0"/>
        <v>0</v>
      </c>
      <c r="F63" s="32"/>
      <c r="G63" s="12">
        <f t="shared" si="1"/>
        <v>0</v>
      </c>
    </row>
    <row r="64" spans="1:7" ht="15.75">
      <c r="A64" s="57" t="s">
        <v>76</v>
      </c>
      <c r="B64" s="58" t="s">
        <v>77</v>
      </c>
      <c r="C64" s="59">
        <v>3.75</v>
      </c>
      <c r="D64" s="60">
        <v>5</v>
      </c>
      <c r="E64" s="61">
        <f t="shared" si="0"/>
        <v>18.75</v>
      </c>
      <c r="F64" s="60">
        <v>2</v>
      </c>
      <c r="G64" s="62">
        <f t="shared" si="1"/>
        <v>7.5</v>
      </c>
    </row>
    <row r="65" spans="1:7" ht="15.75">
      <c r="A65" s="43" t="s">
        <v>41</v>
      </c>
      <c r="B65" s="31"/>
      <c r="C65" s="42">
        <v>0.89</v>
      </c>
      <c r="D65" s="32"/>
      <c r="E65" s="23">
        <f t="shared" si="0"/>
        <v>0</v>
      </c>
      <c r="F65" s="32"/>
      <c r="G65" s="12">
        <f t="shared" si="1"/>
        <v>0</v>
      </c>
    </row>
    <row r="66" spans="1:7" ht="15.75">
      <c r="A66" s="41" t="s">
        <v>22</v>
      </c>
      <c r="B66" s="31" t="s">
        <v>147</v>
      </c>
      <c r="C66" s="42">
        <v>1.45</v>
      </c>
      <c r="D66" s="32"/>
      <c r="E66" s="23">
        <f t="shared" si="0"/>
        <v>0</v>
      </c>
      <c r="F66" s="32">
        <v>4</v>
      </c>
      <c r="G66" s="12">
        <f t="shared" si="1"/>
        <v>5.8</v>
      </c>
    </row>
    <row r="67" spans="1:7" ht="15.75">
      <c r="A67" s="46" t="s">
        <v>61</v>
      </c>
      <c r="B67" s="31" t="s">
        <v>80</v>
      </c>
      <c r="C67" s="42">
        <v>0.9</v>
      </c>
      <c r="D67" s="32"/>
      <c r="E67" s="23">
        <f t="shared" si="0"/>
        <v>0</v>
      </c>
      <c r="F67" s="32"/>
      <c r="G67" s="12">
        <f t="shared" si="1"/>
        <v>0</v>
      </c>
    </row>
    <row r="68" spans="1:7" ht="15.75">
      <c r="A68" s="46" t="s">
        <v>62</v>
      </c>
      <c r="B68" s="31" t="s">
        <v>79</v>
      </c>
      <c r="C68" s="42">
        <v>0.88</v>
      </c>
      <c r="D68" s="32">
        <v>5</v>
      </c>
      <c r="E68" s="23">
        <f t="shared" si="0"/>
        <v>4.4</v>
      </c>
      <c r="F68" s="32">
        <v>4</v>
      </c>
      <c r="G68" s="12">
        <f t="shared" si="1"/>
        <v>3.52</v>
      </c>
    </row>
    <row r="69" spans="1:7" ht="15.75">
      <c r="A69" s="43" t="s">
        <v>38</v>
      </c>
      <c r="B69" s="31" t="s">
        <v>78</v>
      </c>
      <c r="C69" s="42">
        <v>2.5</v>
      </c>
      <c r="D69" s="32"/>
      <c r="E69" s="23">
        <f t="shared" si="0"/>
        <v>0</v>
      </c>
      <c r="F69" s="32">
        <v>1</v>
      </c>
      <c r="G69" s="12">
        <f t="shared" si="1"/>
        <v>2.5</v>
      </c>
    </row>
    <row r="70" spans="1:7" ht="15.75">
      <c r="A70" s="43" t="s">
        <v>52</v>
      </c>
      <c r="B70" s="31" t="s">
        <v>81</v>
      </c>
      <c r="C70" s="42">
        <v>0.58</v>
      </c>
      <c r="D70" s="32"/>
      <c r="E70" s="23">
        <f aca="true" t="shared" si="2" ref="E70:E87">ROUND(C70*D70,3)</f>
        <v>0</v>
      </c>
      <c r="F70" s="32">
        <v>1</v>
      </c>
      <c r="G70" s="12">
        <f t="shared" si="1"/>
        <v>0.58</v>
      </c>
    </row>
    <row r="71" spans="1:7" ht="15.75">
      <c r="A71" s="43" t="s">
        <v>35</v>
      </c>
      <c r="B71" s="31" t="s">
        <v>82</v>
      </c>
      <c r="C71" s="42">
        <v>2.2</v>
      </c>
      <c r="D71" s="32"/>
      <c r="E71" s="23">
        <f t="shared" si="2"/>
        <v>0</v>
      </c>
      <c r="F71" s="32"/>
      <c r="G71" s="12">
        <f t="shared" si="1"/>
        <v>0</v>
      </c>
    </row>
    <row r="72" spans="1:7" ht="15.75">
      <c r="A72" s="43" t="s">
        <v>36</v>
      </c>
      <c r="B72" s="31" t="s">
        <v>83</v>
      </c>
      <c r="C72" s="42">
        <v>1.2</v>
      </c>
      <c r="D72" s="32"/>
      <c r="E72" s="23">
        <f t="shared" si="2"/>
        <v>0</v>
      </c>
      <c r="F72" s="32"/>
      <c r="G72" s="12">
        <f t="shared" si="1"/>
        <v>0</v>
      </c>
    </row>
    <row r="73" spans="1:7" ht="15.75">
      <c r="A73" s="43" t="s">
        <v>37</v>
      </c>
      <c r="B73" s="31" t="s">
        <v>84</v>
      </c>
      <c r="C73" s="42">
        <v>1.1</v>
      </c>
      <c r="D73" s="32"/>
      <c r="E73" s="23">
        <f t="shared" si="2"/>
        <v>0</v>
      </c>
      <c r="F73" s="32"/>
      <c r="G73" s="12">
        <f t="shared" si="1"/>
        <v>0</v>
      </c>
    </row>
    <row r="74" spans="1:7" ht="15.75">
      <c r="A74" s="43" t="s">
        <v>118</v>
      </c>
      <c r="B74" s="31" t="s">
        <v>54</v>
      </c>
      <c r="C74" s="42">
        <v>0.5</v>
      </c>
      <c r="D74" s="32"/>
      <c r="E74" s="23">
        <f>ROUND(C74*D74,3)</f>
        <v>0</v>
      </c>
      <c r="F74" s="32"/>
      <c r="G74" s="12">
        <f t="shared" si="1"/>
        <v>0</v>
      </c>
    </row>
    <row r="75" spans="1:7" ht="15.75">
      <c r="A75" s="43" t="s">
        <v>47</v>
      </c>
      <c r="B75" s="31"/>
      <c r="C75" s="42">
        <v>1.65</v>
      </c>
      <c r="D75" s="32">
        <v>2</v>
      </c>
      <c r="E75" s="23">
        <f>ROUND(C75*D75,3)</f>
        <v>3.3</v>
      </c>
      <c r="F75" s="32"/>
      <c r="G75" s="12">
        <f aca="true" t="shared" si="3" ref="G75:G87">ROUND(C75*F75,3)</f>
        <v>0</v>
      </c>
    </row>
    <row r="76" spans="1:7" ht="15.75">
      <c r="A76" s="41" t="s">
        <v>44</v>
      </c>
      <c r="B76" s="31" t="s">
        <v>85</v>
      </c>
      <c r="C76" s="42">
        <v>2.1</v>
      </c>
      <c r="D76" s="32"/>
      <c r="E76" s="12">
        <f t="shared" si="2"/>
        <v>0</v>
      </c>
      <c r="F76" s="32">
        <v>1</v>
      </c>
      <c r="G76" s="12">
        <f t="shared" si="3"/>
        <v>2.1</v>
      </c>
    </row>
    <row r="77" spans="1:7" ht="31.5">
      <c r="A77" s="43" t="s">
        <v>92</v>
      </c>
      <c r="B77" s="31"/>
      <c r="C77" s="42">
        <v>5.55</v>
      </c>
      <c r="D77" s="32"/>
      <c r="E77" s="12">
        <f>ROUND(C77*D77,3)</f>
        <v>0</v>
      </c>
      <c r="F77" s="32"/>
      <c r="G77" s="12">
        <f t="shared" si="3"/>
        <v>0</v>
      </c>
    </row>
    <row r="78" spans="1:7" ht="15.75">
      <c r="A78" s="43" t="s">
        <v>110</v>
      </c>
      <c r="B78" s="31"/>
      <c r="C78" s="42">
        <v>4.95</v>
      </c>
      <c r="D78" s="32"/>
      <c r="E78" s="12">
        <f>ROUND(C78*D78,3)</f>
        <v>0</v>
      </c>
      <c r="F78" s="32"/>
      <c r="G78" s="12">
        <f t="shared" si="3"/>
        <v>0</v>
      </c>
    </row>
    <row r="79" spans="1:7" ht="31.5">
      <c r="A79" s="43" t="s">
        <v>119</v>
      </c>
      <c r="B79" s="31"/>
      <c r="C79" s="42">
        <v>3</v>
      </c>
      <c r="D79" s="32"/>
      <c r="E79" s="12">
        <f>ROUND(C79*D79,3)</f>
        <v>0</v>
      </c>
      <c r="F79" s="32">
        <v>1</v>
      </c>
      <c r="G79" s="12">
        <f t="shared" si="3"/>
        <v>3</v>
      </c>
    </row>
    <row r="80" spans="1:7" ht="31.5">
      <c r="A80" s="43" t="s">
        <v>51</v>
      </c>
      <c r="B80" s="31" t="s">
        <v>86</v>
      </c>
      <c r="C80" s="42">
        <v>2.05</v>
      </c>
      <c r="D80" s="32"/>
      <c r="E80" s="12">
        <f t="shared" si="2"/>
        <v>0</v>
      </c>
      <c r="F80" s="32"/>
      <c r="G80" s="12">
        <f t="shared" si="3"/>
        <v>0</v>
      </c>
    </row>
    <row r="81" spans="1:7" ht="31.5">
      <c r="A81" s="43" t="s">
        <v>116</v>
      </c>
      <c r="B81" s="31" t="s">
        <v>115</v>
      </c>
      <c r="C81" s="42">
        <v>2.1</v>
      </c>
      <c r="D81" s="32"/>
      <c r="E81" s="12">
        <f t="shared" si="2"/>
        <v>0</v>
      </c>
      <c r="F81" s="32"/>
      <c r="G81" s="12">
        <f t="shared" si="3"/>
        <v>0</v>
      </c>
    </row>
    <row r="82" spans="1:7" ht="15.75">
      <c r="A82" s="43" t="s">
        <v>87</v>
      </c>
      <c r="B82" s="31" t="s">
        <v>88</v>
      </c>
      <c r="C82" s="42">
        <v>3.1</v>
      </c>
      <c r="D82" s="32"/>
      <c r="E82" s="12">
        <f t="shared" si="2"/>
        <v>0</v>
      </c>
      <c r="F82" s="32"/>
      <c r="G82" s="12">
        <f t="shared" si="3"/>
        <v>0</v>
      </c>
    </row>
    <row r="83" spans="1:7" ht="31.5">
      <c r="A83" s="43" t="s">
        <v>60</v>
      </c>
      <c r="B83" s="31" t="s">
        <v>148</v>
      </c>
      <c r="C83" s="42">
        <v>0.78</v>
      </c>
      <c r="D83" s="32"/>
      <c r="E83" s="12">
        <f t="shared" si="2"/>
        <v>0</v>
      </c>
      <c r="F83" s="32"/>
      <c r="G83" s="12">
        <f t="shared" si="3"/>
        <v>0</v>
      </c>
    </row>
    <row r="84" spans="1:7" ht="15.75">
      <c r="A84" s="43" t="s">
        <v>111</v>
      </c>
      <c r="B84" s="31"/>
      <c r="C84" s="42">
        <v>0.3</v>
      </c>
      <c r="D84" s="32"/>
      <c r="E84" s="12">
        <f t="shared" si="2"/>
        <v>0</v>
      </c>
      <c r="F84" s="32"/>
      <c r="G84" s="12">
        <f t="shared" si="3"/>
        <v>0</v>
      </c>
    </row>
    <row r="85" spans="1:7" ht="15.75">
      <c r="A85" s="43" t="s">
        <v>112</v>
      </c>
      <c r="B85" s="31"/>
      <c r="C85" s="42">
        <v>3.25</v>
      </c>
      <c r="D85" s="32"/>
      <c r="E85" s="12">
        <f t="shared" si="2"/>
        <v>0</v>
      </c>
      <c r="F85" s="32"/>
      <c r="G85" s="12">
        <f t="shared" si="3"/>
        <v>0</v>
      </c>
    </row>
    <row r="86" spans="1:7" ht="15.75">
      <c r="A86" s="43" t="s">
        <v>113</v>
      </c>
      <c r="B86" s="31"/>
      <c r="C86" s="42">
        <v>3.25</v>
      </c>
      <c r="D86" s="32"/>
      <c r="E86" s="12">
        <f t="shared" si="2"/>
        <v>0</v>
      </c>
      <c r="F86" s="32"/>
      <c r="G86" s="12">
        <f t="shared" si="3"/>
        <v>0</v>
      </c>
    </row>
    <row r="87" spans="1:7" ht="15.75">
      <c r="A87" s="47" t="s">
        <v>89</v>
      </c>
      <c r="B87" s="48" t="s">
        <v>54</v>
      </c>
      <c r="C87" s="49">
        <v>1</v>
      </c>
      <c r="D87" s="50"/>
      <c r="E87" s="27">
        <f t="shared" si="2"/>
        <v>0</v>
      </c>
      <c r="F87" s="50">
        <v>1</v>
      </c>
      <c r="G87" s="27">
        <f t="shared" si="3"/>
        <v>1</v>
      </c>
    </row>
    <row r="88" spans="1:7" ht="15.75">
      <c r="A88" s="13"/>
      <c r="B88" s="149" t="s">
        <v>24</v>
      </c>
      <c r="C88" s="150"/>
      <c r="D88" s="133">
        <f>SUM(E6:E87)</f>
        <v>311.64000000000004</v>
      </c>
      <c r="E88" s="134"/>
      <c r="F88" s="133">
        <f>SUM(G6:G87)</f>
        <v>270.74999999999994</v>
      </c>
      <c r="G88" s="151"/>
    </row>
    <row r="89" spans="1:7" ht="21" thickBot="1">
      <c r="A89" s="21">
        <f>SUM(D89:T89)</f>
        <v>710.5160000000001</v>
      </c>
      <c r="B89" s="152" t="s">
        <v>42</v>
      </c>
      <c r="C89" s="153"/>
      <c r="D89" s="154">
        <f>ROUND(D88+(D88*22%),3)</f>
        <v>380.201</v>
      </c>
      <c r="E89" s="155"/>
      <c r="F89" s="154">
        <f>ROUND(F88+(F88*22%),3)</f>
        <v>330.315</v>
      </c>
      <c r="G89" s="156"/>
    </row>
    <row r="90" ht="16.5" thickTop="1"/>
  </sheetData>
  <sheetProtection/>
  <mergeCells count="16">
    <mergeCell ref="D2:E2"/>
    <mergeCell ref="F2:G2"/>
    <mergeCell ref="A3:A4"/>
    <mergeCell ref="B3:B4"/>
    <mergeCell ref="C3:C5"/>
    <mergeCell ref="D3:D5"/>
    <mergeCell ref="E3:E5"/>
    <mergeCell ref="F3:F5"/>
    <mergeCell ref="G3:G5"/>
    <mergeCell ref="A5:B5"/>
    <mergeCell ref="B88:C88"/>
    <mergeCell ref="D88:E88"/>
    <mergeCell ref="F88:G88"/>
    <mergeCell ref="B89:C89"/>
    <mergeCell ref="D89:E89"/>
    <mergeCell ref="F89:G8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lcremonesi</dc:creator>
  <cp:keywords/>
  <dc:description/>
  <cp:lastModifiedBy>Contabilita1</cp:lastModifiedBy>
  <cp:lastPrinted>2024-03-20T11:47:08Z</cp:lastPrinted>
  <dcterms:created xsi:type="dcterms:W3CDTF">2007-08-09T10:50:45Z</dcterms:created>
  <dcterms:modified xsi:type="dcterms:W3CDTF">2024-03-20T11:48:04Z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