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6-Contabilità\ANNA WORD\ACQUISTI\DOCUMENTI PER OPERTORE ECONOMICO\TD-DIGILAND\"/>
    </mc:Choice>
  </mc:AlternateContent>
  <xr:revisionPtr revIDLastSave="0" documentId="13_ncr:1_{4DA54C26-913A-4681-96F8-164E566F394E}" xr6:coauthVersionLast="47" xr6:coauthVersionMax="47" xr10:uidLastSave="{00000000-0000-0000-0000-000000000000}"/>
  <bookViews>
    <workbookView xWindow="13620" yWindow="75" windowWidth="14820" windowHeight="15405" xr2:uid="{00000000-000D-0000-FFFF-FFFF00000000}"/>
  </bookViews>
  <sheets>
    <sheet name="Capitolato TD MePA" sheetId="108" r:id="rId1"/>
    <sheet name="Foglio1" sheetId="29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08" l="1"/>
  <c r="E17" i="108"/>
  <c r="F14" i="108"/>
  <c r="F16" i="108" l="1"/>
  <c r="F17" i="108"/>
  <c r="F18" i="108" s="1"/>
  <c r="G87" i="29"/>
  <c r="E87" i="29"/>
  <c r="G86" i="29"/>
  <c r="F88" i="29"/>
  <c r="F89" i="29"/>
  <c r="E86" i="29"/>
  <c r="G85" i="29"/>
  <c r="E85" i="29"/>
  <c r="G84" i="29"/>
  <c r="E84" i="29"/>
  <c r="G83" i="29"/>
  <c r="E83" i="29"/>
  <c r="G82" i="29"/>
  <c r="E82" i="29"/>
  <c r="G81" i="29"/>
  <c r="E81" i="29"/>
  <c r="G80" i="29"/>
  <c r="E80" i="29"/>
  <c r="G79" i="29"/>
  <c r="E79" i="29"/>
  <c r="G78" i="29"/>
  <c r="E78" i="29"/>
  <c r="G77" i="29"/>
  <c r="E77" i="29"/>
  <c r="G76" i="29"/>
  <c r="E76" i="29"/>
  <c r="G75" i="29"/>
  <c r="E75" i="29"/>
  <c r="G74" i="29"/>
  <c r="E74" i="29"/>
  <c r="G73" i="29"/>
  <c r="E73" i="29"/>
  <c r="G72" i="29"/>
  <c r="E72" i="29"/>
  <c r="G71" i="29"/>
  <c r="E71" i="29"/>
  <c r="G70" i="29"/>
  <c r="E70" i="29"/>
  <c r="G69" i="29"/>
  <c r="E69" i="29"/>
  <c r="G68" i="29"/>
  <c r="E68" i="29"/>
  <c r="G67" i="29"/>
  <c r="E67" i="29"/>
  <c r="G66" i="29"/>
  <c r="E66" i="29"/>
  <c r="G65" i="29"/>
  <c r="E65" i="29"/>
  <c r="G64" i="29"/>
  <c r="E64" i="29"/>
  <c r="G63" i="29"/>
  <c r="E63" i="29"/>
  <c r="G62" i="29"/>
  <c r="E62" i="29"/>
  <c r="G61" i="29"/>
  <c r="E61" i="29"/>
  <c r="G60" i="29"/>
  <c r="E60" i="29"/>
  <c r="G59" i="29"/>
  <c r="E59" i="29"/>
  <c r="G58" i="29"/>
  <c r="E58" i="29"/>
  <c r="G57" i="29"/>
  <c r="E57" i="29"/>
  <c r="G56" i="29"/>
  <c r="E56" i="29"/>
  <c r="G55" i="29"/>
  <c r="E55" i="29"/>
  <c r="G54" i="29"/>
  <c r="E54" i="29"/>
  <c r="G53" i="29"/>
  <c r="E53" i="29"/>
  <c r="G52" i="29"/>
  <c r="E52" i="29"/>
  <c r="G51" i="29"/>
  <c r="E51" i="29"/>
  <c r="G50" i="29"/>
  <c r="E50" i="29"/>
  <c r="G49" i="29"/>
  <c r="E49" i="29"/>
  <c r="G48" i="29"/>
  <c r="E48" i="29"/>
  <c r="G47" i="29"/>
  <c r="E47" i="29"/>
  <c r="G46" i="29"/>
  <c r="E46" i="29"/>
  <c r="G45" i="29"/>
  <c r="E45" i="29"/>
  <c r="G44" i="29"/>
  <c r="E44" i="29"/>
  <c r="G43" i="29"/>
  <c r="E43" i="29"/>
  <c r="G42" i="29"/>
  <c r="E42" i="29"/>
  <c r="G41" i="29"/>
  <c r="E41" i="29"/>
  <c r="G40" i="29"/>
  <c r="E40" i="29"/>
  <c r="G39" i="29"/>
  <c r="E39" i="29"/>
  <c r="G38" i="29"/>
  <c r="E38" i="29"/>
  <c r="G37" i="29"/>
  <c r="E37" i="29"/>
  <c r="G36" i="29"/>
  <c r="E36" i="29"/>
  <c r="G35" i="29"/>
  <c r="E35" i="29"/>
  <c r="G34" i="29"/>
  <c r="E34" i="29"/>
  <c r="G33" i="29"/>
  <c r="E33" i="29"/>
  <c r="G32" i="29"/>
  <c r="E32" i="29"/>
  <c r="G31" i="29"/>
  <c r="E31" i="29"/>
  <c r="G30" i="29"/>
  <c r="E30" i="29"/>
  <c r="G29" i="29"/>
  <c r="E29" i="29"/>
  <c r="G28" i="29"/>
  <c r="E28" i="29"/>
  <c r="G27" i="29"/>
  <c r="E27" i="29"/>
  <c r="G26" i="29"/>
  <c r="E26" i="29"/>
  <c r="G25" i="29"/>
  <c r="E25" i="29"/>
  <c r="G24" i="29"/>
  <c r="E24" i="29"/>
  <c r="G23" i="29"/>
  <c r="E23" i="29"/>
  <c r="G22" i="29"/>
  <c r="E22" i="29"/>
  <c r="G21" i="29"/>
  <c r="E21" i="29"/>
  <c r="G20" i="29"/>
  <c r="E20" i="29"/>
  <c r="G19" i="29"/>
  <c r="E19" i="29"/>
  <c r="G18" i="29"/>
  <c r="E18" i="29"/>
  <c r="G17" i="29"/>
  <c r="E17" i="29"/>
  <c r="G16" i="29"/>
  <c r="E16" i="29"/>
  <c r="G15" i="29"/>
  <c r="E15" i="29"/>
  <c r="G14" i="29"/>
  <c r="E14" i="29"/>
  <c r="G13" i="29"/>
  <c r="E13" i="29"/>
  <c r="G12" i="29"/>
  <c r="E12" i="29"/>
  <c r="G11" i="29"/>
  <c r="E11" i="29"/>
  <c r="G10" i="29"/>
  <c r="E10" i="29"/>
  <c r="D88" i="29"/>
  <c r="D89" i="29"/>
  <c r="A89" i="29"/>
  <c r="G9" i="29"/>
  <c r="E9" i="29"/>
  <c r="G8" i="29"/>
  <c r="E8" i="29"/>
  <c r="G7" i="29"/>
  <c r="E7" i="29"/>
  <c r="G6" i="29"/>
  <c r="E6" i="29"/>
</calcChain>
</file>

<file path=xl/sharedStrings.xml><?xml version="1.0" encoding="utf-8"?>
<sst xmlns="http://schemas.openxmlformats.org/spreadsheetml/2006/main" count="183" uniqueCount="162">
  <si>
    <t>DESCRIZIONE ARTICOLO</t>
  </si>
  <si>
    <t>Q.tà</t>
  </si>
  <si>
    <t>Ammoniaca normale</t>
  </si>
  <si>
    <t>Candeggina</t>
  </si>
  <si>
    <t>WC disincrostante</t>
  </si>
  <si>
    <t>Detergente gel bagno</t>
  </si>
  <si>
    <t>Lisoformio</t>
  </si>
  <si>
    <t>Panno pavimento</t>
  </si>
  <si>
    <t>Panno microforato</t>
  </si>
  <si>
    <t>Panno spugna</t>
  </si>
  <si>
    <t>Carta igienica rotoli</t>
  </si>
  <si>
    <t>Bobina carta 800 strappi</t>
  </si>
  <si>
    <t>Fogli asciugamani a C</t>
  </si>
  <si>
    <t>Asciugamani rotoli</t>
  </si>
  <si>
    <t>Sacco immondizia trasp.70x110</t>
  </si>
  <si>
    <t>Sacco immondizia trasp.50x60</t>
  </si>
  <si>
    <t>Sacco immondizia biodegrad.</t>
  </si>
  <si>
    <t>Ricambio mop mocio</t>
  </si>
  <si>
    <t>Ricambio scopa frange 60 cm</t>
  </si>
  <si>
    <t>Ricambio scopa frange 80 cm</t>
  </si>
  <si>
    <t>Ricambio scopa frange 100 cm</t>
  </si>
  <si>
    <t>Guanti casalinghi varie misure</t>
  </si>
  <si>
    <t>Insetticida mosche/zanzare</t>
  </si>
  <si>
    <t>PREZZO TOTALE Iva escl.</t>
  </si>
  <si>
    <t>SPESA TOTALE PER PLESSO</t>
  </si>
  <si>
    <t>MARCA ARTICOLO</t>
  </si>
  <si>
    <t>Prezzo unitario IVA escl.</t>
  </si>
  <si>
    <t>Tipo vileda</t>
  </si>
  <si>
    <t>Ordine di: MATERIALE PULIZIA</t>
  </si>
  <si>
    <t>Sc.Elem. Pieranica</t>
  </si>
  <si>
    <t>Cestino di plastica</t>
  </si>
  <si>
    <t>Palettone immondizia c/manico</t>
  </si>
  <si>
    <t>Paletta manuale con scopino</t>
  </si>
  <si>
    <t>Scopa in saggina</t>
  </si>
  <si>
    <t>Straccio polvere</t>
  </si>
  <si>
    <t>Paglietta</t>
  </si>
  <si>
    <t>Sapone liquido cc 500</t>
  </si>
  <si>
    <r>
      <t xml:space="preserve">SPESA TOTALE IVA </t>
    </r>
    <r>
      <rPr>
        <b/>
        <sz val="12"/>
        <rFont val="Times New Roman"/>
        <family val="1"/>
      </rPr>
      <t>Compresa</t>
    </r>
  </si>
  <si>
    <t>Sc.Mat.   Pieranica</t>
  </si>
  <si>
    <t>Ragnatore solo ricambio</t>
  </si>
  <si>
    <t>Scopino wc completo</t>
  </si>
  <si>
    <t>Sacchetti porta assorbenti</t>
  </si>
  <si>
    <t>Scozzese</t>
  </si>
  <si>
    <t>Ricambio scopa frange 40 cm</t>
  </si>
  <si>
    <t>Raschietto piccolo con impugnatura</t>
  </si>
  <si>
    <t>Manico alluminio per scopa</t>
  </si>
  <si>
    <t>Medi</t>
  </si>
  <si>
    <t xml:space="preserve"> </t>
  </si>
  <si>
    <t>Mangia polvere</t>
  </si>
  <si>
    <t>Detergente multiuso</t>
  </si>
  <si>
    <t>Carta igienica rotoli maxi jumbo</t>
  </si>
  <si>
    <t>Manico alluminio per mop</t>
  </si>
  <si>
    <t>Pinza plastica per mop</t>
  </si>
  <si>
    <t>Piumino elettrostatico per polvere</t>
  </si>
  <si>
    <t xml:space="preserve">Scopa per interni setola alta </t>
  </si>
  <si>
    <t>Scopa per interni setola bassa</t>
  </si>
  <si>
    <t>Detergente pavimenti</t>
  </si>
  <si>
    <t>Detergente vetri ricambio</t>
  </si>
  <si>
    <t>Detergente banchi/inchiostro</t>
  </si>
  <si>
    <t>Arix</t>
  </si>
  <si>
    <t>5 pz</t>
  </si>
  <si>
    <t>Saponata 12 pz</t>
  </si>
  <si>
    <t>2 veli</t>
  </si>
  <si>
    <t>Riciclato 192 pz</t>
  </si>
  <si>
    <t>Pura cellulosa Celtex</t>
  </si>
  <si>
    <t>PLT</t>
  </si>
  <si>
    <t>Parrucca mop</t>
  </si>
  <si>
    <t>Alluminio 140 cm</t>
  </si>
  <si>
    <t>Guanti anallergici  monouso</t>
  </si>
  <si>
    <t>Sapone liquido mani 5L</t>
  </si>
  <si>
    <t>UNI5</t>
  </si>
  <si>
    <t>Extra</t>
  </si>
  <si>
    <t>Allegra bassa</t>
  </si>
  <si>
    <t>Superissima</t>
  </si>
  <si>
    <t>130 cm</t>
  </si>
  <si>
    <t>Gettacarta ufficio</t>
  </si>
  <si>
    <t>Alzasporco Carla</t>
  </si>
  <si>
    <t>Scopin nylon-paletta</t>
  </si>
  <si>
    <t>Con filetto</t>
  </si>
  <si>
    <t>Di sicurezza</t>
  </si>
  <si>
    <t>Copri water usa e getta</t>
  </si>
  <si>
    <t>200 pz</t>
  </si>
  <si>
    <t>Scopino per pulire i termosifoni</t>
  </si>
  <si>
    <t xml:space="preserve">Grandi    </t>
  </si>
  <si>
    <t>Scopa a frange completa cm 80</t>
  </si>
  <si>
    <t>Tergivetro cm35 per asta allungabile</t>
  </si>
  <si>
    <t>Scopa a frange completa cm 100</t>
  </si>
  <si>
    <t xml:space="preserve">lt 1  </t>
  </si>
  <si>
    <t>lt 1</t>
  </si>
  <si>
    <t>Ama candeggina gel lt 1,5</t>
  </si>
  <si>
    <t>Puliformio lt 1</t>
  </si>
  <si>
    <t>Ama sgrass ml 750</t>
  </si>
  <si>
    <t>Cristal grass ric. 750 ml</t>
  </si>
  <si>
    <t xml:space="preserve">Lt 6,5 </t>
  </si>
  <si>
    <t xml:space="preserve">Lt 10 </t>
  </si>
  <si>
    <t>Spugna abrasivo giallo/verde</t>
  </si>
  <si>
    <t xml:space="preserve">Panno pavimento tipo nidoape </t>
  </si>
  <si>
    <t>Ricambio scopa frangec/bottone 40 cm per lavare</t>
  </si>
  <si>
    <t>Multiclack 5RACCO04</t>
  </si>
  <si>
    <t>Telaio scopa frangec/bottone 40 cm per lavare</t>
  </si>
  <si>
    <t>Manico scopa frangec/bottone 40 cm per lavare</t>
  </si>
  <si>
    <t>Multiclack 5RACCO03</t>
  </si>
  <si>
    <t>Multiclack 5CARRE08</t>
  </si>
  <si>
    <t>Vello cm35 per asta allungabile</t>
  </si>
  <si>
    <t>Clip fermasacco</t>
  </si>
  <si>
    <t>Secchio lt 5 blu</t>
  </si>
  <si>
    <t>Secchio lt 5 rosso</t>
  </si>
  <si>
    <t>Scopa a frange completa cm 60</t>
  </si>
  <si>
    <t>10 pz</t>
  </si>
  <si>
    <t xml:space="preserve">Lame cm 4 ricambio raschietto piccolo  </t>
  </si>
  <si>
    <t>50x60</t>
  </si>
  <si>
    <t>Paletta per immondizia gommata</t>
  </si>
  <si>
    <t>Ricambio vello cm35 per asta allungabile</t>
  </si>
  <si>
    <t>Ricambio scopa a forbice 100 cm</t>
  </si>
  <si>
    <t>Guanti casalinghi extra forte</t>
  </si>
  <si>
    <t>Ricambio scopa frange c/bottone 60 cm  per lavare</t>
  </si>
  <si>
    <t>Multiclack</t>
  </si>
  <si>
    <t xml:space="preserve">Multiclack </t>
  </si>
  <si>
    <t>Telaio scopa frangec/bottone 60 cm per lavare</t>
  </si>
  <si>
    <t>Manico scopa frangec/bottone 60 cm per lavare</t>
  </si>
  <si>
    <t>Sgrassatore multiuso</t>
  </si>
  <si>
    <t>Fibra abrasiva verde quadrata</t>
  </si>
  <si>
    <t>Ricambio scopa frange c/bottone 80 cm  per lavare</t>
  </si>
  <si>
    <t>Telaio scopa frangec/bottone 80 cm per lavare</t>
  </si>
  <si>
    <t>A.S. 2015/16</t>
  </si>
  <si>
    <t>Telaio scopa frange 40 cm</t>
  </si>
  <si>
    <t>Scopa a forbice 100 cm completa</t>
  </si>
  <si>
    <t>Splendor pavimenti lt 1</t>
  </si>
  <si>
    <t>Amaverde disincr. ml750</t>
  </si>
  <si>
    <t>Antipolvere Bergen ml 300</t>
  </si>
  <si>
    <t>Cristal grass c/vapor 750 ml</t>
  </si>
  <si>
    <t>Argonit Pro Ink ml 750</t>
  </si>
  <si>
    <t>10 rotoli pura cellulosa</t>
  </si>
  <si>
    <t>Goffry</t>
  </si>
  <si>
    <t>Pattumiera</t>
  </si>
  <si>
    <t xml:space="preserve">Medi Ansel </t>
  </si>
  <si>
    <t>Grandi Ansel</t>
  </si>
  <si>
    <t xml:space="preserve">Nitrile piccoli </t>
  </si>
  <si>
    <t xml:space="preserve">Nirtile medi </t>
  </si>
  <si>
    <t xml:space="preserve">Nitrile grandi </t>
  </si>
  <si>
    <t>Rapid Kill 400 ml</t>
  </si>
  <si>
    <t>Brian</t>
  </si>
  <si>
    <t>pz 2</t>
  </si>
  <si>
    <t>-</t>
  </si>
  <si>
    <t xml:space="preserve">sito web: http://www.ictrescorecremasco.edu.it </t>
  </si>
  <si>
    <t xml:space="preserve">Totale IVA esclusa </t>
  </si>
  <si>
    <t xml:space="preserve">e-mail uffici: cric812001@istruzione.gov.it PEC: cric812001@pec.istruzione.it </t>
  </si>
  <si>
    <t>IVA %</t>
  </si>
  <si>
    <t>Prezzo Unitario 
IVA esclusa</t>
  </si>
  <si>
    <t>PREZZO COMPLESSIVO
IVA esclusa</t>
  </si>
  <si>
    <t>ISTITUTO COMPRENSIVO DI TRESCORE CREMASCO</t>
  </si>
  <si>
    <t xml:space="preserve">IL RAPPRESENTANTE LEGALE </t>
  </si>
  <si>
    <t>firma digitale</t>
  </si>
  <si>
    <t>Via Marconi n.5 - CAP 26017 - Trescore Cremasco (CREMONA) - Tel. 0373 273120 – 0373 274716</t>
  </si>
  <si>
    <t xml:space="preserve">C.F. 82005030190 - P.IVA 01224260198 - C.M. CRIC812001 - Codice Univoco Ufficio UFL6AZ </t>
  </si>
  <si>
    <t>DENOMINAZIONE AZIENDA:</t>
  </si>
  <si>
    <t>TOTALE IVA Compresa</t>
  </si>
  <si>
    <r>
      <t>Compilare i campi evidenziati in giallo</t>
    </r>
    <r>
      <rPr>
        <i/>
        <sz val="10"/>
        <color rgb="FFFF0000"/>
        <rFont val="Verdana"/>
        <family val="2"/>
      </rPr>
      <t xml:space="preserve"> 
</t>
    </r>
  </si>
  <si>
    <t>Fornitura affidamento diretto: COPIE A COLORI</t>
  </si>
  <si>
    <t>DIGILAND SRL</t>
  </si>
  <si>
    <t>Incremento di 9.000 pagine a colori annue sul contratto noleggio Office n2.64/24</t>
  </si>
  <si>
    <t xml:space="preserve">Copie a colori fuori  contratto effettuate a.s.23/24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</si>
</sst>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  <numFmt numFmtId="165" formatCode="_-* #,##0.000_-;\-* #,##0.000_-;_-* &quot;-&quot;??_-;_-@_-"/>
    <numFmt numFmtId="166" formatCode="_-* #,##0.000_-;\-* #,##0.000_-;_-* &quot;-&quot;_-;_-@_-"/>
    <numFmt numFmtId="167" formatCode="#,##0.0000_ ;\-#,##0.0000\ "/>
    <numFmt numFmtId="168" formatCode="#,##0.00_ ;\-#,##0.00\ "/>
    <numFmt numFmtId="169" formatCode="#,##0.000_ ;\-#,##0.000\ "/>
  </numFmts>
  <fonts count="30" x14ac:knownFonts="1">
    <font>
      <sz val="12"/>
      <name val="Times New Roman"/>
    </font>
    <font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i/>
      <u/>
      <sz val="14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Arial"/>
      <family val="2"/>
    </font>
    <font>
      <sz val="14"/>
      <name val="Times New Roman"/>
      <family val="1"/>
    </font>
    <font>
      <b/>
      <i/>
      <sz val="16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12"/>
      <name val="Verdana"/>
      <family val="2"/>
    </font>
    <font>
      <u/>
      <sz val="12"/>
      <color theme="10"/>
      <name val="Times New Roman"/>
      <family val="1"/>
    </font>
    <font>
      <b/>
      <i/>
      <u/>
      <sz val="14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9"/>
      <name val="Verdana"/>
      <family val="2"/>
    </font>
    <font>
      <b/>
      <i/>
      <u/>
      <sz val="10"/>
      <color rgb="FFFF0000"/>
      <name val="Verdana"/>
      <family val="2"/>
    </font>
    <font>
      <i/>
      <sz val="10"/>
      <color rgb="FFFF0000"/>
      <name val="Verdana"/>
      <family val="2"/>
    </font>
    <font>
      <i/>
      <sz val="10"/>
      <name val="Verdana"/>
      <family val="2"/>
    </font>
    <font>
      <sz val="8"/>
      <name val="Verdana"/>
      <family val="2"/>
    </font>
    <font>
      <u/>
      <sz val="8"/>
      <color theme="10"/>
      <name val="Verdana"/>
      <family val="2"/>
    </font>
    <font>
      <b/>
      <i/>
      <u/>
      <sz val="13"/>
      <name val="Verdana"/>
      <family val="2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6" applyFont="1" applyAlignment="1">
      <alignment horizontal="left"/>
    </xf>
    <xf numFmtId="0" fontId="5" fillId="0" borderId="0" xfId="6" applyFont="1"/>
    <xf numFmtId="0" fontId="5" fillId="0" borderId="0" xfId="6" applyFont="1" applyAlignment="1">
      <alignment horizontal="left"/>
    </xf>
    <xf numFmtId="0" fontId="5" fillId="0" borderId="1" xfId="6" applyFont="1" applyBorder="1" applyAlignment="1">
      <alignment horizontal="center"/>
    </xf>
    <xf numFmtId="0" fontId="8" fillId="0" borderId="2" xfId="6" applyFont="1" applyBorder="1"/>
    <xf numFmtId="166" fontId="5" fillId="0" borderId="2" xfId="3" applyNumberFormat="1" applyFont="1" applyFill="1" applyBorder="1"/>
    <xf numFmtId="166" fontId="5" fillId="0" borderId="1" xfId="3" applyNumberFormat="1" applyFont="1" applyFill="1" applyBorder="1"/>
    <xf numFmtId="0" fontId="3" fillId="0" borderId="0" xfId="6" applyFont="1" applyAlignment="1">
      <alignment vertical="center"/>
    </xf>
    <xf numFmtId="0" fontId="9" fillId="0" borderId="0" xfId="6" applyFont="1"/>
    <xf numFmtId="0" fontId="8" fillId="0" borderId="3" xfId="6" applyFont="1" applyBorder="1" applyAlignment="1">
      <alignment horizontal="center" vertical="center"/>
    </xf>
    <xf numFmtId="0" fontId="5" fillId="0" borderId="2" xfId="6" applyFont="1" applyBorder="1" applyAlignment="1">
      <alignment horizontal="left"/>
    </xf>
    <xf numFmtId="0" fontId="5" fillId="0" borderId="1" xfId="6" applyFont="1" applyBorder="1" applyAlignment="1">
      <alignment horizontal="left"/>
    </xf>
    <xf numFmtId="0" fontId="6" fillId="0" borderId="0" xfId="6" applyFont="1" applyAlignment="1">
      <alignment vertical="top"/>
    </xf>
    <xf numFmtId="0" fontId="4" fillId="0" borderId="4" xfId="6" applyFont="1" applyBorder="1" applyAlignment="1">
      <alignment horizontal="right" vertical="top"/>
    </xf>
    <xf numFmtId="165" fontId="12" fillId="0" borderId="0" xfId="2" applyNumberFormat="1" applyFont="1" applyAlignment="1">
      <alignment vertical="center"/>
    </xf>
    <xf numFmtId="166" fontId="5" fillId="0" borderId="5" xfId="3" applyNumberFormat="1" applyFont="1" applyFill="1" applyBorder="1"/>
    <xf numFmtId="166" fontId="5" fillId="0" borderId="6" xfId="3" applyNumberFormat="1" applyFont="1" applyFill="1" applyBorder="1"/>
    <xf numFmtId="166" fontId="5" fillId="0" borderId="0" xfId="3" applyNumberFormat="1" applyFont="1" applyFill="1" applyBorder="1"/>
    <xf numFmtId="166" fontId="5" fillId="0" borderId="7" xfId="3" applyNumberFormat="1" applyFont="1" applyFill="1" applyBorder="1"/>
    <xf numFmtId="0" fontId="8" fillId="2" borderId="1" xfId="6" applyFont="1" applyFill="1" applyBorder="1"/>
    <xf numFmtId="0" fontId="5" fillId="0" borderId="8" xfId="6" applyFont="1" applyBorder="1" applyAlignment="1">
      <alignment horizontal="center"/>
    </xf>
    <xf numFmtId="49" fontId="8" fillId="0" borderId="1" xfId="6" applyNumberFormat="1" applyFont="1" applyBorder="1"/>
    <xf numFmtId="167" fontId="5" fillId="0" borderId="8" xfId="3" applyNumberFormat="1" applyFont="1" applyBorder="1"/>
    <xf numFmtId="0" fontId="8" fillId="0" borderId="1" xfId="6" applyFont="1" applyBorder="1"/>
    <xf numFmtId="167" fontId="5" fillId="0" borderId="8" xfId="3" applyNumberFormat="1" applyFont="1" applyFill="1" applyBorder="1"/>
    <xf numFmtId="0" fontId="8" fillId="0" borderId="1" xfId="6" applyFont="1" applyBorder="1" applyAlignment="1">
      <alignment wrapText="1"/>
    </xf>
    <xf numFmtId="0" fontId="5" fillId="0" borderId="1" xfId="6" applyFont="1" applyBorder="1" applyAlignment="1">
      <alignment horizontal="center" vertical="top"/>
    </xf>
    <xf numFmtId="0" fontId="14" fillId="0" borderId="1" xfId="6" applyFont="1" applyBorder="1"/>
    <xf numFmtId="0" fontId="14" fillId="0" borderId="1" xfId="6" applyFont="1" applyBorder="1" applyAlignment="1">
      <alignment wrapText="1"/>
    </xf>
    <xf numFmtId="0" fontId="8" fillId="0" borderId="7" xfId="6" applyFont="1" applyBorder="1" applyAlignment="1">
      <alignment wrapText="1"/>
    </xf>
    <xf numFmtId="0" fontId="5" fillId="0" borderId="7" xfId="6" applyFont="1" applyBorder="1" applyAlignment="1">
      <alignment horizontal="left"/>
    </xf>
    <xf numFmtId="167" fontId="5" fillId="0" borderId="7" xfId="3" applyNumberFormat="1" applyFont="1" applyFill="1" applyBorder="1"/>
    <xf numFmtId="0" fontId="5" fillId="0" borderId="7" xfId="6" applyFont="1" applyBorder="1" applyAlignment="1">
      <alignment horizontal="center"/>
    </xf>
    <xf numFmtId="0" fontId="8" fillId="3" borderId="1" xfId="6" applyFont="1" applyFill="1" applyBorder="1" applyAlignment="1">
      <alignment wrapText="1"/>
    </xf>
    <xf numFmtId="0" fontId="5" fillId="3" borderId="1" xfId="6" applyFont="1" applyFill="1" applyBorder="1" applyAlignment="1">
      <alignment horizontal="left"/>
    </xf>
    <xf numFmtId="167" fontId="5" fillId="3" borderId="8" xfId="3" applyNumberFormat="1" applyFont="1" applyFill="1" applyBorder="1"/>
    <xf numFmtId="0" fontId="5" fillId="3" borderId="1" xfId="6" applyFont="1" applyFill="1" applyBorder="1" applyAlignment="1">
      <alignment horizontal="center"/>
    </xf>
    <xf numFmtId="166" fontId="5" fillId="3" borderId="0" xfId="3" applyNumberFormat="1" applyFont="1" applyFill="1" applyBorder="1"/>
    <xf numFmtId="166" fontId="5" fillId="3" borderId="1" xfId="3" applyNumberFormat="1" applyFont="1" applyFill="1" applyBorder="1"/>
    <xf numFmtId="0" fontId="8" fillId="4" borderId="1" xfId="6" applyFont="1" applyFill="1" applyBorder="1"/>
    <xf numFmtId="0" fontId="5" fillId="4" borderId="1" xfId="6" applyFont="1" applyFill="1" applyBorder="1" applyAlignment="1">
      <alignment horizontal="left"/>
    </xf>
    <xf numFmtId="167" fontId="5" fillId="4" borderId="8" xfId="3" applyNumberFormat="1" applyFont="1" applyFill="1" applyBorder="1"/>
    <xf numFmtId="0" fontId="5" fillId="4" borderId="1" xfId="6" applyFont="1" applyFill="1" applyBorder="1" applyAlignment="1">
      <alignment horizontal="center"/>
    </xf>
    <xf numFmtId="166" fontId="5" fillId="4" borderId="5" xfId="3" applyNumberFormat="1" applyFont="1" applyFill="1" applyBorder="1"/>
    <xf numFmtId="166" fontId="5" fillId="4" borderId="1" xfId="3" applyNumberFormat="1" applyFont="1" applyFill="1" applyBorder="1"/>
    <xf numFmtId="0" fontId="5" fillId="0" borderId="0" xfId="6" applyFont="1" applyAlignment="1">
      <alignment horizontal="left" vertical="center" wrapText="1"/>
    </xf>
    <xf numFmtId="0" fontId="3" fillId="0" borderId="0" xfId="6" applyFont="1" applyAlignment="1">
      <alignment horizontal="left" vertical="center"/>
    </xf>
    <xf numFmtId="165" fontId="12" fillId="0" borderId="0" xfId="5" applyNumberFormat="1" applyFont="1" applyAlignment="1">
      <alignment vertical="center"/>
    </xf>
    <xf numFmtId="0" fontId="3" fillId="0" borderId="0" xfId="6" applyFont="1"/>
    <xf numFmtId="0" fontId="11" fillId="0" borderId="0" xfId="6" applyFont="1" applyAlignment="1">
      <alignment vertical="center"/>
    </xf>
    <xf numFmtId="0" fontId="16" fillId="0" borderId="0" xfId="6" applyFont="1"/>
    <xf numFmtId="0" fontId="19" fillId="0" borderId="0" xfId="6" applyFont="1" applyAlignment="1">
      <alignment horizontal="center" vertical="center"/>
    </xf>
    <xf numFmtId="0" fontId="16" fillId="0" borderId="0" xfId="6" applyFont="1" applyAlignment="1">
      <alignment horizontal="left"/>
    </xf>
    <xf numFmtId="0" fontId="16" fillId="0" borderId="0" xfId="6" applyFont="1" applyAlignment="1">
      <alignment vertical="center"/>
    </xf>
    <xf numFmtId="0" fontId="22" fillId="0" borderId="0" xfId="6" applyFont="1"/>
    <xf numFmtId="0" fontId="16" fillId="0" borderId="0" xfId="6" applyFont="1" applyAlignment="1">
      <alignment horizontal="center"/>
    </xf>
    <xf numFmtId="0" fontId="19" fillId="0" borderId="0" xfId="6" applyFont="1" applyAlignment="1">
      <alignment vertical="center"/>
    </xf>
    <xf numFmtId="0" fontId="22" fillId="0" borderId="0" xfId="0" applyFont="1" applyAlignment="1">
      <alignment vertical="center"/>
    </xf>
    <xf numFmtId="0" fontId="15" fillId="0" borderId="9" xfId="6" applyFont="1" applyBorder="1" applyAlignment="1">
      <alignment horizontal="center" vertical="center" wrapText="1"/>
    </xf>
    <xf numFmtId="41" fontId="15" fillId="0" borderId="9" xfId="4" applyFont="1" applyFill="1" applyBorder="1" applyAlignment="1">
      <alignment horizontal="center" vertical="center" wrapText="1"/>
    </xf>
    <xf numFmtId="0" fontId="15" fillId="5" borderId="9" xfId="6" applyFont="1" applyFill="1" applyBorder="1" applyAlignment="1">
      <alignment horizontal="center" vertical="center" wrapText="1"/>
    </xf>
    <xf numFmtId="0" fontId="25" fillId="0" borderId="0" xfId="6" applyFont="1" applyAlignment="1">
      <alignment horizontal="center"/>
    </xf>
    <xf numFmtId="0" fontId="23" fillId="0" borderId="0" xfId="6" applyFont="1" applyAlignment="1">
      <alignment vertical="center" wrapText="1"/>
    </xf>
    <xf numFmtId="0" fontId="17" fillId="0" borderId="0" xfId="0" applyFont="1"/>
    <xf numFmtId="41" fontId="15" fillId="5" borderId="9" xfId="4" applyFont="1" applyFill="1" applyBorder="1" applyAlignment="1">
      <alignment horizontal="center" vertical="center" wrapText="1"/>
    </xf>
    <xf numFmtId="164" fontId="20" fillId="0" borderId="16" xfId="2" applyNumberFormat="1" applyFont="1" applyBorder="1" applyAlignment="1">
      <alignment horizontal="right" vertical="center"/>
    </xf>
    <xf numFmtId="0" fontId="20" fillId="0" borderId="0" xfId="6" applyFont="1" applyAlignment="1">
      <alignment horizontal="right" vertical="center"/>
    </xf>
    <xf numFmtId="0" fontId="21" fillId="0" borderId="0" xfId="6" applyFont="1" applyAlignment="1">
      <alignment horizontal="right" vertical="center"/>
    </xf>
    <xf numFmtId="164" fontId="20" fillId="0" borderId="0" xfId="2" applyNumberFormat="1" applyFont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7" fillId="0" borderId="0" xfId="7" applyFont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15" fillId="0" borderId="0" xfId="6" applyFont="1" applyAlignment="1">
      <alignment vertical="top" wrapText="1"/>
    </xf>
    <xf numFmtId="0" fontId="15" fillId="0" borderId="0" xfId="6" applyFont="1" applyAlignment="1">
      <alignment vertical="center"/>
    </xf>
    <xf numFmtId="0" fontId="16" fillId="0" borderId="10" xfId="0" applyFont="1" applyBorder="1" applyAlignment="1">
      <alignment horizontal="center" vertical="center" wrapText="1"/>
    </xf>
    <xf numFmtId="168" fontId="16" fillId="0" borderId="9" xfId="3" applyNumberFormat="1" applyFont="1" applyFill="1" applyBorder="1" applyAlignment="1">
      <alignment vertical="center"/>
    </xf>
    <xf numFmtId="0" fontId="16" fillId="5" borderId="9" xfId="6" applyFont="1" applyFill="1" applyBorder="1" applyAlignment="1">
      <alignment horizontal="center" vertical="center"/>
    </xf>
    <xf numFmtId="0" fontId="16" fillId="0" borderId="0" xfId="6" applyFont="1" applyAlignment="1">
      <alignment wrapText="1"/>
    </xf>
    <xf numFmtId="0" fontId="22" fillId="0" borderId="11" xfId="6" applyFont="1" applyBorder="1" applyAlignment="1">
      <alignment vertical="center" wrapText="1"/>
    </xf>
    <xf numFmtId="1" fontId="29" fillId="0" borderId="9" xfId="0" applyNumberFormat="1" applyFont="1" applyBorder="1" applyAlignment="1">
      <alignment horizontal="center" vertical="center" shrinkToFit="1"/>
    </xf>
    <xf numFmtId="0" fontId="15" fillId="0" borderId="10" xfId="6" applyFont="1" applyBorder="1" applyAlignment="1">
      <alignment horizontal="center" vertical="center"/>
    </xf>
    <xf numFmtId="0" fontId="15" fillId="0" borderId="11" xfId="6" applyFont="1" applyBorder="1" applyAlignment="1">
      <alignment horizontal="center" vertical="center"/>
    </xf>
    <xf numFmtId="0" fontId="23" fillId="0" borderId="3" xfId="6" applyFont="1" applyBorder="1" applyAlignment="1">
      <alignment horizontal="left" vertical="center" wrapText="1"/>
    </xf>
    <xf numFmtId="0" fontId="15" fillId="0" borderId="0" xfId="6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13" xfId="6" applyFont="1" applyBorder="1" applyAlignment="1">
      <alignment horizontal="center" vertical="center"/>
    </xf>
    <xf numFmtId="0" fontId="8" fillId="0" borderId="4" xfId="6" applyFont="1" applyBorder="1" applyAlignment="1">
      <alignment horizontal="center" vertical="center"/>
    </xf>
    <xf numFmtId="165" fontId="8" fillId="0" borderId="13" xfId="2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165" fontId="8" fillId="0" borderId="4" xfId="2" applyNumberFormat="1" applyFont="1" applyBorder="1" applyAlignment="1">
      <alignment vertical="center"/>
    </xf>
    <xf numFmtId="0" fontId="4" fillId="0" borderId="10" xfId="6" applyFont="1" applyBorder="1" applyAlignment="1">
      <alignment horizontal="center" vertical="center"/>
    </xf>
    <xf numFmtId="0" fontId="4" fillId="0" borderId="11" xfId="6" applyFont="1" applyBorder="1" applyAlignment="1">
      <alignment horizontal="center" vertical="center"/>
    </xf>
    <xf numFmtId="165" fontId="4" fillId="0" borderId="14" xfId="2" applyNumberFormat="1" applyFont="1" applyFill="1" applyBorder="1" applyAlignment="1">
      <alignment vertical="center"/>
    </xf>
    <xf numFmtId="165" fontId="11" fillId="0" borderId="15" xfId="2" applyNumberFormat="1" applyFont="1" applyBorder="1" applyAlignment="1">
      <alignment vertical="center"/>
    </xf>
    <xf numFmtId="165" fontId="4" fillId="0" borderId="15" xfId="2" applyNumberFormat="1" applyFont="1" applyFill="1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7" xfId="6" applyFont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7" xfId="6" applyFont="1" applyBorder="1" applyAlignment="1">
      <alignment horizontal="center" vertical="center" wrapText="1"/>
    </xf>
    <xf numFmtId="41" fontId="7" fillId="0" borderId="2" xfId="3" applyFont="1" applyBorder="1" applyAlignment="1">
      <alignment horizontal="center" vertical="center" wrapText="1"/>
    </xf>
    <xf numFmtId="41" fontId="7" fillId="0" borderId="1" xfId="3" applyFont="1" applyBorder="1" applyAlignment="1">
      <alignment horizontal="center" vertical="center" wrapText="1"/>
    </xf>
    <xf numFmtId="41" fontId="7" fillId="0" borderId="7" xfId="3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41" fontId="5" fillId="0" borderId="2" xfId="3" applyFont="1" applyFill="1" applyBorder="1" applyAlignment="1">
      <alignment horizontal="center" vertical="center" wrapText="1"/>
    </xf>
    <xf numFmtId="41" fontId="5" fillId="0" borderId="1" xfId="3" applyFont="1" applyFill="1" applyBorder="1" applyAlignment="1">
      <alignment horizontal="center" vertical="center" wrapText="1"/>
    </xf>
    <xf numFmtId="41" fontId="5" fillId="0" borderId="7" xfId="3" applyFont="1" applyFill="1" applyBorder="1" applyAlignment="1">
      <alignment horizontal="center" vertical="center" wrapText="1"/>
    </xf>
    <xf numFmtId="0" fontId="8" fillId="0" borderId="10" xfId="6" applyFont="1" applyBorder="1" applyAlignment="1">
      <alignment horizontal="center" vertical="center"/>
    </xf>
    <xf numFmtId="0" fontId="8" fillId="0" borderId="11" xfId="6" applyFont="1" applyBorder="1" applyAlignment="1">
      <alignment horizontal="center" vertical="center"/>
    </xf>
    <xf numFmtId="0" fontId="22" fillId="0" borderId="12" xfId="6" applyFont="1" applyBorder="1" applyAlignment="1">
      <alignment vertical="center" wrapText="1"/>
    </xf>
    <xf numFmtId="0" fontId="16" fillId="5" borderId="11" xfId="6" applyFont="1" applyFill="1" applyBorder="1" applyAlignment="1">
      <alignment horizontal="center" vertical="center"/>
    </xf>
    <xf numFmtId="169" fontId="16" fillId="5" borderId="9" xfId="3" applyNumberFormat="1" applyFont="1" applyFill="1" applyBorder="1" applyAlignment="1">
      <alignment vertical="center"/>
    </xf>
  </cellXfs>
  <cellStyles count="12">
    <cellStyle name="Collegamento ipertestuale" xfId="7" builtinId="8"/>
    <cellStyle name="Euro" xfId="1" xr:uid="{00000000-0005-0000-0000-000000000000}"/>
    <cellStyle name="Migliaia" xfId="2" builtinId="3"/>
    <cellStyle name="Migliaia [0]" xfId="3" builtinId="6"/>
    <cellStyle name="Migliaia [0] 2" xfId="4" xr:uid="{00000000-0005-0000-0000-000003000000}"/>
    <cellStyle name="Migliaia [0] 2 2" xfId="10" xr:uid="{8794C9BC-CB85-45F3-A259-7DD815456EAA}"/>
    <cellStyle name="Migliaia [0] 3" xfId="9" xr:uid="{4A7FBF17-282F-4572-9EF3-C50FB3A592DB}"/>
    <cellStyle name="Migliaia 2" xfId="5" xr:uid="{00000000-0005-0000-0000-000004000000}"/>
    <cellStyle name="Migliaia 2 2" xfId="11" xr:uid="{18B9C5ED-29DD-4807-92C2-673BC860A445}"/>
    <cellStyle name="Migliaia 3" xfId="8" xr:uid="{F2C6956B-B094-46A9-8DCF-CC21A481713C}"/>
    <cellStyle name="Normale" xfId="0" builtinId="0"/>
    <cellStyle name="Normale_Prosp comparativo offerte IC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310091</xdr:colOff>
      <xdr:row>0</xdr:row>
      <xdr:rowOff>105832</xdr:rowOff>
    </xdr:from>
    <xdr:to>
      <xdr:col>2</xdr:col>
      <xdr:colOff>948266</xdr:colOff>
      <xdr:row>4</xdr:row>
      <xdr:rowOff>109007</xdr:rowOff>
    </xdr:to>
    <xdr:pic>
      <xdr:nvPicPr>
        <xdr:cNvPr id="5" name="Immagine 4" descr="Immagine che contiene schizzo, disegno, clipart, simbolo&#10;&#10;Descrizione generata automaticamente">
          <a:extLst>
            <a:ext uri="{FF2B5EF4-FFF2-40B4-BE49-F238E27FC236}">
              <a16:creationId xmlns:a16="http://schemas.microsoft.com/office/drawing/2014/main" id="{2500D560-C27F-4A73-9385-A6E4F41F66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3" r="12501" b="19277"/>
        <a:stretch/>
      </xdr:blipFill>
      <xdr:spPr bwMode="auto">
        <a:xfrm>
          <a:off x="754591" y="105832"/>
          <a:ext cx="638175" cy="638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ctrescorecremasco.edu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76C8C-2961-4F97-99DA-18B55E8D0054}">
  <dimension ref="B1:J23"/>
  <sheetViews>
    <sheetView tabSelected="1" zoomScale="90" zoomScaleNormal="90" zoomScaleSheetLayoutView="100" workbookViewId="0">
      <selection activeCell="E15" sqref="E15"/>
    </sheetView>
  </sheetViews>
  <sheetFormatPr defaultColWidth="8" defaultRowHeight="15.75" x14ac:dyDescent="0.25"/>
  <cols>
    <col min="1" max="1" width="4.25" style="49" customWidth="1"/>
    <col min="2" max="2" width="1.5" style="49" customWidth="1"/>
    <col min="3" max="3" width="44.25" style="2" customWidth="1"/>
    <col min="4" max="4" width="6.625" style="49" customWidth="1"/>
    <col min="5" max="5" width="11.875" style="2" bestFit="1" customWidth="1"/>
    <col min="6" max="6" width="14.875" style="49" customWidth="1"/>
    <col min="7" max="7" width="5" style="49" customWidth="1"/>
    <col min="8" max="8" width="5.375" style="49" bestFit="1" customWidth="1"/>
    <col min="9" max="16384" width="8" style="49"/>
  </cols>
  <sheetData>
    <row r="1" spans="2:10" s="1" customFormat="1" ht="8.25" customHeight="1" x14ac:dyDescent="0.25">
      <c r="C1"/>
    </row>
    <row r="2" spans="2:10" s="51" customFormat="1" ht="18" x14ac:dyDescent="0.2">
      <c r="D2" s="72" t="s">
        <v>150</v>
      </c>
      <c r="E2" s="57"/>
    </row>
    <row r="3" spans="2:10" s="55" customFormat="1" ht="11.25" x14ac:dyDescent="0.15">
      <c r="D3" s="70" t="s">
        <v>153</v>
      </c>
      <c r="E3" s="58"/>
    </row>
    <row r="4" spans="2:10" s="55" customFormat="1" ht="11.25" x14ac:dyDescent="0.15">
      <c r="D4" s="70" t="s">
        <v>146</v>
      </c>
      <c r="E4" s="58"/>
    </row>
    <row r="5" spans="2:10" s="55" customFormat="1" ht="11.25" x14ac:dyDescent="0.15">
      <c r="D5" s="71" t="s">
        <v>144</v>
      </c>
      <c r="E5" s="58"/>
    </row>
    <row r="6" spans="2:10" s="55" customFormat="1" ht="11.25" x14ac:dyDescent="0.15">
      <c r="D6" s="70" t="s">
        <v>154</v>
      </c>
      <c r="E6" s="58"/>
    </row>
    <row r="7" spans="2:10" x14ac:dyDescent="0.25">
      <c r="E7" s="56"/>
    </row>
    <row r="8" spans="2:10" s="51" customFormat="1" ht="18" x14ac:dyDescent="0.2">
      <c r="B8" s="51" t="s">
        <v>158</v>
      </c>
      <c r="C8" s="64"/>
      <c r="D8" s="68"/>
      <c r="E8" s="52"/>
    </row>
    <row r="9" spans="2:10" x14ac:dyDescent="0.25">
      <c r="E9" s="56"/>
    </row>
    <row r="10" spans="2:10" s="51" customFormat="1" ht="43.5" customHeight="1" x14ac:dyDescent="0.25">
      <c r="C10" s="74" t="s">
        <v>155</v>
      </c>
      <c r="D10" s="84" t="s">
        <v>159</v>
      </c>
      <c r="E10" s="85"/>
      <c r="F10" s="85"/>
      <c r="G10" s="85"/>
      <c r="H10" s="78"/>
      <c r="I10" s="78"/>
      <c r="J10" s="78"/>
    </row>
    <row r="11" spans="2:10" s="53" customFormat="1" ht="18" x14ac:dyDescent="0.2">
      <c r="D11" s="52"/>
      <c r="E11" s="52"/>
      <c r="F11" s="51"/>
    </row>
    <row r="12" spans="2:10" s="53" customFormat="1" ht="33" customHeight="1" x14ac:dyDescent="0.2">
      <c r="B12" s="63"/>
      <c r="C12" s="83" t="s">
        <v>157</v>
      </c>
      <c r="D12" s="83"/>
      <c r="E12" s="83"/>
      <c r="F12" s="83"/>
    </row>
    <row r="13" spans="2:10" s="51" customFormat="1" ht="38.25" x14ac:dyDescent="0.2">
      <c r="B13" s="81" t="s">
        <v>0</v>
      </c>
      <c r="C13" s="82"/>
      <c r="D13" s="59" t="s">
        <v>1</v>
      </c>
      <c r="E13" s="65" t="s">
        <v>148</v>
      </c>
      <c r="F13" s="60" t="s">
        <v>149</v>
      </c>
      <c r="G13" s="61" t="s">
        <v>147</v>
      </c>
    </row>
    <row r="14" spans="2:10" s="54" customFormat="1" ht="75.75" customHeight="1" x14ac:dyDescent="0.25">
      <c r="B14" s="75" t="s">
        <v>143</v>
      </c>
      <c r="C14" s="79" t="s">
        <v>160</v>
      </c>
      <c r="D14" s="80">
        <v>1</v>
      </c>
      <c r="E14" s="114"/>
      <c r="F14" s="76">
        <f>E14*D14</f>
        <v>0</v>
      </c>
      <c r="G14" s="77"/>
    </row>
    <row r="15" spans="2:10" s="54" customFormat="1" ht="75.75" customHeight="1" x14ac:dyDescent="0.25">
      <c r="B15" s="75" t="s">
        <v>143</v>
      </c>
      <c r="C15" s="112" t="s">
        <v>161</v>
      </c>
      <c r="D15" s="80">
        <v>5140</v>
      </c>
      <c r="E15" s="114"/>
      <c r="F15" s="76">
        <f>E15*D15</f>
        <v>0</v>
      </c>
      <c r="G15" s="113"/>
    </row>
    <row r="16" spans="2:10" s="8" customFormat="1" ht="24.75" customHeight="1" thickBot="1" x14ac:dyDescent="0.3">
      <c r="C16" s="46"/>
      <c r="E16" s="67" t="s">
        <v>145</v>
      </c>
      <c r="F16" s="66">
        <f>SUM(F14:F15)</f>
        <v>0</v>
      </c>
    </row>
    <row r="17" spans="3:6" s="50" customFormat="1" ht="26.25" customHeight="1" thickBot="1" x14ac:dyDescent="0.3">
      <c r="C17" s="47"/>
      <c r="E17" s="67" t="str">
        <f>CONCATENATE("TOTALE IVA ",G14,"%")</f>
        <v>TOTALE IVA %</v>
      </c>
      <c r="F17" s="66">
        <f>(ROUND(F16*G14%,2))</f>
        <v>0</v>
      </c>
    </row>
    <row r="18" spans="3:6" ht="21" thickBot="1" x14ac:dyDescent="0.25">
      <c r="C18" s="48"/>
      <c r="E18" s="67" t="s">
        <v>156</v>
      </c>
      <c r="F18" s="66">
        <f>SUM(F16:F17)</f>
        <v>0</v>
      </c>
    </row>
    <row r="19" spans="3:6" ht="20.25" x14ac:dyDescent="0.2">
      <c r="C19" s="48"/>
      <c r="E19" s="67"/>
      <c r="F19" s="69"/>
    </row>
    <row r="20" spans="3:6" x14ac:dyDescent="0.25">
      <c r="E20" s="56" t="s">
        <v>151</v>
      </c>
    </row>
    <row r="21" spans="3:6" x14ac:dyDescent="0.25">
      <c r="E21" s="62" t="s">
        <v>152</v>
      </c>
    </row>
    <row r="23" spans="3:6" ht="12.75" x14ac:dyDescent="0.2">
      <c r="C23" s="73"/>
      <c r="D23" s="73"/>
      <c r="E23" s="73"/>
    </row>
  </sheetData>
  <sortState xmlns:xlrd2="http://schemas.microsoft.com/office/spreadsheetml/2017/richdata2" ref="E20:E21">
    <sortCondition ref="E20:E21"/>
  </sortState>
  <mergeCells count="3">
    <mergeCell ref="B13:C13"/>
    <mergeCell ref="C12:F12"/>
    <mergeCell ref="D10:G10"/>
  </mergeCells>
  <hyperlinks>
    <hyperlink ref="D5" r:id="rId1" display="http://www.ictrescorecremasco.edu.it/" xr:uid="{2A48A63B-4BE9-4A74-AD8C-DA825F240E42}"/>
  </hyperlinks>
  <pageMargins left="0.27" right="0" top="0.65" bottom="0.23622047244094491" header="0.23622047244094491" footer="0.23622047244094491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0"/>
  <sheetViews>
    <sheetView workbookViewId="0">
      <selection sqref="A1:G65536"/>
    </sheetView>
  </sheetViews>
  <sheetFormatPr defaultRowHeight="15.75" x14ac:dyDescent="0.25"/>
  <cols>
    <col min="1" max="1" width="28.875" style="2" customWidth="1"/>
    <col min="2" max="2" width="23.5" style="2" customWidth="1"/>
    <col min="3" max="3" width="9" style="2" customWidth="1"/>
    <col min="4" max="4" width="4.125" style="2" hidden="1" customWidth="1"/>
    <col min="5" max="5" width="9.375" style="2" hidden="1" customWidth="1"/>
    <col min="6" max="6" width="4.75" style="2" customWidth="1"/>
    <col min="7" max="7" width="9.75" style="2" customWidth="1"/>
  </cols>
  <sheetData>
    <row r="1" spans="1:7" x14ac:dyDescent="0.25">
      <c r="A1" s="1"/>
      <c r="B1" s="9"/>
      <c r="C1" s="3"/>
      <c r="D1" s="3"/>
      <c r="E1" s="3"/>
      <c r="F1" s="3"/>
      <c r="G1" s="3"/>
    </row>
    <row r="2" spans="1:7" ht="19.5" x14ac:dyDescent="0.25">
      <c r="A2" s="13" t="s">
        <v>28</v>
      </c>
      <c r="B2" s="10"/>
      <c r="C2" s="14" t="s">
        <v>124</v>
      </c>
      <c r="D2" s="96" t="s">
        <v>38</v>
      </c>
      <c r="E2" s="97"/>
      <c r="F2" s="96" t="s">
        <v>29</v>
      </c>
      <c r="G2" s="97"/>
    </row>
    <row r="3" spans="1:7" x14ac:dyDescent="0.25">
      <c r="A3" s="98" t="s">
        <v>0</v>
      </c>
      <c r="B3" s="100" t="s">
        <v>25</v>
      </c>
      <c r="C3" s="102" t="s">
        <v>26</v>
      </c>
      <c r="D3" s="105" t="s">
        <v>1</v>
      </c>
      <c r="E3" s="107" t="s">
        <v>23</v>
      </c>
      <c r="F3" s="105" t="s">
        <v>1</v>
      </c>
      <c r="G3" s="107" t="s">
        <v>23</v>
      </c>
    </row>
    <row r="4" spans="1:7" x14ac:dyDescent="0.25">
      <c r="A4" s="99"/>
      <c r="B4" s="101"/>
      <c r="C4" s="103"/>
      <c r="D4" s="106"/>
      <c r="E4" s="108"/>
      <c r="F4" s="106"/>
      <c r="G4" s="108"/>
    </row>
    <row r="5" spans="1:7" x14ac:dyDescent="0.25">
      <c r="A5" s="110" t="s">
        <v>47</v>
      </c>
      <c r="B5" s="111"/>
      <c r="C5" s="104"/>
      <c r="D5" s="106"/>
      <c r="E5" s="109"/>
      <c r="F5" s="106"/>
      <c r="G5" s="109"/>
    </row>
    <row r="6" spans="1:7" x14ac:dyDescent="0.25">
      <c r="A6" s="5" t="s">
        <v>2</v>
      </c>
      <c r="B6" s="11" t="s">
        <v>87</v>
      </c>
      <c r="C6" s="23">
        <v>0.34</v>
      </c>
      <c r="D6" s="4">
        <v>20</v>
      </c>
      <c r="E6" s="17">
        <f t="shared" ref="E6:E69" si="0">ROUND(C6*D6,3)</f>
        <v>6.8</v>
      </c>
      <c r="F6" s="4">
        <v>10</v>
      </c>
      <c r="G6" s="6">
        <f>ROUND(C6*F6,3)</f>
        <v>3.4</v>
      </c>
    </row>
    <row r="7" spans="1:7" x14ac:dyDescent="0.25">
      <c r="A7" s="20" t="s">
        <v>3</v>
      </c>
      <c r="B7" s="12" t="s">
        <v>88</v>
      </c>
      <c r="C7" s="23">
        <v>0.35</v>
      </c>
      <c r="D7" s="4">
        <v>70</v>
      </c>
      <c r="E7" s="18">
        <f t="shared" si="0"/>
        <v>24.5</v>
      </c>
      <c r="F7" s="4">
        <v>50</v>
      </c>
      <c r="G7" s="7">
        <f>ROUND(C7*F7,3)</f>
        <v>17.5</v>
      </c>
    </row>
    <row r="8" spans="1:7" x14ac:dyDescent="0.25">
      <c r="A8" s="22" t="s">
        <v>4</v>
      </c>
      <c r="B8" s="12" t="s">
        <v>128</v>
      </c>
      <c r="C8" s="25">
        <v>0.84</v>
      </c>
      <c r="D8" s="4">
        <v>10</v>
      </c>
      <c r="E8" s="18">
        <f t="shared" si="0"/>
        <v>8.4</v>
      </c>
      <c r="F8" s="4">
        <v>5</v>
      </c>
      <c r="G8" s="7">
        <f>ROUND(C8*F8,3)</f>
        <v>4.2</v>
      </c>
    </row>
    <row r="9" spans="1:7" x14ac:dyDescent="0.25">
      <c r="A9" s="22" t="s">
        <v>5</v>
      </c>
      <c r="B9" s="12" t="s">
        <v>89</v>
      </c>
      <c r="C9" s="25">
        <v>1.1000000000000001</v>
      </c>
      <c r="D9" s="4">
        <v>40</v>
      </c>
      <c r="E9" s="18">
        <f t="shared" si="0"/>
        <v>44</v>
      </c>
      <c r="F9" s="4">
        <v>5</v>
      </c>
      <c r="G9" s="7">
        <f>ROUND(C9*F9,3)</f>
        <v>5.5</v>
      </c>
    </row>
    <row r="10" spans="1:7" x14ac:dyDescent="0.25">
      <c r="A10" s="22" t="s">
        <v>6</v>
      </c>
      <c r="B10" s="12" t="s">
        <v>90</v>
      </c>
      <c r="C10" s="25">
        <v>0.74</v>
      </c>
      <c r="D10" s="4"/>
      <c r="E10" s="18">
        <f t="shared" si="0"/>
        <v>0</v>
      </c>
      <c r="F10" s="4"/>
      <c r="G10" s="7">
        <f>ROUND(C10*F10,2)</f>
        <v>0</v>
      </c>
    </row>
    <row r="11" spans="1:7" x14ac:dyDescent="0.25">
      <c r="A11" s="22" t="s">
        <v>56</v>
      </c>
      <c r="B11" s="12" t="s">
        <v>127</v>
      </c>
      <c r="C11" s="25">
        <v>0.51</v>
      </c>
      <c r="D11" s="4">
        <v>15</v>
      </c>
      <c r="E11" s="18">
        <f t="shared" si="0"/>
        <v>7.65</v>
      </c>
      <c r="F11" s="27">
        <v>15</v>
      </c>
      <c r="G11" s="7">
        <f t="shared" ref="G11:G74" si="1">ROUND(C11*F11,3)</f>
        <v>7.65</v>
      </c>
    </row>
    <row r="12" spans="1:7" x14ac:dyDescent="0.25">
      <c r="A12" s="22" t="s">
        <v>120</v>
      </c>
      <c r="B12" s="12" t="s">
        <v>91</v>
      </c>
      <c r="C12" s="25">
        <v>1.1499999999999999</v>
      </c>
      <c r="D12" s="4">
        <v>5</v>
      </c>
      <c r="E12" s="18">
        <f>ROUND(C12*D12,3)</f>
        <v>5.75</v>
      </c>
      <c r="F12" s="27">
        <v>10</v>
      </c>
      <c r="G12" s="7">
        <f t="shared" si="1"/>
        <v>11.5</v>
      </c>
    </row>
    <row r="13" spans="1:7" x14ac:dyDescent="0.25">
      <c r="A13" s="22" t="s">
        <v>48</v>
      </c>
      <c r="B13" s="12" t="s">
        <v>129</v>
      </c>
      <c r="C13" s="25">
        <v>1.02</v>
      </c>
      <c r="D13" s="4"/>
      <c r="E13" s="18">
        <f t="shared" si="0"/>
        <v>0</v>
      </c>
      <c r="F13" s="4"/>
      <c r="G13" s="7">
        <f t="shared" si="1"/>
        <v>0</v>
      </c>
    </row>
    <row r="14" spans="1:7" x14ac:dyDescent="0.25">
      <c r="A14" s="24" t="s">
        <v>49</v>
      </c>
      <c r="B14" s="12" t="s">
        <v>130</v>
      </c>
      <c r="C14" s="25">
        <v>0.85</v>
      </c>
      <c r="D14" s="4"/>
      <c r="E14" s="18">
        <f t="shared" si="0"/>
        <v>0</v>
      </c>
      <c r="F14" s="4"/>
      <c r="G14" s="7">
        <f t="shared" si="1"/>
        <v>0</v>
      </c>
    </row>
    <row r="15" spans="1:7" x14ac:dyDescent="0.25">
      <c r="A15" s="24" t="s">
        <v>57</v>
      </c>
      <c r="B15" s="12" t="s">
        <v>92</v>
      </c>
      <c r="C15" s="25">
        <v>0.65</v>
      </c>
      <c r="D15" s="4"/>
      <c r="E15" s="18">
        <f t="shared" si="0"/>
        <v>0</v>
      </c>
      <c r="F15" s="4"/>
      <c r="G15" s="7">
        <f t="shared" si="1"/>
        <v>0</v>
      </c>
    </row>
    <row r="16" spans="1:7" x14ac:dyDescent="0.25">
      <c r="A16" s="24" t="s">
        <v>58</v>
      </c>
      <c r="B16" s="12" t="s">
        <v>131</v>
      </c>
      <c r="C16" s="25">
        <v>2</v>
      </c>
      <c r="D16" s="4">
        <v>9</v>
      </c>
      <c r="E16" s="18">
        <f t="shared" si="0"/>
        <v>18</v>
      </c>
      <c r="F16" s="4">
        <v>5</v>
      </c>
      <c r="G16" s="7">
        <f t="shared" si="1"/>
        <v>10</v>
      </c>
    </row>
    <row r="17" spans="1:7" x14ac:dyDescent="0.25">
      <c r="A17" s="24" t="s">
        <v>96</v>
      </c>
      <c r="B17" s="12" t="s">
        <v>42</v>
      </c>
      <c r="C17" s="25">
        <v>0.6</v>
      </c>
      <c r="D17" s="4"/>
      <c r="E17" s="18">
        <f t="shared" si="0"/>
        <v>0</v>
      </c>
      <c r="F17" s="4"/>
      <c r="G17" s="7">
        <f>ROUND(C17*F17,3)</f>
        <v>0</v>
      </c>
    </row>
    <row r="18" spans="1:7" x14ac:dyDescent="0.25">
      <c r="A18" s="24" t="s">
        <v>7</v>
      </c>
      <c r="B18" s="12" t="s">
        <v>27</v>
      </c>
      <c r="C18" s="25">
        <v>0.41</v>
      </c>
      <c r="D18" s="4"/>
      <c r="E18" s="18">
        <f t="shared" si="0"/>
        <v>0</v>
      </c>
      <c r="F18" s="4">
        <v>5</v>
      </c>
      <c r="G18" s="7">
        <f t="shared" si="1"/>
        <v>2.0499999999999998</v>
      </c>
    </row>
    <row r="19" spans="1:7" x14ac:dyDescent="0.25">
      <c r="A19" s="24" t="s">
        <v>95</v>
      </c>
      <c r="B19" s="12" t="s">
        <v>59</v>
      </c>
      <c r="C19" s="25">
        <v>0.15</v>
      </c>
      <c r="D19" s="4"/>
      <c r="E19" s="18">
        <f t="shared" si="0"/>
        <v>0</v>
      </c>
      <c r="F19" s="4">
        <v>5</v>
      </c>
      <c r="G19" s="7">
        <f t="shared" si="1"/>
        <v>0.75</v>
      </c>
    </row>
    <row r="20" spans="1:7" x14ac:dyDescent="0.25">
      <c r="A20" s="24" t="s">
        <v>8</v>
      </c>
      <c r="B20" s="12" t="s">
        <v>59</v>
      </c>
      <c r="C20" s="25">
        <v>1.25</v>
      </c>
      <c r="D20" s="4"/>
      <c r="E20" s="18">
        <f t="shared" si="0"/>
        <v>0</v>
      </c>
      <c r="F20" s="4"/>
      <c r="G20" s="7">
        <f t="shared" si="1"/>
        <v>0</v>
      </c>
    </row>
    <row r="21" spans="1:7" x14ac:dyDescent="0.25">
      <c r="A21" s="24" t="s">
        <v>9</v>
      </c>
      <c r="B21" s="12" t="s">
        <v>60</v>
      </c>
      <c r="C21" s="25">
        <v>0.8</v>
      </c>
      <c r="D21" s="4">
        <v>1</v>
      </c>
      <c r="E21" s="18">
        <f t="shared" si="0"/>
        <v>0.8</v>
      </c>
      <c r="F21" s="4"/>
      <c r="G21" s="7">
        <f t="shared" si="1"/>
        <v>0</v>
      </c>
    </row>
    <row r="22" spans="1:7" x14ac:dyDescent="0.25">
      <c r="A22" s="26" t="s">
        <v>35</v>
      </c>
      <c r="B22" s="12" t="s">
        <v>61</v>
      </c>
      <c r="C22" s="25">
        <v>0.6</v>
      </c>
      <c r="D22" s="4"/>
      <c r="E22" s="7">
        <f t="shared" si="0"/>
        <v>0</v>
      </c>
      <c r="F22" s="4"/>
      <c r="G22" s="7">
        <f t="shared" si="1"/>
        <v>0</v>
      </c>
    </row>
    <row r="23" spans="1:7" x14ac:dyDescent="0.25">
      <c r="A23" s="26" t="s">
        <v>121</v>
      </c>
      <c r="B23" s="12" t="s">
        <v>47</v>
      </c>
      <c r="C23" s="25">
        <v>0.1</v>
      </c>
      <c r="D23" s="4"/>
      <c r="E23" s="7">
        <f>ROUND(C23*D23,3)</f>
        <v>0</v>
      </c>
      <c r="F23" s="4"/>
      <c r="G23" s="7">
        <f>ROUND(C23*F23,3)</f>
        <v>0</v>
      </c>
    </row>
    <row r="24" spans="1:7" x14ac:dyDescent="0.25">
      <c r="A24" s="26" t="s">
        <v>34</v>
      </c>
      <c r="B24" s="12" t="s">
        <v>42</v>
      </c>
      <c r="C24" s="25">
        <v>0.35</v>
      </c>
      <c r="D24" s="4"/>
      <c r="E24" s="7">
        <f t="shared" si="0"/>
        <v>0</v>
      </c>
      <c r="F24" s="21"/>
      <c r="G24" s="7">
        <f t="shared" si="1"/>
        <v>0</v>
      </c>
    </row>
    <row r="25" spans="1:7" x14ac:dyDescent="0.25">
      <c r="A25" s="24" t="s">
        <v>10</v>
      </c>
      <c r="B25" s="12" t="s">
        <v>132</v>
      </c>
      <c r="C25" s="25">
        <v>1</v>
      </c>
      <c r="D25" s="4">
        <v>96</v>
      </c>
      <c r="E25" s="18">
        <f t="shared" si="0"/>
        <v>96</v>
      </c>
      <c r="F25" s="4">
        <v>36</v>
      </c>
      <c r="G25" s="7">
        <f t="shared" si="1"/>
        <v>36</v>
      </c>
    </row>
    <row r="26" spans="1:7" x14ac:dyDescent="0.25">
      <c r="A26" s="24" t="s">
        <v>50</v>
      </c>
      <c r="B26" s="12" t="s">
        <v>62</v>
      </c>
      <c r="C26" s="25">
        <v>1.05</v>
      </c>
      <c r="D26" s="4"/>
      <c r="E26" s="18">
        <f t="shared" si="0"/>
        <v>0</v>
      </c>
      <c r="F26" s="4"/>
      <c r="G26" s="7">
        <f t="shared" si="1"/>
        <v>0</v>
      </c>
    </row>
    <row r="27" spans="1:7" x14ac:dyDescent="0.25">
      <c r="A27" s="24" t="s">
        <v>11</v>
      </c>
      <c r="B27" s="12" t="s">
        <v>133</v>
      </c>
      <c r="C27" s="25">
        <v>2.4</v>
      </c>
      <c r="D27" s="4"/>
      <c r="E27" s="18">
        <f t="shared" si="0"/>
        <v>0</v>
      </c>
      <c r="F27" s="4">
        <v>6</v>
      </c>
      <c r="G27" s="7">
        <f t="shared" si="1"/>
        <v>14.4</v>
      </c>
    </row>
    <row r="28" spans="1:7" x14ac:dyDescent="0.25">
      <c r="A28" s="28" t="s">
        <v>12</v>
      </c>
      <c r="B28" s="12" t="s">
        <v>63</v>
      </c>
      <c r="C28" s="25">
        <v>0.75</v>
      </c>
      <c r="D28" s="4"/>
      <c r="E28" s="18">
        <f t="shared" si="0"/>
        <v>0</v>
      </c>
      <c r="F28" s="4">
        <v>100</v>
      </c>
      <c r="G28" s="7">
        <f t="shared" si="1"/>
        <v>75</v>
      </c>
    </row>
    <row r="29" spans="1:7" x14ac:dyDescent="0.25">
      <c r="A29" s="24" t="s">
        <v>13</v>
      </c>
      <c r="B29" s="12" t="s">
        <v>64</v>
      </c>
      <c r="C29" s="25">
        <v>0.8</v>
      </c>
      <c r="D29" s="4">
        <v>4</v>
      </c>
      <c r="E29" s="18">
        <f t="shared" si="0"/>
        <v>3.2</v>
      </c>
      <c r="F29" s="4"/>
      <c r="G29" s="7">
        <f t="shared" si="1"/>
        <v>0</v>
      </c>
    </row>
    <row r="30" spans="1:7" x14ac:dyDescent="0.25">
      <c r="A30" s="24" t="s">
        <v>14</v>
      </c>
      <c r="B30" s="12" t="s">
        <v>65</v>
      </c>
      <c r="C30" s="25">
        <v>9.4E-2</v>
      </c>
      <c r="D30" s="4">
        <v>500</v>
      </c>
      <c r="E30" s="18">
        <f t="shared" si="0"/>
        <v>47</v>
      </c>
      <c r="F30" s="4"/>
      <c r="G30" s="7">
        <f t="shared" si="1"/>
        <v>0</v>
      </c>
    </row>
    <row r="31" spans="1:7" x14ac:dyDescent="0.25">
      <c r="A31" s="24" t="s">
        <v>15</v>
      </c>
      <c r="B31" s="12" t="s">
        <v>134</v>
      </c>
      <c r="C31" s="25">
        <v>2.3E-2</v>
      </c>
      <c r="D31" s="4">
        <v>30</v>
      </c>
      <c r="E31" s="18">
        <f t="shared" si="0"/>
        <v>0.69</v>
      </c>
      <c r="F31" s="4">
        <v>300</v>
      </c>
      <c r="G31" s="7">
        <f t="shared" si="1"/>
        <v>6.9</v>
      </c>
    </row>
    <row r="32" spans="1:7" x14ac:dyDescent="0.25">
      <c r="A32" s="24" t="s">
        <v>16</v>
      </c>
      <c r="B32" s="12" t="s">
        <v>93</v>
      </c>
      <c r="C32" s="25">
        <v>5.0999999999999997E-2</v>
      </c>
      <c r="D32" s="4">
        <v>50</v>
      </c>
      <c r="E32" s="18">
        <f t="shared" si="0"/>
        <v>2.5499999999999998</v>
      </c>
      <c r="F32" s="4">
        <v>100</v>
      </c>
      <c r="G32" s="7">
        <f t="shared" si="1"/>
        <v>5.0999999999999996</v>
      </c>
    </row>
    <row r="33" spans="1:7" x14ac:dyDescent="0.25">
      <c r="A33" s="24" t="s">
        <v>16</v>
      </c>
      <c r="B33" s="12" t="s">
        <v>94</v>
      </c>
      <c r="C33" s="25">
        <v>5.8000000000000003E-2</v>
      </c>
      <c r="D33" s="4"/>
      <c r="E33" s="18">
        <f t="shared" si="0"/>
        <v>0</v>
      </c>
      <c r="F33" s="4"/>
      <c r="G33" s="7">
        <f t="shared" si="1"/>
        <v>0</v>
      </c>
    </row>
    <row r="34" spans="1:7" x14ac:dyDescent="0.25">
      <c r="A34" s="24" t="s">
        <v>16</v>
      </c>
      <c r="B34" s="12" t="s">
        <v>110</v>
      </c>
      <c r="C34" s="25">
        <v>7.6999999999999999E-2</v>
      </c>
      <c r="D34" s="4"/>
      <c r="E34" s="18">
        <f t="shared" si="0"/>
        <v>0</v>
      </c>
      <c r="F34" s="4">
        <v>20</v>
      </c>
      <c r="G34" s="7">
        <f>ROUND(C34*F34,3)</f>
        <v>1.54</v>
      </c>
    </row>
    <row r="35" spans="1:7" x14ac:dyDescent="0.25">
      <c r="A35" s="26" t="s">
        <v>41</v>
      </c>
      <c r="B35" s="12" t="s">
        <v>47</v>
      </c>
      <c r="C35" s="25">
        <v>1.4999999999999999E-2</v>
      </c>
      <c r="D35" s="4"/>
      <c r="E35" s="7">
        <f t="shared" si="0"/>
        <v>0</v>
      </c>
      <c r="F35" s="4">
        <v>50</v>
      </c>
      <c r="G35" s="7">
        <f t="shared" si="1"/>
        <v>0.75</v>
      </c>
    </row>
    <row r="36" spans="1:7" x14ac:dyDescent="0.25">
      <c r="A36" s="24" t="s">
        <v>17</v>
      </c>
      <c r="B36" s="12" t="s">
        <v>66</v>
      </c>
      <c r="C36" s="25">
        <v>1.55</v>
      </c>
      <c r="D36" s="4"/>
      <c r="E36" s="18">
        <f t="shared" si="0"/>
        <v>0</v>
      </c>
      <c r="F36" s="4">
        <v>4</v>
      </c>
      <c r="G36" s="7">
        <f t="shared" si="1"/>
        <v>6.2</v>
      </c>
    </row>
    <row r="37" spans="1:7" x14ac:dyDescent="0.25">
      <c r="A37" s="26" t="s">
        <v>51</v>
      </c>
      <c r="B37" s="12" t="s">
        <v>67</v>
      </c>
      <c r="C37" s="25">
        <v>3.0150000000000001</v>
      </c>
      <c r="D37" s="4"/>
      <c r="E37" s="16">
        <f t="shared" si="0"/>
        <v>0</v>
      </c>
      <c r="F37" s="4"/>
      <c r="G37" s="7">
        <f t="shared" si="1"/>
        <v>0</v>
      </c>
    </row>
    <row r="38" spans="1:7" x14ac:dyDescent="0.25">
      <c r="A38" s="26" t="s">
        <v>52</v>
      </c>
      <c r="B38" s="12" t="s">
        <v>47</v>
      </c>
      <c r="C38" s="25">
        <v>1.75</v>
      </c>
      <c r="D38" s="4"/>
      <c r="E38" s="16">
        <f t="shared" si="0"/>
        <v>0</v>
      </c>
      <c r="F38" s="4"/>
      <c r="G38" s="7">
        <f t="shared" si="1"/>
        <v>0</v>
      </c>
    </row>
    <row r="39" spans="1:7" x14ac:dyDescent="0.25">
      <c r="A39" s="24" t="s">
        <v>43</v>
      </c>
      <c r="B39" s="12"/>
      <c r="C39" s="25">
        <v>2.65</v>
      </c>
      <c r="D39" s="4"/>
      <c r="E39" s="18">
        <f t="shared" si="0"/>
        <v>0</v>
      </c>
      <c r="F39" s="4"/>
      <c r="G39" s="7">
        <f t="shared" si="1"/>
        <v>0</v>
      </c>
    </row>
    <row r="40" spans="1:7" x14ac:dyDescent="0.25">
      <c r="A40" s="24" t="s">
        <v>18</v>
      </c>
      <c r="B40" s="12"/>
      <c r="C40" s="25">
        <v>3.55</v>
      </c>
      <c r="D40" s="4"/>
      <c r="E40" s="18">
        <f t="shared" si="0"/>
        <v>0</v>
      </c>
      <c r="F40" s="4"/>
      <c r="G40" s="7">
        <f t="shared" si="1"/>
        <v>0</v>
      </c>
    </row>
    <row r="41" spans="1:7" x14ac:dyDescent="0.25">
      <c r="A41" s="24" t="s">
        <v>19</v>
      </c>
      <c r="B41" s="12"/>
      <c r="C41" s="25">
        <v>4.5</v>
      </c>
      <c r="D41" s="4"/>
      <c r="E41" s="18">
        <f t="shared" si="0"/>
        <v>0</v>
      </c>
      <c r="F41" s="4"/>
      <c r="G41" s="7">
        <f t="shared" si="1"/>
        <v>0</v>
      </c>
    </row>
    <row r="42" spans="1:7" x14ac:dyDescent="0.25">
      <c r="A42" s="24" t="s">
        <v>20</v>
      </c>
      <c r="B42" s="12"/>
      <c r="C42" s="25">
        <v>6.05</v>
      </c>
      <c r="D42" s="4"/>
      <c r="E42" s="18">
        <f t="shared" si="0"/>
        <v>0</v>
      </c>
      <c r="F42" s="4"/>
      <c r="G42" s="7">
        <f t="shared" si="1"/>
        <v>0</v>
      </c>
    </row>
    <row r="43" spans="1:7" x14ac:dyDescent="0.25">
      <c r="A43" s="24" t="s">
        <v>125</v>
      </c>
      <c r="B43" s="12"/>
      <c r="C43" s="25">
        <v>2.0499999999999998</v>
      </c>
      <c r="D43" s="4"/>
      <c r="E43" s="18">
        <f t="shared" si="0"/>
        <v>0</v>
      </c>
      <c r="F43" s="4"/>
      <c r="G43" s="7">
        <f t="shared" si="1"/>
        <v>0</v>
      </c>
    </row>
    <row r="44" spans="1:7" x14ac:dyDescent="0.25">
      <c r="A44" s="24" t="s">
        <v>107</v>
      </c>
      <c r="B44" s="12"/>
      <c r="C44" s="25">
        <v>8.7799999999999994</v>
      </c>
      <c r="D44" s="4"/>
      <c r="E44" s="16">
        <f>ROUND(C44*D44,3)</f>
        <v>0</v>
      </c>
      <c r="F44" s="4"/>
      <c r="G44" s="7">
        <f t="shared" si="1"/>
        <v>0</v>
      </c>
    </row>
    <row r="45" spans="1:7" x14ac:dyDescent="0.25">
      <c r="A45" s="24" t="s">
        <v>84</v>
      </c>
      <c r="B45" s="12"/>
      <c r="C45" s="25">
        <v>13</v>
      </c>
      <c r="D45" s="4"/>
      <c r="E45" s="16">
        <f>ROUND(C45*D45,3)</f>
        <v>0</v>
      </c>
      <c r="F45" s="4"/>
      <c r="G45" s="7">
        <f t="shared" si="1"/>
        <v>0</v>
      </c>
    </row>
    <row r="46" spans="1:7" x14ac:dyDescent="0.25">
      <c r="A46" s="24" t="s">
        <v>86</v>
      </c>
      <c r="B46" s="12"/>
      <c r="C46" s="25">
        <v>13.25</v>
      </c>
      <c r="D46" s="4"/>
      <c r="E46" s="16">
        <f>ROUND(C46*D46,3)</f>
        <v>0</v>
      </c>
      <c r="F46" s="4"/>
      <c r="G46" s="7">
        <f t="shared" si="1"/>
        <v>0</v>
      </c>
    </row>
    <row r="47" spans="1:7" x14ac:dyDescent="0.25">
      <c r="A47" s="24" t="s">
        <v>113</v>
      </c>
      <c r="B47" s="12" t="s">
        <v>142</v>
      </c>
      <c r="C47" s="25">
        <v>12</v>
      </c>
      <c r="D47" s="4"/>
      <c r="E47" s="16">
        <f>ROUND(C47*D47,3)</f>
        <v>0</v>
      </c>
      <c r="F47" s="4"/>
      <c r="G47" s="7">
        <f t="shared" si="1"/>
        <v>0</v>
      </c>
    </row>
    <row r="48" spans="1:7" x14ac:dyDescent="0.25">
      <c r="A48" s="24" t="s">
        <v>126</v>
      </c>
      <c r="B48" s="12"/>
      <c r="C48" s="25">
        <v>38.5</v>
      </c>
      <c r="D48" s="4"/>
      <c r="E48" s="16">
        <f>ROUND(C48*D48,3)</f>
        <v>0</v>
      </c>
      <c r="F48" s="4"/>
      <c r="G48" s="7">
        <f t="shared" si="1"/>
        <v>0</v>
      </c>
    </row>
    <row r="49" spans="1:7" ht="31.5" x14ac:dyDescent="0.25">
      <c r="A49" s="34" t="s">
        <v>97</v>
      </c>
      <c r="B49" s="35" t="s">
        <v>98</v>
      </c>
      <c r="C49" s="36">
        <v>5.0999999999999996</v>
      </c>
      <c r="D49" s="37"/>
      <c r="E49" s="38">
        <f t="shared" si="0"/>
        <v>0</v>
      </c>
      <c r="F49" s="37">
        <v>1</v>
      </c>
      <c r="G49" s="39">
        <f t="shared" si="1"/>
        <v>5.0999999999999996</v>
      </c>
    </row>
    <row r="50" spans="1:7" ht="31.5" x14ac:dyDescent="0.25">
      <c r="A50" s="34" t="s">
        <v>99</v>
      </c>
      <c r="B50" s="35" t="s">
        <v>101</v>
      </c>
      <c r="C50" s="36">
        <v>15.5</v>
      </c>
      <c r="D50" s="37"/>
      <c r="E50" s="38">
        <f t="shared" si="0"/>
        <v>0</v>
      </c>
      <c r="F50" s="37">
        <v>1</v>
      </c>
      <c r="G50" s="39">
        <f t="shared" si="1"/>
        <v>15.5</v>
      </c>
    </row>
    <row r="51" spans="1:7" ht="31.5" x14ac:dyDescent="0.25">
      <c r="A51" s="34" t="s">
        <v>100</v>
      </c>
      <c r="B51" s="35" t="s">
        <v>102</v>
      </c>
      <c r="C51" s="36">
        <v>3.8</v>
      </c>
      <c r="D51" s="37"/>
      <c r="E51" s="38">
        <f t="shared" si="0"/>
        <v>0</v>
      </c>
      <c r="F51" s="37">
        <v>1</v>
      </c>
      <c r="G51" s="39">
        <f t="shared" si="1"/>
        <v>3.8</v>
      </c>
    </row>
    <row r="52" spans="1:7" ht="31.5" x14ac:dyDescent="0.25">
      <c r="A52" s="34" t="s">
        <v>115</v>
      </c>
      <c r="B52" s="35" t="s">
        <v>116</v>
      </c>
      <c r="C52" s="36">
        <v>5.0999999999999996</v>
      </c>
      <c r="D52" s="37"/>
      <c r="E52" s="38">
        <f t="shared" si="0"/>
        <v>0</v>
      </c>
      <c r="F52" s="37"/>
      <c r="G52" s="39">
        <f t="shared" si="1"/>
        <v>0</v>
      </c>
    </row>
    <row r="53" spans="1:7" ht="31.5" x14ac:dyDescent="0.25">
      <c r="A53" s="34" t="s">
        <v>118</v>
      </c>
      <c r="B53" s="35" t="s">
        <v>117</v>
      </c>
      <c r="C53" s="36">
        <v>15.5</v>
      </c>
      <c r="D53" s="37"/>
      <c r="E53" s="38">
        <f t="shared" si="0"/>
        <v>0</v>
      </c>
      <c r="F53" s="37"/>
      <c r="G53" s="39">
        <f t="shared" si="1"/>
        <v>0</v>
      </c>
    </row>
    <row r="54" spans="1:7" ht="31.5" x14ac:dyDescent="0.25">
      <c r="A54" s="34" t="s">
        <v>119</v>
      </c>
      <c r="B54" s="35" t="s">
        <v>117</v>
      </c>
      <c r="C54" s="36">
        <v>3.8</v>
      </c>
      <c r="D54" s="37"/>
      <c r="E54" s="38">
        <f t="shared" si="0"/>
        <v>0</v>
      </c>
      <c r="F54" s="37"/>
      <c r="G54" s="39">
        <f t="shared" si="1"/>
        <v>0</v>
      </c>
    </row>
    <row r="55" spans="1:7" ht="31.5" x14ac:dyDescent="0.25">
      <c r="A55" s="34" t="s">
        <v>122</v>
      </c>
      <c r="B55" s="35" t="s">
        <v>116</v>
      </c>
      <c r="C55" s="36">
        <v>5.0999999999999996</v>
      </c>
      <c r="D55" s="37"/>
      <c r="E55" s="38">
        <f t="shared" si="0"/>
        <v>0</v>
      </c>
      <c r="F55" s="37"/>
      <c r="G55" s="39">
        <f t="shared" si="1"/>
        <v>0</v>
      </c>
    </row>
    <row r="56" spans="1:7" ht="31.5" x14ac:dyDescent="0.25">
      <c r="A56" s="34" t="s">
        <v>123</v>
      </c>
      <c r="B56" s="35" t="s">
        <v>117</v>
      </c>
      <c r="C56" s="36">
        <v>15.5</v>
      </c>
      <c r="D56" s="37"/>
      <c r="E56" s="38">
        <f t="shared" si="0"/>
        <v>0</v>
      </c>
      <c r="F56" s="37"/>
      <c r="G56" s="39">
        <f t="shared" si="1"/>
        <v>0</v>
      </c>
    </row>
    <row r="57" spans="1:7" x14ac:dyDescent="0.25">
      <c r="A57" s="24" t="s">
        <v>21</v>
      </c>
      <c r="B57" s="12" t="s">
        <v>46</v>
      </c>
      <c r="C57" s="25">
        <v>0.41</v>
      </c>
      <c r="D57" s="4"/>
      <c r="E57" s="16">
        <f t="shared" si="0"/>
        <v>0</v>
      </c>
      <c r="F57" s="4"/>
      <c r="G57" s="7">
        <f t="shared" si="1"/>
        <v>0</v>
      </c>
    </row>
    <row r="58" spans="1:7" x14ac:dyDescent="0.25">
      <c r="A58" s="24" t="s">
        <v>21</v>
      </c>
      <c r="B58" s="12" t="s">
        <v>83</v>
      </c>
      <c r="C58" s="25">
        <v>0.41</v>
      </c>
      <c r="D58" s="4"/>
      <c r="E58" s="16">
        <f t="shared" si="0"/>
        <v>0</v>
      </c>
      <c r="F58" s="4"/>
      <c r="G58" s="7">
        <f t="shared" si="1"/>
        <v>0</v>
      </c>
    </row>
    <row r="59" spans="1:7" x14ac:dyDescent="0.25">
      <c r="A59" s="24" t="s">
        <v>114</v>
      </c>
      <c r="B59" s="12" t="s">
        <v>135</v>
      </c>
      <c r="C59" s="25">
        <v>1.1000000000000001</v>
      </c>
      <c r="D59" s="4"/>
      <c r="E59" s="16">
        <f>ROUND(C59*D59,3)</f>
        <v>0</v>
      </c>
      <c r="F59" s="4"/>
      <c r="G59" s="7">
        <f>ROUND(C59*F59,3)</f>
        <v>0</v>
      </c>
    </row>
    <row r="60" spans="1:7" x14ac:dyDescent="0.25">
      <c r="A60" s="24" t="s">
        <v>114</v>
      </c>
      <c r="B60" s="12" t="s">
        <v>136</v>
      </c>
      <c r="C60" s="25">
        <v>1.1000000000000001</v>
      </c>
      <c r="D60" s="4"/>
      <c r="E60" s="16">
        <f>ROUND(C60*D60,3)</f>
        <v>0</v>
      </c>
      <c r="F60" s="4"/>
      <c r="G60" s="7">
        <f>ROUND(C60*F60,3)</f>
        <v>0</v>
      </c>
    </row>
    <row r="61" spans="1:7" x14ac:dyDescent="0.25">
      <c r="A61" s="26" t="s">
        <v>68</v>
      </c>
      <c r="B61" s="12" t="s">
        <v>137</v>
      </c>
      <c r="C61" s="25">
        <v>3.9699999999999999E-2</v>
      </c>
      <c r="D61" s="4">
        <v>500</v>
      </c>
      <c r="E61" s="16">
        <f t="shared" si="0"/>
        <v>19.850000000000001</v>
      </c>
      <c r="F61" s="4"/>
      <c r="G61" s="7">
        <f t="shared" si="1"/>
        <v>0</v>
      </c>
    </row>
    <row r="62" spans="1:7" x14ac:dyDescent="0.25">
      <c r="A62" s="26" t="s">
        <v>68</v>
      </c>
      <c r="B62" s="12" t="s">
        <v>138</v>
      </c>
      <c r="C62" s="25">
        <v>3.9699999999999999E-2</v>
      </c>
      <c r="D62" s="4"/>
      <c r="E62" s="16">
        <f t="shared" si="0"/>
        <v>0</v>
      </c>
      <c r="F62" s="4">
        <v>300</v>
      </c>
      <c r="G62" s="7">
        <f t="shared" si="1"/>
        <v>11.91</v>
      </c>
    </row>
    <row r="63" spans="1:7" x14ac:dyDescent="0.25">
      <c r="A63" s="26" t="s">
        <v>68</v>
      </c>
      <c r="B63" s="12" t="s">
        <v>139</v>
      </c>
      <c r="C63" s="25">
        <v>3.9699999999999999E-2</v>
      </c>
      <c r="D63" s="4"/>
      <c r="E63" s="16">
        <f t="shared" si="0"/>
        <v>0</v>
      </c>
      <c r="F63" s="4"/>
      <c r="G63" s="7">
        <f t="shared" si="1"/>
        <v>0</v>
      </c>
    </row>
    <row r="64" spans="1:7" x14ac:dyDescent="0.25">
      <c r="A64" s="40" t="s">
        <v>69</v>
      </c>
      <c r="B64" s="41" t="s">
        <v>70</v>
      </c>
      <c r="C64" s="42">
        <v>3.75</v>
      </c>
      <c r="D64" s="43">
        <v>5</v>
      </c>
      <c r="E64" s="44">
        <f t="shared" si="0"/>
        <v>18.75</v>
      </c>
      <c r="F64" s="43">
        <v>2</v>
      </c>
      <c r="G64" s="45">
        <f t="shared" si="1"/>
        <v>7.5</v>
      </c>
    </row>
    <row r="65" spans="1:7" x14ac:dyDescent="0.25">
      <c r="A65" s="26" t="s">
        <v>36</v>
      </c>
      <c r="B65" s="12"/>
      <c r="C65" s="25">
        <v>0.89</v>
      </c>
      <c r="D65" s="4"/>
      <c r="E65" s="16">
        <f t="shared" si="0"/>
        <v>0</v>
      </c>
      <c r="F65" s="4"/>
      <c r="G65" s="7">
        <f t="shared" si="1"/>
        <v>0</v>
      </c>
    </row>
    <row r="66" spans="1:7" x14ac:dyDescent="0.25">
      <c r="A66" s="24" t="s">
        <v>22</v>
      </c>
      <c r="B66" s="12" t="s">
        <v>140</v>
      </c>
      <c r="C66" s="25">
        <v>1.45</v>
      </c>
      <c r="D66" s="4"/>
      <c r="E66" s="16">
        <f t="shared" si="0"/>
        <v>0</v>
      </c>
      <c r="F66" s="4">
        <v>4</v>
      </c>
      <c r="G66" s="7">
        <f t="shared" si="1"/>
        <v>5.8</v>
      </c>
    </row>
    <row r="67" spans="1:7" x14ac:dyDescent="0.25">
      <c r="A67" s="29" t="s">
        <v>54</v>
      </c>
      <c r="B67" s="12" t="s">
        <v>73</v>
      </c>
      <c r="C67" s="25">
        <v>0.9</v>
      </c>
      <c r="D67" s="4"/>
      <c r="E67" s="16">
        <f t="shared" si="0"/>
        <v>0</v>
      </c>
      <c r="F67" s="4"/>
      <c r="G67" s="7">
        <f t="shared" si="1"/>
        <v>0</v>
      </c>
    </row>
    <row r="68" spans="1:7" x14ac:dyDescent="0.25">
      <c r="A68" s="29" t="s">
        <v>55</v>
      </c>
      <c r="B68" s="12" t="s">
        <v>72</v>
      </c>
      <c r="C68" s="25">
        <v>0.88</v>
      </c>
      <c r="D68" s="4">
        <v>5</v>
      </c>
      <c r="E68" s="16">
        <f t="shared" si="0"/>
        <v>4.4000000000000004</v>
      </c>
      <c r="F68" s="4">
        <v>4</v>
      </c>
      <c r="G68" s="7">
        <f t="shared" si="1"/>
        <v>3.52</v>
      </c>
    </row>
    <row r="69" spans="1:7" x14ac:dyDescent="0.25">
      <c r="A69" s="26" t="s">
        <v>33</v>
      </c>
      <c r="B69" s="12" t="s">
        <v>71</v>
      </c>
      <c r="C69" s="25">
        <v>2.5</v>
      </c>
      <c r="D69" s="4"/>
      <c r="E69" s="16">
        <f t="shared" si="0"/>
        <v>0</v>
      </c>
      <c r="F69" s="4">
        <v>1</v>
      </c>
      <c r="G69" s="7">
        <f t="shared" si="1"/>
        <v>2.5</v>
      </c>
    </row>
    <row r="70" spans="1:7" x14ac:dyDescent="0.25">
      <c r="A70" s="26" t="s">
        <v>45</v>
      </c>
      <c r="B70" s="12" t="s">
        <v>74</v>
      </c>
      <c r="C70" s="25">
        <v>0.57999999999999996</v>
      </c>
      <c r="D70" s="4"/>
      <c r="E70" s="16">
        <f t="shared" ref="E70:E87" si="2">ROUND(C70*D70,3)</f>
        <v>0</v>
      </c>
      <c r="F70" s="4">
        <v>1</v>
      </c>
      <c r="G70" s="7">
        <f t="shared" si="1"/>
        <v>0.57999999999999996</v>
      </c>
    </row>
    <row r="71" spans="1:7" x14ac:dyDescent="0.25">
      <c r="A71" s="26" t="s">
        <v>30</v>
      </c>
      <c r="B71" s="12" t="s">
        <v>75</v>
      </c>
      <c r="C71" s="25">
        <v>2.2000000000000002</v>
      </c>
      <c r="D71" s="4"/>
      <c r="E71" s="16">
        <f t="shared" si="2"/>
        <v>0</v>
      </c>
      <c r="F71" s="4"/>
      <c r="G71" s="7">
        <f t="shared" si="1"/>
        <v>0</v>
      </c>
    </row>
    <row r="72" spans="1:7" x14ac:dyDescent="0.25">
      <c r="A72" s="26" t="s">
        <v>31</v>
      </c>
      <c r="B72" s="12" t="s">
        <v>76</v>
      </c>
      <c r="C72" s="25">
        <v>1.2</v>
      </c>
      <c r="D72" s="4"/>
      <c r="E72" s="16">
        <f t="shared" si="2"/>
        <v>0</v>
      </c>
      <c r="F72" s="4"/>
      <c r="G72" s="7">
        <f t="shared" si="1"/>
        <v>0</v>
      </c>
    </row>
    <row r="73" spans="1:7" x14ac:dyDescent="0.25">
      <c r="A73" s="26" t="s">
        <v>32</v>
      </c>
      <c r="B73" s="12" t="s">
        <v>77</v>
      </c>
      <c r="C73" s="25">
        <v>1.1000000000000001</v>
      </c>
      <c r="D73" s="4"/>
      <c r="E73" s="16">
        <f t="shared" si="2"/>
        <v>0</v>
      </c>
      <c r="F73" s="4"/>
      <c r="G73" s="7">
        <f t="shared" si="1"/>
        <v>0</v>
      </c>
    </row>
    <row r="74" spans="1:7" x14ac:dyDescent="0.25">
      <c r="A74" s="26" t="s">
        <v>111</v>
      </c>
      <c r="B74" s="12" t="s">
        <v>47</v>
      </c>
      <c r="C74" s="25">
        <v>0.5</v>
      </c>
      <c r="D74" s="4"/>
      <c r="E74" s="16">
        <f>ROUND(C74*D74,3)</f>
        <v>0</v>
      </c>
      <c r="F74" s="4"/>
      <c r="G74" s="7">
        <f t="shared" si="1"/>
        <v>0</v>
      </c>
    </row>
    <row r="75" spans="1:7" x14ac:dyDescent="0.25">
      <c r="A75" s="26" t="s">
        <v>40</v>
      </c>
      <c r="B75" s="12"/>
      <c r="C75" s="25">
        <v>1.65</v>
      </c>
      <c r="D75" s="4">
        <v>2</v>
      </c>
      <c r="E75" s="16">
        <f>ROUND(C75*D75,3)</f>
        <v>3.3</v>
      </c>
      <c r="F75" s="4"/>
      <c r="G75" s="7">
        <f t="shared" ref="G75:G87" si="3">ROUND(C75*F75,3)</f>
        <v>0</v>
      </c>
    </row>
    <row r="76" spans="1:7" x14ac:dyDescent="0.25">
      <c r="A76" s="24" t="s">
        <v>39</v>
      </c>
      <c r="B76" s="12" t="s">
        <v>78</v>
      </c>
      <c r="C76" s="25">
        <v>2.1</v>
      </c>
      <c r="D76" s="4"/>
      <c r="E76" s="7">
        <f t="shared" si="2"/>
        <v>0</v>
      </c>
      <c r="F76" s="4">
        <v>1</v>
      </c>
      <c r="G76" s="7">
        <f t="shared" si="3"/>
        <v>2.1</v>
      </c>
    </row>
    <row r="77" spans="1:7" ht="31.5" x14ac:dyDescent="0.25">
      <c r="A77" s="26" t="s">
        <v>85</v>
      </c>
      <c r="B77" s="12"/>
      <c r="C77" s="25">
        <v>5.55</v>
      </c>
      <c r="D77" s="4"/>
      <c r="E77" s="7">
        <f>ROUND(C77*D77,3)</f>
        <v>0</v>
      </c>
      <c r="F77" s="4"/>
      <c r="G77" s="7">
        <f t="shared" si="3"/>
        <v>0</v>
      </c>
    </row>
    <row r="78" spans="1:7" x14ac:dyDescent="0.25">
      <c r="A78" s="26" t="s">
        <v>103</v>
      </c>
      <c r="B78" s="12"/>
      <c r="C78" s="25">
        <v>4.95</v>
      </c>
      <c r="D78" s="4"/>
      <c r="E78" s="7">
        <f>ROUND(C78*D78,3)</f>
        <v>0</v>
      </c>
      <c r="F78" s="4"/>
      <c r="G78" s="7">
        <f t="shared" si="3"/>
        <v>0</v>
      </c>
    </row>
    <row r="79" spans="1:7" ht="31.5" x14ac:dyDescent="0.25">
      <c r="A79" s="26" t="s">
        <v>112</v>
      </c>
      <c r="B79" s="12"/>
      <c r="C79" s="25">
        <v>3</v>
      </c>
      <c r="D79" s="4"/>
      <c r="E79" s="7">
        <f>ROUND(C79*D79,3)</f>
        <v>0</v>
      </c>
      <c r="F79" s="4">
        <v>1</v>
      </c>
      <c r="G79" s="7">
        <f t="shared" si="3"/>
        <v>3</v>
      </c>
    </row>
    <row r="80" spans="1:7" ht="31.5" x14ac:dyDescent="0.25">
      <c r="A80" s="26" t="s">
        <v>44</v>
      </c>
      <c r="B80" s="12" t="s">
        <v>79</v>
      </c>
      <c r="C80" s="25">
        <v>2.0499999999999998</v>
      </c>
      <c r="D80" s="4"/>
      <c r="E80" s="7">
        <f t="shared" si="2"/>
        <v>0</v>
      </c>
      <c r="F80" s="4"/>
      <c r="G80" s="7">
        <f t="shared" si="3"/>
        <v>0</v>
      </c>
    </row>
    <row r="81" spans="1:7" ht="31.5" x14ac:dyDescent="0.25">
      <c r="A81" s="26" t="s">
        <v>109</v>
      </c>
      <c r="B81" s="12" t="s">
        <v>108</v>
      </c>
      <c r="C81" s="25">
        <v>2.1</v>
      </c>
      <c r="D81" s="4"/>
      <c r="E81" s="7">
        <f t="shared" si="2"/>
        <v>0</v>
      </c>
      <c r="F81" s="4"/>
      <c r="G81" s="7">
        <f t="shared" si="3"/>
        <v>0</v>
      </c>
    </row>
    <row r="82" spans="1:7" x14ac:dyDescent="0.25">
      <c r="A82" s="26" t="s">
        <v>80</v>
      </c>
      <c r="B82" s="12" t="s">
        <v>81</v>
      </c>
      <c r="C82" s="25">
        <v>3.1</v>
      </c>
      <c r="D82" s="4"/>
      <c r="E82" s="7">
        <f t="shared" si="2"/>
        <v>0</v>
      </c>
      <c r="F82" s="4"/>
      <c r="G82" s="7">
        <f t="shared" si="3"/>
        <v>0</v>
      </c>
    </row>
    <row r="83" spans="1:7" ht="31.5" x14ac:dyDescent="0.25">
      <c r="A83" s="26" t="s">
        <v>53</v>
      </c>
      <c r="B83" s="12" t="s">
        <v>141</v>
      </c>
      <c r="C83" s="25">
        <v>0.78</v>
      </c>
      <c r="D83" s="4"/>
      <c r="E83" s="7">
        <f t="shared" si="2"/>
        <v>0</v>
      </c>
      <c r="F83" s="4"/>
      <c r="G83" s="7">
        <f t="shared" si="3"/>
        <v>0</v>
      </c>
    </row>
    <row r="84" spans="1:7" x14ac:dyDescent="0.25">
      <c r="A84" s="26" t="s">
        <v>104</v>
      </c>
      <c r="B84" s="12"/>
      <c r="C84" s="25">
        <v>0.3</v>
      </c>
      <c r="D84" s="4"/>
      <c r="E84" s="7">
        <f t="shared" si="2"/>
        <v>0</v>
      </c>
      <c r="F84" s="4"/>
      <c r="G84" s="7">
        <f t="shared" si="3"/>
        <v>0</v>
      </c>
    </row>
    <row r="85" spans="1:7" x14ac:dyDescent="0.25">
      <c r="A85" s="26" t="s">
        <v>105</v>
      </c>
      <c r="B85" s="12"/>
      <c r="C85" s="25">
        <v>3.25</v>
      </c>
      <c r="D85" s="4"/>
      <c r="E85" s="7">
        <f t="shared" si="2"/>
        <v>0</v>
      </c>
      <c r="F85" s="4"/>
      <c r="G85" s="7">
        <f t="shared" si="3"/>
        <v>0</v>
      </c>
    </row>
    <row r="86" spans="1:7" x14ac:dyDescent="0.25">
      <c r="A86" s="26" t="s">
        <v>106</v>
      </c>
      <c r="B86" s="12"/>
      <c r="C86" s="25">
        <v>3.25</v>
      </c>
      <c r="D86" s="4"/>
      <c r="E86" s="7">
        <f t="shared" si="2"/>
        <v>0</v>
      </c>
      <c r="F86" s="4"/>
      <c r="G86" s="7">
        <f t="shared" si="3"/>
        <v>0</v>
      </c>
    </row>
    <row r="87" spans="1:7" x14ac:dyDescent="0.25">
      <c r="A87" s="30" t="s">
        <v>82</v>
      </c>
      <c r="B87" s="31" t="s">
        <v>47</v>
      </c>
      <c r="C87" s="32">
        <v>1</v>
      </c>
      <c r="D87" s="33"/>
      <c r="E87" s="19">
        <f t="shared" si="2"/>
        <v>0</v>
      </c>
      <c r="F87" s="33">
        <v>1</v>
      </c>
      <c r="G87" s="19">
        <f t="shared" si="3"/>
        <v>1</v>
      </c>
    </row>
    <row r="88" spans="1:7" x14ac:dyDescent="0.25">
      <c r="A88" s="8"/>
      <c r="B88" s="86" t="s">
        <v>24</v>
      </c>
      <c r="C88" s="87"/>
      <c r="D88" s="88">
        <f>SUM(E6:E87)</f>
        <v>311.64000000000004</v>
      </c>
      <c r="E88" s="89"/>
      <c r="F88" s="88">
        <f>SUM(G6:G87)</f>
        <v>270.74999999999994</v>
      </c>
      <c r="G88" s="90"/>
    </row>
    <row r="89" spans="1:7" ht="21" thickBot="1" x14ac:dyDescent="0.3">
      <c r="A89" s="15">
        <f>SUM(D89:T89)</f>
        <v>710.51600000000008</v>
      </c>
      <c r="B89" s="91" t="s">
        <v>37</v>
      </c>
      <c r="C89" s="92"/>
      <c r="D89" s="93">
        <f>ROUND(D88+(D88*22%),3)</f>
        <v>380.20100000000002</v>
      </c>
      <c r="E89" s="94"/>
      <c r="F89" s="93">
        <f>ROUND(F88+(F88*22%),3)</f>
        <v>330.315</v>
      </c>
      <c r="G89" s="95"/>
    </row>
    <row r="90" spans="1:7" ht="16.5" thickTop="1" x14ac:dyDescent="0.25"/>
  </sheetData>
  <mergeCells count="16">
    <mergeCell ref="D2:E2"/>
    <mergeCell ref="F2:G2"/>
    <mergeCell ref="A3:A4"/>
    <mergeCell ref="B3:B4"/>
    <mergeCell ref="C3:C5"/>
    <mergeCell ref="D3:D5"/>
    <mergeCell ref="E3:E5"/>
    <mergeCell ref="F3:F5"/>
    <mergeCell ref="G3:G5"/>
    <mergeCell ref="A5:B5"/>
    <mergeCell ref="B88:C88"/>
    <mergeCell ref="D88:E88"/>
    <mergeCell ref="F88:G88"/>
    <mergeCell ref="B89:C89"/>
    <mergeCell ref="D89:E89"/>
    <mergeCell ref="F89:G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Capitolato TD MePA</vt:lpstr>
      <vt:lpstr>Foglio1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lcremonesi</dc:creator>
  <cp:lastModifiedBy>Contabilita1</cp:lastModifiedBy>
  <cp:lastPrinted>2024-09-27T08:06:20Z</cp:lastPrinted>
  <dcterms:created xsi:type="dcterms:W3CDTF">2007-08-09T10:50:45Z</dcterms:created>
  <dcterms:modified xsi:type="dcterms:W3CDTF">2024-10-30T13:08:27Z</dcterms:modified>
</cp:coreProperties>
</file>