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<sst xmlns="http://schemas.openxmlformats.org/spreadsheetml/2006/main" uniqueCount="40">
  <si>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</si>
  <si>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</si>
  <si>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</si>
  <si>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</si>
  <si>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</si>
  <si>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</si>
  <si>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</si>
  <si>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</si>
  <si>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</si>
  <si>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</si>
  <si>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</si>
  <si>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</si>
  <si>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</si>
  <si>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</si>
  <si>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</si>
  <si>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</si>
  <si>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</si>
  <si>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</si>
  <si>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</si>
  <si>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</si>
  <si>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M. PRETI</t>
  </si>
  <si>
    <t>88100 CATANZARO (CZ) - VIA MOLISE, 1/B - C.F. 97061300790 C.M. CZIC86100D</t>
  </si>
  <si>
    <t>2024</t>
  </si>
  <si>
    <t>7/110 del 21/12/2023</t>
  </si>
  <si>
    <t>0000004355/PA del 22/12/2023</t>
  </si>
  <si>
    <t>372/PA del 27/12/2023</t>
  </si>
  <si>
    <t>1024020771 del 23/01/2024</t>
  </si>
  <si>
    <t>1024042534 del 08/02/2024</t>
  </si>
  <si>
    <t>3/26 del 12/02/2024</t>
  </si>
  <si>
    <t>7X00512611 del 10/02/2024</t>
  </si>
  <si>
    <t>104 del 16/02/2024</t>
  </si>
  <si>
    <t>18/FE del 16/02/2024</t>
  </si>
  <si>
    <t>19/001 del 22/02/2024</t>
  </si>
  <si>
    <t>44/PA del 05/03/2024</t>
  </si>
  <si>
    <t>57 del 06/03/2024</t>
  </si>
  <si>
    <t>10/001 del 05/03/2024</t>
  </si>
  <si>
    <t>731/FVIDF del 29/02/2024</t>
  </si>
  <si>
    <t>BCC06E000009324 del 12/03/2024</t>
  </si>
  <si>
    <t>1024078575 del 14/03/2024</t>
  </si>
  <si>
    <t>880/FVIDF del 11/03/2024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</si>
</sst>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17</v>
      </c>
      <c r="B9" s="32"/>
      <c r="C9" s="31">
        <f>SUM(C13:C16)</f>
        <v>31157.850000000002</v>
      </c>
      <c r="D9" s="32"/>
      <c r="E9" s="37">
        <f>('Trimestre 1'!H1+'Trimestre 2'!H1+'Trimestre 3'!H1+'Trimestre 4'!H1)/C9</f>
        <v>-23.164667331025726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17</v>
      </c>
      <c r="C13" s="26">
        <f>'Trimestre 1'!B1</f>
        <v>31157.850000000002</v>
      </c>
      <c r="D13" s="26">
        <f>'Trimestre 1'!G1</f>
        <v>-23.164667331025729</v>
      </c>
      <c r="E13" s="26">
        <v>2049.44</v>
      </c>
      <c r="F13" s="30">
        <v>10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0</v>
      </c>
      <c r="C14" s="26">
        <f>'Trimestre 2'!B1</f>
        <v>0</v>
      </c>
      <c r="D14" s="26">
        <f>'Trimestre 2'!G1</f>
        <v>0</v>
      </c>
      <c r="E14" s="26"/>
      <c r="F14" s="30"/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6" ht="21.75" customHeight="1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31157.850000000002</v>
      </c>
      <c r="C1" s="49">
        <f>COUNTA(A4:A203)</f>
        <v>17</v>
      </c>
      <c r="G1" s="13">
        <f>IF(B1&lt;&gt;0,H1/B1,0)</f>
        <v>-23.164667331025729</v>
      </c>
      <c r="H1" s="12">
        <f>SUM(H4:H195)</f>
        <v>-721761.22999999986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2650</v>
      </c>
      <c r="C4" s="10">
        <v>45312</v>
      </c>
      <c r="D4" s="10">
        <v>45317</v>
      </c>
      <c r="E4" s="10"/>
      <c r="F4" s="10"/>
      <c r="G4" s="1">
        <f>D4-C4-(F4-E4)</f>
        <v>5</v>
      </c>
      <c r="H4" s="9">
        <f>B4*G4</f>
        <v>13250</v>
      </c>
    </row>
    <row r="5" spans="1:8">
      <c r="A5" s="16" t="s">
        <v>24</v>
      </c>
      <c r="B5" s="9">
        <v>2780</v>
      </c>
      <c r="C5" s="10">
        <v>45324</v>
      </c>
      <c r="D5" s="10">
        <v>45317</v>
      </c>
      <c r="E5" s="10"/>
      <c r="F5" s="10"/>
      <c r="G5" s="1">
        <f t="shared" si="0" ref="G5:G68">D5-C5-(F5-E5)</f>
        <v>-7</v>
      </c>
      <c r="H5" s="9">
        <f t="shared" si="1" ref="H5:H68">B5*G5</f>
        <v>-19460</v>
      </c>
    </row>
    <row r="6" spans="1:8">
      <c r="A6" s="16" t="s">
        <v>25</v>
      </c>
      <c r="B6" s="9">
        <v>500</v>
      </c>
      <c r="C6" s="10">
        <v>45324</v>
      </c>
      <c r="D6" s="10">
        <v>45317</v>
      </c>
      <c r="E6" s="10"/>
      <c r="F6" s="10"/>
      <c r="G6" s="1">
        <f t="shared" si="0">D6-C6-(F6-E6)</f>
        <v>-7</v>
      </c>
      <c r="H6" s="9">
        <f t="shared" si="1">B6*G6</f>
        <v>-3500</v>
      </c>
    </row>
    <row r="7" spans="1:8">
      <c r="A7" s="16" t="s">
        <v>26</v>
      </c>
      <c r="B7" s="9">
        <v>142.62</v>
      </c>
      <c r="C7" s="10">
        <v>45345</v>
      </c>
      <c r="D7" s="10">
        <v>45317</v>
      </c>
      <c r="E7" s="10"/>
      <c r="F7" s="10"/>
      <c r="G7" s="1">
        <f t="shared" si="0">D7-C7-(F7-E7)</f>
        <v>-28</v>
      </c>
      <c r="H7" s="9">
        <f t="shared" si="1">B7*G7</f>
        <v>-3993.36</v>
      </c>
    </row>
    <row r="8" spans="1:8">
      <c r="A8" s="16" t="s">
        <v>27</v>
      </c>
      <c r="B8" s="9">
        <v>109.11</v>
      </c>
      <c r="C8" s="10">
        <v>45366</v>
      </c>
      <c r="D8" s="10">
        <v>45343</v>
      </c>
      <c r="E8" s="10"/>
      <c r="F8" s="10"/>
      <c r="G8" s="1">
        <f t="shared" si="0">D8-C8-(F8-E8)</f>
        <v>-23</v>
      </c>
      <c r="H8" s="9">
        <f t="shared" si="1">B8*G8</f>
        <v>-2509.53</v>
      </c>
    </row>
    <row r="9" spans="1:8">
      <c r="A9" s="16" t="s">
        <v>28</v>
      </c>
      <c r="B9" s="9">
        <v>1516</v>
      </c>
      <c r="C9" s="10">
        <v>45366</v>
      </c>
      <c r="D9" s="10">
        <v>45343</v>
      </c>
      <c r="E9" s="10"/>
      <c r="F9" s="10"/>
      <c r="G9" s="1">
        <f t="shared" si="0">D9-C9-(F9-E9)</f>
        <v>-23</v>
      </c>
      <c r="H9" s="9">
        <f t="shared" si="1">B9*G9</f>
        <v>-34868</v>
      </c>
    </row>
    <row r="10" spans="1:8">
      <c r="A10" s="16" t="s">
        <v>29</v>
      </c>
      <c r="B10" s="9">
        <v>37.93</v>
      </c>
      <c r="C10" s="10">
        <v>45366</v>
      </c>
      <c r="D10" s="10">
        <v>45343</v>
      </c>
      <c r="E10" s="10"/>
      <c r="F10" s="10"/>
      <c r="G10" s="1">
        <f t="shared" si="0">D10-C10-(F10-E10)</f>
        <v>-23</v>
      </c>
      <c r="H10" s="9">
        <f t="shared" si="1">B10*G10</f>
        <v>-872.39</v>
      </c>
    </row>
    <row r="11" spans="1:8">
      <c r="A11" s="16" t="s">
        <v>30</v>
      </c>
      <c r="B11" s="9">
        <v>460</v>
      </c>
      <c r="C11" s="10">
        <v>45372</v>
      </c>
      <c r="D11" s="10">
        <v>45343</v>
      </c>
      <c r="E11" s="10"/>
      <c r="F11" s="10"/>
      <c r="G11" s="1">
        <f t="shared" si="0">D11-C11-(F11-E11)</f>
        <v>-29</v>
      </c>
      <c r="H11" s="9">
        <f t="shared" si="1">B11*G11</f>
        <v>-13340</v>
      </c>
    </row>
    <row r="12" spans="1:8">
      <c r="A12" s="16" t="s">
        <v>31</v>
      </c>
      <c r="B12" s="9">
        <v>4467</v>
      </c>
      <c r="C12" s="10">
        <v>45372</v>
      </c>
      <c r="D12" s="10">
        <v>45343</v>
      </c>
      <c r="E12" s="10"/>
      <c r="F12" s="10"/>
      <c r="G12" s="1">
        <f t="shared" si="0">D12-C12-(F12-E12)</f>
        <v>-29</v>
      </c>
      <c r="H12" s="9">
        <f t="shared" si="1">B12*G12</f>
        <v>-129543</v>
      </c>
    </row>
    <row r="13" spans="1:8">
      <c r="A13" s="16" t="s">
        <v>32</v>
      </c>
      <c r="B13" s="9">
        <v>700</v>
      </c>
      <c r="C13" s="10">
        <v>45378</v>
      </c>
      <c r="D13" s="10">
        <v>45351</v>
      </c>
      <c r="E13" s="10"/>
      <c r="F13" s="10"/>
      <c r="G13" s="1">
        <f t="shared" si="0">D13-C13-(F13-E13)</f>
        <v>-27</v>
      </c>
      <c r="H13" s="9">
        <f t="shared" si="1">B13*G13</f>
        <v>-18900</v>
      </c>
    </row>
    <row r="14" spans="1:8">
      <c r="A14" s="16" t="s">
        <v>33</v>
      </c>
      <c r="B14" s="9">
        <v>637.17</v>
      </c>
      <c r="C14" s="10">
        <v>45392</v>
      </c>
      <c r="D14" s="10">
        <v>45363</v>
      </c>
      <c r="E14" s="10"/>
      <c r="F14" s="10"/>
      <c r="G14" s="1">
        <f t="shared" si="0">D14-C14-(F14-E14)</f>
        <v>-29</v>
      </c>
      <c r="H14" s="9">
        <f t="shared" si="1">B14*G14</f>
        <v>-18477.93</v>
      </c>
    </row>
    <row r="15" spans="1:8">
      <c r="A15" s="16" t="s">
        <v>34</v>
      </c>
      <c r="B15" s="9">
        <v>5200</v>
      </c>
      <c r="C15" s="10">
        <v>45392</v>
      </c>
      <c r="D15" s="10">
        <v>45363</v>
      </c>
      <c r="E15" s="10"/>
      <c r="F15" s="10"/>
      <c r="G15" s="1">
        <f t="shared" si="0">D15-C15-(F15-E15)</f>
        <v>-29</v>
      </c>
      <c r="H15" s="9">
        <f t="shared" si="1">B15*G15</f>
        <v>-150800</v>
      </c>
    </row>
    <row r="16" spans="1:8">
      <c r="A16" s="16" t="s">
        <v>35</v>
      </c>
      <c r="B16" s="9">
        <v>8150</v>
      </c>
      <c r="C16" s="10">
        <v>45392</v>
      </c>
      <c r="D16" s="10">
        <v>45363</v>
      </c>
      <c r="E16" s="10"/>
      <c r="F16" s="10"/>
      <c r="G16" s="1">
        <f t="shared" si="0">D16-C16-(F16-E16)</f>
        <v>-29</v>
      </c>
      <c r="H16" s="9">
        <f t="shared" si="1">B16*G16</f>
        <v>-236350</v>
      </c>
    </row>
    <row r="17" spans="1:8">
      <c r="A17" s="16" t="s">
        <v>36</v>
      </c>
      <c r="B17" s="9">
        <v>2142.18</v>
      </c>
      <c r="C17" s="10">
        <v>45392</v>
      </c>
      <c r="D17" s="10">
        <v>45363</v>
      </c>
      <c r="E17" s="10"/>
      <c r="F17" s="10"/>
      <c r="G17" s="1">
        <f t="shared" si="0">D17-C17-(F17-E17)</f>
        <v>-29</v>
      </c>
      <c r="H17" s="9">
        <f t="shared" si="1">B17*G17</f>
        <v>-62123.22</v>
      </c>
    </row>
    <row r="18" spans="1:8">
      <c r="A18" s="16" t="s">
        <v>37</v>
      </c>
      <c r="B18" s="9">
        <v>1300</v>
      </c>
      <c r="C18" s="10">
        <v>45396</v>
      </c>
      <c r="D18" s="10">
        <v>45372</v>
      </c>
      <c r="E18" s="10"/>
      <c r="F18" s="10"/>
      <c r="G18" s="1">
        <f t="shared" si="0">D18-C18-(F18-E18)</f>
        <v>-24</v>
      </c>
      <c r="H18" s="9">
        <f t="shared" si="1">B18*G18</f>
        <v>-31200</v>
      </c>
    </row>
    <row r="19" spans="1:8">
      <c r="A19" s="16" t="s">
        <v>38</v>
      </c>
      <c r="B19" s="9">
        <v>292.43</v>
      </c>
      <c r="C19" s="10">
        <v>45396</v>
      </c>
      <c r="D19" s="10">
        <v>45372</v>
      </c>
      <c r="E19" s="10"/>
      <c r="F19" s="10"/>
      <c r="G19" s="1">
        <f t="shared" si="0">D19-C19-(F19-E19)</f>
        <v>-24</v>
      </c>
      <c r="H19" s="9">
        <f t="shared" si="1">B19*G19</f>
        <v>-7018.32</v>
      </c>
    </row>
    <row r="20" spans="1:8">
      <c r="A20" s="16" t="s">
        <v>39</v>
      </c>
      <c r="B20" s="9">
        <v>73.41</v>
      </c>
      <c r="C20" s="10">
        <v>45400</v>
      </c>
      <c r="D20" s="10">
        <v>45372</v>
      </c>
      <c r="E20" s="10"/>
      <c r="F20" s="10"/>
      <c r="G20" s="1">
        <f t="shared" si="0">D20-C20-(F20-E20)</f>
        <v>-28</v>
      </c>
      <c r="H20" s="9">
        <f t="shared" si="1">B20*G20</f>
        <v>-2055.48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