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H44" i="3"/>
  <c r="G44" i="3"/>
  <c r="G43" i="3"/>
  <c r="H43" i="3" s="1"/>
  <c r="G42" i="3"/>
  <c r="H42" i="3" s="1"/>
  <c r="G41" i="3"/>
  <c r="H41" i="3" s="1"/>
  <c r="G40" i="3"/>
  <c r="H40" i="3" s="1"/>
  <c r="H39" i="3"/>
  <c r="G39" i="3"/>
  <c r="H38" i="3"/>
  <c r="G38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H26" i="3"/>
  <c r="G26" i="3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G25" i="2"/>
  <c r="G24" i="2"/>
  <c r="H24" i="2" s="1"/>
  <c r="G23" i="2"/>
  <c r="G22" i="2"/>
  <c r="H22" i="2" s="1"/>
  <c r="G21" i="2"/>
  <c r="H21" i="2" s="1"/>
  <c r="G20" i="2"/>
  <c r="H20" i="2"/>
  <c r="G19" i="2"/>
  <c r="G18" i="2"/>
  <c r="G17" i="2"/>
  <c r="G16" i="2"/>
  <c r="H16" i="2" s="1"/>
  <c r="G15" i="2"/>
  <c r="G14" i="2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G6" i="2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H26" i="2"/>
  <c r="H25" i="2"/>
  <c r="H23" i="2"/>
  <c r="H19" i="2"/>
  <c r="H18" i="2"/>
  <c r="H17" i="2"/>
  <c r="H15" i="2"/>
  <c r="H14" i="2"/>
  <c r="H7" i="2"/>
  <c r="H6" i="2"/>
  <c r="C13" i="1" l="1"/>
  <c r="H1" i="2"/>
  <c r="C15" i="1"/>
  <c r="C14" i="1"/>
  <c r="H1" i="4"/>
  <c r="G1" i="4" s="1"/>
  <c r="D15" i="1" s="1"/>
  <c r="C16" i="1"/>
  <c r="H1" i="5"/>
  <c r="G1" i="5" s="1"/>
  <c r="D16" i="1" s="1"/>
  <c r="H1" i="3"/>
  <c r="G1" i="3" s="1"/>
  <c r="D14" i="1" s="1"/>
  <c r="A9" i="1"/>
  <c r="C9" i="1" l="1"/>
  <c r="E9" i="1"/>
  <c r="G1" i="2"/>
  <c r="D13" i="1" s="1"/>
</calcChain>
</file>

<file path=xl/sharedStrings.xml><?xml version="1.0" encoding="utf-8"?>
<sst xmlns="http://schemas.openxmlformats.org/spreadsheetml/2006/main" count="127" uniqueCount="100">
  <si>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</si>
  <si>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</si>
  <si>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</si>
  <si>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</si>
  <si>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</si>
  <si>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</si>
  <si>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</si>
  <si>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</si>
  <si>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</si>
  <si>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</si>
  <si>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</si>
  <si>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</si>
  <si>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</si>
  <si>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</si>
  <si>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</si>
  <si>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</si>
  <si>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</si>
  <si>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</si>
  <si>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</si>
  <si>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</si>
  <si>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I C MATTIA PRETI  S  MARIA</t>
  </si>
  <si>
    <t>88100 CATANZARO (CZ) VIA MOLISE 1/B C.F. 97061300790 C.M. CZIC86100D</t>
  </si>
  <si>
    <t>02938/22 del 13/12/2022</t>
  </si>
  <si>
    <t>322/PA del 28/12/2022</t>
  </si>
  <si>
    <t>323/PA del 28/12/2022</t>
  </si>
  <si>
    <t>321/PA del 28/12/2022</t>
  </si>
  <si>
    <t>324/PA del 28/12/2022</t>
  </si>
  <si>
    <t>12300600010000004233 del 27/01/2023</t>
  </si>
  <si>
    <t>1023006669 del 18/01/2023</t>
  </si>
  <si>
    <t>7X05244307 del 12/12/2022</t>
  </si>
  <si>
    <t>7/2 del 02/01/2023</t>
  </si>
  <si>
    <t>FATTPA 32_22 del 17/10/2022</t>
  </si>
  <si>
    <t>FPA 5/23 del 13/04/2023</t>
  </si>
  <si>
    <t>112/PA del 05/04/2023</t>
  </si>
  <si>
    <t>116/PA del 05/04/2023</t>
  </si>
  <si>
    <t>115/PA del 05/04/2023</t>
  </si>
  <si>
    <t>127/PA del 13/04/2023</t>
  </si>
  <si>
    <t>114/PA del 05/04/2023</t>
  </si>
  <si>
    <t>FT_PA73 del 04/05/2023</t>
  </si>
  <si>
    <t>3555/FVIAC del 26/04/2023</t>
  </si>
  <si>
    <t>1023116431 del 02/05/2023</t>
  </si>
  <si>
    <t>146/PA del 04/05/2023</t>
  </si>
  <si>
    <t>150/PA del 08/05/2023</t>
  </si>
  <si>
    <t>151/PA del 08/05/2023</t>
  </si>
  <si>
    <t>145/PA del 04/05/2023</t>
  </si>
  <si>
    <t>143/PA del 04/05/2023</t>
  </si>
  <si>
    <t>144/PA del 04/05/2023</t>
  </si>
  <si>
    <t>142/PA del 04/05/2023</t>
  </si>
  <si>
    <t>FPA 15/23 del 12/05/2023</t>
  </si>
  <si>
    <t>111/74T del 10/05/2023</t>
  </si>
  <si>
    <t>1023145343 del 01/06/2023</t>
  </si>
  <si>
    <t>185/PA del 01/06/2023</t>
  </si>
  <si>
    <t>FPA 23/23 del 24/05/2023</t>
  </si>
  <si>
    <t>7X02570705 del 10/06/2023</t>
  </si>
  <si>
    <t>426VE1 del 04/07/2023</t>
  </si>
  <si>
    <t>1023179343 del 03/07/2023</t>
  </si>
  <si>
    <t>229/PA del 04/07/2023</t>
  </si>
  <si>
    <t>233/PA del 04/07/2023</t>
  </si>
  <si>
    <t>232/PA del 04/07/2023</t>
  </si>
  <si>
    <t>231/PA del 04/07/2023</t>
  </si>
  <si>
    <t>230/PA del 04/07/2023</t>
  </si>
  <si>
    <t>FATTPA 19_23 del 24/07/2023</t>
  </si>
  <si>
    <t>30/PA del 04/09/2023</t>
  </si>
  <si>
    <t>1023232441 del 08/09/2023</t>
  </si>
  <si>
    <t>258/PA del 31/08/2023</t>
  </si>
  <si>
    <t>252/PA del 29/08/2023</t>
  </si>
  <si>
    <t>251/PA del 28/08/2023</t>
  </si>
  <si>
    <t>0000002812/PA del 08/09/2023</t>
  </si>
  <si>
    <t>FT_PA157 del 22/08/2023</t>
  </si>
  <si>
    <t>FT_PA156 del 22/08/2023</t>
  </si>
  <si>
    <t>7X03669187 del 10/08/2023</t>
  </si>
  <si>
    <t>FATTPA 21_23 del 17/09/2023</t>
  </si>
  <si>
    <t>3/192 del 20/09/2023</t>
  </si>
  <si>
    <t>4810/P del 14/07/2023</t>
  </si>
  <si>
    <t>0002136507 del 11/08/2023</t>
  </si>
  <si>
    <t>V3-24378 del 03/08/2023</t>
  </si>
  <si>
    <t>26PA del 02/10/2023</t>
  </si>
  <si>
    <t>C 17/2023 del 05/10/2023</t>
  </si>
  <si>
    <t>7X04642747 del 11/10/2023</t>
  </si>
  <si>
    <t>10193/FVIAC del 16/10/2023</t>
  </si>
  <si>
    <t>FATTPA 28_23 del 20/10/2023</t>
  </si>
  <si>
    <t>311/PA del 30/10/2023</t>
  </si>
  <si>
    <t>2023BENA005006033 del 04/11/2023</t>
  </si>
  <si>
    <t>322/PA del 07/11/2023</t>
  </si>
  <si>
    <t>321/PA del 07/11/2023</t>
  </si>
  <si>
    <t>320/PA del 07/11/2023</t>
  </si>
  <si>
    <t>319/PA del 07/11/2023</t>
  </si>
  <si>
    <t>318/PA del 07/11/2023</t>
  </si>
  <si>
    <t>3/257 del 14/11/2023</t>
  </si>
  <si>
    <t>FVL1541 del 01/12/2023</t>
  </si>
  <si>
    <t>1023306900 del 06/12/2023</t>
  </si>
  <si>
    <t>162 del 13/12/2023</t>
  </si>
  <si>
    <t>165 del 13/12/2023</t>
  </si>
  <si>
    <t>161 del 13/12/2023</t>
  </si>
  <si>
    <t>7X05725458 del 12/12/2023</t>
  </si>
  <si>
    <t>82 del 15/12/2023</t>
  </si>
  <si>
    <t>FATTPA 37_23 del 19/12/2023</t>
  </si>
  <si>
    <t>1018/2023 del 20/12/2023</t>
  </si>
  <si>
    <t>12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</si>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</sst>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1" sqref="B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2023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77</v>
      </c>
      <c r="B9" s="35"/>
      <c r="C9" s="34">
        <f>SUM(C13:C16)</f>
        <v>90910.959999999992</v>
      </c>
      <c r="D9" s="35"/>
      <c r="E9" s="40">
        <f>('Trimestre 1'!H1+'Trimestre 2'!H1+'Trimestre 3'!H1+'Trimestre 4'!H1)/C9</f>
        <v>-1.3245361175374233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10</v>
      </c>
      <c r="C13" s="29">
        <f>'Trimestre 1'!B1</f>
        <v>3865.7999999999997</v>
      </c>
      <c r="D13" s="29">
        <f>'Trimestre 1'!G1</f>
        <v>15.404325107351651</v>
      </c>
      <c r="E13" s="29">
        <v>39523.5</v>
      </c>
      <c r="F13" s="33" t="s">
        <v>98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22</v>
      </c>
      <c r="C14" s="29">
        <f>'Trimestre 2'!B1</f>
        <v>27326.63</v>
      </c>
      <c r="D14" s="29">
        <f>'Trimestre 2'!G1</f>
        <v>-29.4414031294748</v>
      </c>
      <c r="E14" s="29">
        <v>39523.5</v>
      </c>
      <c r="F14" s="33" t="s">
        <v>98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22</v>
      </c>
      <c r="C15" s="29">
        <f>'Trimestre 3'!B1</f>
        <v>13624.46</v>
      </c>
      <c r="D15" s="29">
        <f>'Trimestre 3'!G1</f>
        <v>-3.4173251637129103</v>
      </c>
      <c r="E15" s="29">
        <v>40945.949999999997</v>
      </c>
      <c r="F15" s="33" t="s">
        <v>99</v>
      </c>
    </row>
    <row r="16" spans="1:11" ht="21.75" customHeight="1" x14ac:dyDescent="0.25">
      <c r="A16" s="28" t="s">
        <v>16</v>
      </c>
      <c r="B16" s="17">
        <f>'Trimestre 4'!C1</f>
        <v>23</v>
      </c>
      <c r="C16" s="29">
        <f>'Trimestre 4'!B1</f>
        <v>46094.07</v>
      </c>
      <c r="D16" s="29">
        <f>'Trimestre 4'!G1</f>
        <v>14.559978105643522</v>
      </c>
      <c r="E16" s="29">
        <v>5282.44</v>
      </c>
      <c r="F16" s="33" t="s">
        <v>98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3865.7999999999997</v>
      </c>
      <c r="C1">
        <f>COUNTA(A4:A353)</f>
        <v>10</v>
      </c>
      <c r="G1" s="16">
        <f>IF(B1&lt;&gt;0,H1/B1,0)</f>
        <v>15.404325107351651</v>
      </c>
      <c r="H1" s="15">
        <f>SUM(H4:H353)</f>
        <v>59550.040000000008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140</v>
      </c>
      <c r="C4" s="13">
        <v>44989</v>
      </c>
      <c r="D4" s="13">
        <v>45006</v>
      </c>
      <c r="E4" s="13"/>
      <c r="F4" s="13"/>
      <c r="G4" s="1">
        <f>D4-C4-(F4-E4)</f>
        <v>17</v>
      </c>
      <c r="H4" s="12">
        <f>B4*G4</f>
        <v>2380</v>
      </c>
    </row>
    <row r="5" spans="1:8" x14ac:dyDescent="0.25">
      <c r="A5" s="19" t="s">
        <v>23</v>
      </c>
      <c r="B5" s="12">
        <v>70</v>
      </c>
      <c r="C5" s="13">
        <v>44989</v>
      </c>
      <c r="D5" s="13">
        <v>45006</v>
      </c>
      <c r="E5" s="13"/>
      <c r="F5" s="13"/>
      <c r="G5" s="1">
        <f t="shared" ref="G5:G68" si="0">D5-C5-(F5-E5)</f>
        <v>17</v>
      </c>
      <c r="H5" s="12">
        <f t="shared" ref="H5:H68" si="1">B5*G5</f>
        <v>1190</v>
      </c>
    </row>
    <row r="6" spans="1:8" x14ac:dyDescent="0.25">
      <c r="A6" s="19" t="s">
        <v>24</v>
      </c>
      <c r="B6" s="12">
        <v>70</v>
      </c>
      <c r="C6" s="13">
        <v>44989</v>
      </c>
      <c r="D6" s="13">
        <v>45006</v>
      </c>
      <c r="E6" s="13"/>
      <c r="F6" s="13"/>
      <c r="G6" s="1">
        <f t="shared" si="0"/>
        <v>17</v>
      </c>
      <c r="H6" s="12">
        <f t="shared" si="1"/>
        <v>1190</v>
      </c>
    </row>
    <row r="7" spans="1:8" x14ac:dyDescent="0.25">
      <c r="A7" s="19" t="s">
        <v>25</v>
      </c>
      <c r="B7" s="12">
        <v>90</v>
      </c>
      <c r="C7" s="13">
        <v>44989</v>
      </c>
      <c r="D7" s="13">
        <v>45006</v>
      </c>
      <c r="E7" s="13"/>
      <c r="F7" s="13"/>
      <c r="G7" s="1">
        <f t="shared" si="0"/>
        <v>17</v>
      </c>
      <c r="H7" s="12">
        <f t="shared" si="1"/>
        <v>1530</v>
      </c>
    </row>
    <row r="8" spans="1:8" x14ac:dyDescent="0.25">
      <c r="A8" s="19" t="s">
        <v>26</v>
      </c>
      <c r="B8" s="12">
        <v>70</v>
      </c>
      <c r="C8" s="13">
        <v>44989</v>
      </c>
      <c r="D8" s="13">
        <v>45006</v>
      </c>
      <c r="E8" s="13"/>
      <c r="F8" s="13"/>
      <c r="G8" s="1">
        <f t="shared" si="0"/>
        <v>17</v>
      </c>
      <c r="H8" s="12">
        <f t="shared" si="1"/>
        <v>1190</v>
      </c>
    </row>
    <row r="9" spans="1:8" x14ac:dyDescent="0.25">
      <c r="A9" s="19" t="s">
        <v>27</v>
      </c>
      <c r="B9" s="12">
        <v>254.05</v>
      </c>
      <c r="C9" s="13">
        <v>44987</v>
      </c>
      <c r="D9" s="13">
        <v>45006</v>
      </c>
      <c r="E9" s="13"/>
      <c r="F9" s="13"/>
      <c r="G9" s="1">
        <f t="shared" si="0"/>
        <v>19</v>
      </c>
      <c r="H9" s="12">
        <f t="shared" si="1"/>
        <v>4826.95</v>
      </c>
    </row>
    <row r="10" spans="1:8" x14ac:dyDescent="0.25">
      <c r="A10" s="19" t="s">
        <v>28</v>
      </c>
      <c r="B10" s="12">
        <v>66.87</v>
      </c>
      <c r="C10" s="13">
        <v>44987</v>
      </c>
      <c r="D10" s="13">
        <v>45006</v>
      </c>
      <c r="E10" s="13"/>
      <c r="F10" s="13"/>
      <c r="G10" s="1">
        <f t="shared" si="0"/>
        <v>19</v>
      </c>
      <c r="H10" s="12">
        <f t="shared" si="1"/>
        <v>1270.5300000000002</v>
      </c>
    </row>
    <row r="11" spans="1:8" x14ac:dyDescent="0.25">
      <c r="A11" s="19" t="s">
        <v>29</v>
      </c>
      <c r="B11" s="12">
        <v>37.28</v>
      </c>
      <c r="C11" s="13">
        <v>44989</v>
      </c>
      <c r="D11" s="13">
        <v>45006</v>
      </c>
      <c r="E11" s="13"/>
      <c r="F11" s="13"/>
      <c r="G11" s="1">
        <f t="shared" si="0"/>
        <v>17</v>
      </c>
      <c r="H11" s="12">
        <f t="shared" si="1"/>
        <v>633.76</v>
      </c>
    </row>
    <row r="12" spans="1:8" x14ac:dyDescent="0.25">
      <c r="A12" s="19" t="s">
        <v>30</v>
      </c>
      <c r="B12" s="12">
        <v>2650</v>
      </c>
      <c r="C12" s="13">
        <v>44987</v>
      </c>
      <c r="D12" s="13">
        <v>45006</v>
      </c>
      <c r="E12" s="13"/>
      <c r="F12" s="13"/>
      <c r="G12" s="1">
        <f t="shared" si="0"/>
        <v>19</v>
      </c>
      <c r="H12" s="12">
        <f t="shared" si="1"/>
        <v>50350</v>
      </c>
    </row>
    <row r="13" spans="1:8" x14ac:dyDescent="0.25">
      <c r="A13" s="19" t="s">
        <v>31</v>
      </c>
      <c r="B13" s="12">
        <v>417.6</v>
      </c>
      <c r="C13" s="13">
        <v>45018</v>
      </c>
      <c r="D13" s="13">
        <v>45006</v>
      </c>
      <c r="E13" s="13"/>
      <c r="F13" s="13"/>
      <c r="G13" s="1">
        <f t="shared" si="0"/>
        <v>-12</v>
      </c>
      <c r="H13" s="12">
        <f t="shared" si="1"/>
        <v>-5011.2000000000007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27326.63</v>
      </c>
      <c r="C1">
        <f>COUNTA(A4:A353)</f>
        <v>22</v>
      </c>
      <c r="G1" s="16">
        <f>IF(B1&lt;&gt;0,H1/B1,0)</f>
        <v>-29.4414031294748</v>
      </c>
      <c r="H1" s="15">
        <f>SUM(H4:H353)</f>
        <v>-804534.33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32</v>
      </c>
      <c r="B4" s="12">
        <v>2700</v>
      </c>
      <c r="C4" s="13">
        <v>45064</v>
      </c>
      <c r="D4" s="13">
        <v>45037</v>
      </c>
      <c r="E4" s="13"/>
      <c r="F4" s="13"/>
      <c r="G4" s="1">
        <f>D4-C4-(F4-E4)</f>
        <v>-27</v>
      </c>
      <c r="H4" s="12">
        <f>B4*G4</f>
        <v>-72900</v>
      </c>
    </row>
    <row r="5" spans="1:8" x14ac:dyDescent="0.25">
      <c r="A5" s="19" t="s">
        <v>33</v>
      </c>
      <c r="B5" s="12">
        <v>243.94</v>
      </c>
      <c r="C5" s="13">
        <v>45064</v>
      </c>
      <c r="D5" s="13">
        <v>45037</v>
      </c>
      <c r="E5" s="13"/>
      <c r="F5" s="13"/>
      <c r="G5" s="1">
        <f t="shared" ref="G5:G68" si="0">D5-C5-(F5-E5)</f>
        <v>-27</v>
      </c>
      <c r="H5" s="12">
        <f t="shared" ref="H5:H68" si="1">B5*G5</f>
        <v>-6586.38</v>
      </c>
    </row>
    <row r="6" spans="1:8" x14ac:dyDescent="0.25">
      <c r="A6" s="19" t="s">
        <v>34</v>
      </c>
      <c r="B6" s="12">
        <v>46.34</v>
      </c>
      <c r="C6" s="13">
        <v>45064</v>
      </c>
      <c r="D6" s="13">
        <v>45037</v>
      </c>
      <c r="E6" s="13"/>
      <c r="F6" s="13"/>
      <c r="G6" s="1">
        <f t="shared" si="0"/>
        <v>-27</v>
      </c>
      <c r="H6" s="12">
        <f t="shared" si="1"/>
        <v>-1251.18</v>
      </c>
    </row>
    <row r="7" spans="1:8" x14ac:dyDescent="0.25">
      <c r="A7" s="19" t="s">
        <v>35</v>
      </c>
      <c r="B7" s="12">
        <v>46.96</v>
      </c>
      <c r="C7" s="13">
        <v>45064</v>
      </c>
      <c r="D7" s="13">
        <v>45037</v>
      </c>
      <c r="E7" s="13"/>
      <c r="F7" s="13"/>
      <c r="G7" s="1">
        <f t="shared" si="0"/>
        <v>-27</v>
      </c>
      <c r="H7" s="12">
        <f t="shared" si="1"/>
        <v>-1267.92</v>
      </c>
    </row>
    <row r="8" spans="1:8" x14ac:dyDescent="0.25">
      <c r="A8" s="19" t="s">
        <v>36</v>
      </c>
      <c r="B8" s="12">
        <v>45</v>
      </c>
      <c r="C8" s="13">
        <v>45064</v>
      </c>
      <c r="D8" s="13">
        <v>45037</v>
      </c>
      <c r="E8" s="13"/>
      <c r="F8" s="13"/>
      <c r="G8" s="1">
        <f t="shared" si="0"/>
        <v>-27</v>
      </c>
      <c r="H8" s="12">
        <f t="shared" si="1"/>
        <v>-1215</v>
      </c>
    </row>
    <row r="9" spans="1:8" x14ac:dyDescent="0.25">
      <c r="A9" s="19" t="s">
        <v>37</v>
      </c>
      <c r="B9" s="12">
        <v>35</v>
      </c>
      <c r="C9" s="13">
        <v>45064</v>
      </c>
      <c r="D9" s="13">
        <v>45037</v>
      </c>
      <c r="E9" s="13"/>
      <c r="F9" s="13"/>
      <c r="G9" s="1">
        <f t="shared" si="0"/>
        <v>-27</v>
      </c>
      <c r="H9" s="12">
        <f t="shared" si="1"/>
        <v>-945</v>
      </c>
    </row>
    <row r="10" spans="1:8" x14ac:dyDescent="0.25">
      <c r="A10" s="19" t="s">
        <v>38</v>
      </c>
      <c r="B10" s="12">
        <v>498.5</v>
      </c>
      <c r="C10" s="13">
        <v>45087</v>
      </c>
      <c r="D10" s="13">
        <v>45062</v>
      </c>
      <c r="E10" s="13"/>
      <c r="F10" s="13"/>
      <c r="G10" s="1">
        <f t="shared" si="0"/>
        <v>-25</v>
      </c>
      <c r="H10" s="12">
        <f t="shared" si="1"/>
        <v>-12462.5</v>
      </c>
    </row>
    <row r="11" spans="1:8" x14ac:dyDescent="0.25">
      <c r="A11" s="19" t="s">
        <v>39</v>
      </c>
      <c r="B11" s="12">
        <v>93.55</v>
      </c>
      <c r="C11" s="13">
        <v>45087</v>
      </c>
      <c r="D11" s="13">
        <v>45062</v>
      </c>
      <c r="E11" s="13"/>
      <c r="F11" s="13"/>
      <c r="G11" s="1">
        <f t="shared" si="0"/>
        <v>-25</v>
      </c>
      <c r="H11" s="12">
        <f t="shared" si="1"/>
        <v>-2338.75</v>
      </c>
    </row>
    <row r="12" spans="1:8" x14ac:dyDescent="0.25">
      <c r="A12" s="19" t="s">
        <v>40</v>
      </c>
      <c r="B12" s="12">
        <v>133.01</v>
      </c>
      <c r="C12" s="13">
        <v>45087</v>
      </c>
      <c r="D12" s="13">
        <v>45062</v>
      </c>
      <c r="E12" s="13"/>
      <c r="F12" s="13"/>
      <c r="G12" s="1">
        <f t="shared" si="0"/>
        <v>-25</v>
      </c>
      <c r="H12" s="12">
        <f t="shared" si="1"/>
        <v>-3325.25</v>
      </c>
    </row>
    <row r="13" spans="1:8" x14ac:dyDescent="0.25">
      <c r="A13" s="19" t="s">
        <v>41</v>
      </c>
      <c r="B13" s="12">
        <v>45</v>
      </c>
      <c r="C13" s="13">
        <v>45087</v>
      </c>
      <c r="D13" s="13">
        <v>45062</v>
      </c>
      <c r="E13" s="13"/>
      <c r="F13" s="13"/>
      <c r="G13" s="1">
        <f t="shared" si="0"/>
        <v>-25</v>
      </c>
      <c r="H13" s="12">
        <f t="shared" si="1"/>
        <v>-1125</v>
      </c>
    </row>
    <row r="14" spans="1:8" x14ac:dyDescent="0.25">
      <c r="A14" s="19" t="s">
        <v>42</v>
      </c>
      <c r="B14" s="12">
        <v>142.9</v>
      </c>
      <c r="C14" s="13">
        <v>45087</v>
      </c>
      <c r="D14" s="13">
        <v>45062</v>
      </c>
      <c r="E14" s="13"/>
      <c r="F14" s="13"/>
      <c r="G14" s="1">
        <f t="shared" si="0"/>
        <v>-25</v>
      </c>
      <c r="H14" s="12">
        <f t="shared" si="1"/>
        <v>-3572.5</v>
      </c>
    </row>
    <row r="15" spans="1:8" x14ac:dyDescent="0.25">
      <c r="A15" s="19" t="s">
        <v>43</v>
      </c>
      <c r="B15" s="12">
        <v>142.9</v>
      </c>
      <c r="C15" s="13">
        <v>45087</v>
      </c>
      <c r="D15" s="13">
        <v>45062</v>
      </c>
      <c r="E15" s="13"/>
      <c r="F15" s="13"/>
      <c r="G15" s="1">
        <f t="shared" si="0"/>
        <v>-25</v>
      </c>
      <c r="H15" s="12">
        <f t="shared" si="1"/>
        <v>-3572.5</v>
      </c>
    </row>
    <row r="16" spans="1:8" x14ac:dyDescent="0.25">
      <c r="A16" s="19" t="s">
        <v>44</v>
      </c>
      <c r="B16" s="12">
        <v>35</v>
      </c>
      <c r="C16" s="13">
        <v>45087</v>
      </c>
      <c r="D16" s="13">
        <v>45062</v>
      </c>
      <c r="E16" s="13"/>
      <c r="F16" s="13"/>
      <c r="G16" s="1">
        <f t="shared" si="0"/>
        <v>-25</v>
      </c>
      <c r="H16" s="12">
        <f t="shared" si="1"/>
        <v>-875</v>
      </c>
    </row>
    <row r="17" spans="1:8" x14ac:dyDescent="0.25">
      <c r="A17" s="19" t="s">
        <v>45</v>
      </c>
      <c r="B17" s="12">
        <v>27.3</v>
      </c>
      <c r="C17" s="13">
        <v>45087</v>
      </c>
      <c r="D17" s="13">
        <v>45062</v>
      </c>
      <c r="E17" s="13"/>
      <c r="F17" s="13"/>
      <c r="G17" s="1">
        <f t="shared" si="0"/>
        <v>-25</v>
      </c>
      <c r="H17" s="12">
        <f t="shared" si="1"/>
        <v>-682.5</v>
      </c>
    </row>
    <row r="18" spans="1:8" x14ac:dyDescent="0.25">
      <c r="A18" s="19" t="s">
        <v>45</v>
      </c>
      <c r="B18" s="12">
        <v>7.7</v>
      </c>
      <c r="C18" s="13">
        <v>45087</v>
      </c>
      <c r="D18" s="13">
        <v>45062</v>
      </c>
      <c r="E18" s="13"/>
      <c r="F18" s="13"/>
      <c r="G18" s="1">
        <f t="shared" si="0"/>
        <v>-25</v>
      </c>
      <c r="H18" s="12">
        <f t="shared" si="1"/>
        <v>-192.5</v>
      </c>
    </row>
    <row r="19" spans="1:8" x14ac:dyDescent="0.25">
      <c r="A19" s="19" t="s">
        <v>46</v>
      </c>
      <c r="B19" s="12">
        <v>36.909999999999997</v>
      </c>
      <c r="C19" s="13">
        <v>45087</v>
      </c>
      <c r="D19" s="13">
        <v>45062</v>
      </c>
      <c r="E19" s="13"/>
      <c r="F19" s="13"/>
      <c r="G19" s="1">
        <f t="shared" si="0"/>
        <v>-25</v>
      </c>
      <c r="H19" s="12">
        <f t="shared" si="1"/>
        <v>-922.74999999999989</v>
      </c>
    </row>
    <row r="20" spans="1:8" x14ac:dyDescent="0.25">
      <c r="A20" s="19" t="s">
        <v>47</v>
      </c>
      <c r="B20" s="12">
        <v>19.8</v>
      </c>
      <c r="C20" s="13">
        <v>45087</v>
      </c>
      <c r="D20" s="13">
        <v>45062</v>
      </c>
      <c r="E20" s="13"/>
      <c r="F20" s="13"/>
      <c r="G20" s="1">
        <f t="shared" si="0"/>
        <v>-25</v>
      </c>
      <c r="H20" s="12">
        <f t="shared" si="1"/>
        <v>-495</v>
      </c>
    </row>
    <row r="21" spans="1:8" x14ac:dyDescent="0.25">
      <c r="A21" s="19" t="s">
        <v>48</v>
      </c>
      <c r="B21" s="12">
        <v>2232</v>
      </c>
      <c r="C21" s="13">
        <v>45095</v>
      </c>
      <c r="D21" s="13">
        <v>45065</v>
      </c>
      <c r="E21" s="13"/>
      <c r="F21" s="13"/>
      <c r="G21" s="1">
        <f t="shared" si="0"/>
        <v>-30</v>
      </c>
      <c r="H21" s="12">
        <f t="shared" si="1"/>
        <v>-66960</v>
      </c>
    </row>
    <row r="22" spans="1:8" x14ac:dyDescent="0.25">
      <c r="A22" s="19" t="s">
        <v>49</v>
      </c>
      <c r="B22" s="12">
        <v>9337.5</v>
      </c>
      <c r="C22" s="13">
        <v>45095</v>
      </c>
      <c r="D22" s="13">
        <v>45065</v>
      </c>
      <c r="E22" s="13"/>
      <c r="F22" s="13"/>
      <c r="G22" s="1">
        <f t="shared" si="0"/>
        <v>-30</v>
      </c>
      <c r="H22" s="12">
        <f t="shared" si="1"/>
        <v>-280125</v>
      </c>
    </row>
    <row r="23" spans="1:8" x14ac:dyDescent="0.25">
      <c r="A23" s="19" t="s">
        <v>50</v>
      </c>
      <c r="B23" s="12">
        <v>76.760000000000005</v>
      </c>
      <c r="C23" s="13">
        <v>45113</v>
      </c>
      <c r="D23" s="13">
        <v>45083</v>
      </c>
      <c r="E23" s="13"/>
      <c r="F23" s="13"/>
      <c r="G23" s="1">
        <f t="shared" si="0"/>
        <v>-30</v>
      </c>
      <c r="H23" s="12">
        <f t="shared" si="1"/>
        <v>-2302.8000000000002</v>
      </c>
    </row>
    <row r="24" spans="1:8" x14ac:dyDescent="0.25">
      <c r="A24" s="19" t="s">
        <v>51</v>
      </c>
      <c r="B24" s="12">
        <v>163.56</v>
      </c>
      <c r="C24" s="13">
        <v>45113</v>
      </c>
      <c r="D24" s="13">
        <v>45083</v>
      </c>
      <c r="E24" s="13"/>
      <c r="F24" s="13"/>
      <c r="G24" s="1">
        <f t="shared" si="0"/>
        <v>-30</v>
      </c>
      <c r="H24" s="12">
        <f t="shared" si="1"/>
        <v>-4906.8</v>
      </c>
    </row>
    <row r="25" spans="1:8" x14ac:dyDescent="0.25">
      <c r="A25" s="19" t="s">
        <v>52</v>
      </c>
      <c r="B25" s="12">
        <v>11217</v>
      </c>
      <c r="C25" s="13">
        <v>45113</v>
      </c>
      <c r="D25" s="13">
        <v>45083</v>
      </c>
      <c r="E25" s="13"/>
      <c r="F25" s="13"/>
      <c r="G25" s="1">
        <f t="shared" si="0"/>
        <v>-30</v>
      </c>
      <c r="H25" s="12">
        <f t="shared" si="1"/>
        <v>-336510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13624.46</v>
      </c>
      <c r="C1">
        <f>COUNTA(A4:A353)</f>
        <v>22</v>
      </c>
      <c r="G1" s="16">
        <f>IF(B1&lt;&gt;0,H1/B1,0)</f>
        <v>-3.4173251637129103</v>
      </c>
      <c r="H1" s="15">
        <f>SUM(H4:H353)</f>
        <v>-46559.209999999992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53</v>
      </c>
      <c r="B4" s="12">
        <v>37.56</v>
      </c>
      <c r="C4" s="13">
        <v>45130</v>
      </c>
      <c r="D4" s="13">
        <v>45120</v>
      </c>
      <c r="E4" s="13"/>
      <c r="F4" s="13"/>
      <c r="G4" s="1">
        <f>D4-C4-(F4-E4)</f>
        <v>-10</v>
      </c>
      <c r="H4" s="12">
        <f>B4*G4</f>
        <v>-375.6</v>
      </c>
    </row>
    <row r="5" spans="1:8" x14ac:dyDescent="0.25">
      <c r="A5" s="19" t="s">
        <v>54</v>
      </c>
      <c r="B5" s="12">
        <v>1387</v>
      </c>
      <c r="C5" s="13">
        <v>45149</v>
      </c>
      <c r="D5" s="13">
        <v>45120</v>
      </c>
      <c r="E5" s="13"/>
      <c r="F5" s="13"/>
      <c r="G5" s="1">
        <f t="shared" ref="G5:G68" si="0">D5-C5-(F5-E5)</f>
        <v>-29</v>
      </c>
      <c r="H5" s="12">
        <f t="shared" ref="H5:H68" si="1">B5*G5</f>
        <v>-40223</v>
      </c>
    </row>
    <row r="6" spans="1:8" x14ac:dyDescent="0.25">
      <c r="A6" s="19" t="s">
        <v>55</v>
      </c>
      <c r="B6" s="12">
        <v>158.93</v>
      </c>
      <c r="C6" s="13">
        <v>45149</v>
      </c>
      <c r="D6" s="13">
        <v>45120</v>
      </c>
      <c r="E6" s="13"/>
      <c r="F6" s="13"/>
      <c r="G6" s="1">
        <f t="shared" si="0"/>
        <v>-29</v>
      </c>
      <c r="H6" s="12">
        <f t="shared" si="1"/>
        <v>-4608.97</v>
      </c>
    </row>
    <row r="7" spans="1:8" x14ac:dyDescent="0.25">
      <c r="A7" s="19" t="s">
        <v>56</v>
      </c>
      <c r="B7" s="12">
        <v>35</v>
      </c>
      <c r="C7" s="13">
        <v>45149</v>
      </c>
      <c r="D7" s="13">
        <v>45120</v>
      </c>
      <c r="E7" s="13"/>
      <c r="F7" s="13"/>
      <c r="G7" s="1">
        <f t="shared" si="0"/>
        <v>-29</v>
      </c>
      <c r="H7" s="12">
        <f t="shared" si="1"/>
        <v>-1015</v>
      </c>
    </row>
    <row r="8" spans="1:8" x14ac:dyDescent="0.25">
      <c r="A8" s="19" t="s">
        <v>57</v>
      </c>
      <c r="B8" s="12">
        <v>120.49</v>
      </c>
      <c r="C8" s="13">
        <v>45149</v>
      </c>
      <c r="D8" s="13">
        <v>45120</v>
      </c>
      <c r="E8" s="13"/>
      <c r="F8" s="13"/>
      <c r="G8" s="1">
        <f t="shared" si="0"/>
        <v>-29</v>
      </c>
      <c r="H8" s="12">
        <f t="shared" si="1"/>
        <v>-3494.21</v>
      </c>
    </row>
    <row r="9" spans="1:8" x14ac:dyDescent="0.25">
      <c r="A9" s="19" t="s">
        <v>58</v>
      </c>
      <c r="B9" s="12">
        <v>45</v>
      </c>
      <c r="C9" s="13">
        <v>45149</v>
      </c>
      <c r="D9" s="13">
        <v>45120</v>
      </c>
      <c r="E9" s="13"/>
      <c r="F9" s="13"/>
      <c r="G9" s="1">
        <f t="shared" si="0"/>
        <v>-29</v>
      </c>
      <c r="H9" s="12">
        <f t="shared" si="1"/>
        <v>-1305</v>
      </c>
    </row>
    <row r="10" spans="1:8" x14ac:dyDescent="0.25">
      <c r="A10" s="19" t="s">
        <v>59</v>
      </c>
      <c r="B10" s="12">
        <v>35</v>
      </c>
      <c r="C10" s="13">
        <v>45149</v>
      </c>
      <c r="D10" s="13">
        <v>45120</v>
      </c>
      <c r="E10" s="13"/>
      <c r="F10" s="13"/>
      <c r="G10" s="1">
        <f t="shared" si="0"/>
        <v>-29</v>
      </c>
      <c r="H10" s="12">
        <f t="shared" si="1"/>
        <v>-1015</v>
      </c>
    </row>
    <row r="11" spans="1:8" x14ac:dyDescent="0.25">
      <c r="A11" s="19" t="s">
        <v>60</v>
      </c>
      <c r="B11" s="12">
        <v>35</v>
      </c>
      <c r="C11" s="13">
        <v>45149</v>
      </c>
      <c r="D11" s="13">
        <v>45120</v>
      </c>
      <c r="E11" s="13"/>
      <c r="F11" s="13"/>
      <c r="G11" s="1">
        <f t="shared" si="0"/>
        <v>-29</v>
      </c>
      <c r="H11" s="12">
        <f t="shared" si="1"/>
        <v>-1015</v>
      </c>
    </row>
    <row r="12" spans="1:8" x14ac:dyDescent="0.25">
      <c r="A12" s="19" t="s">
        <v>61</v>
      </c>
      <c r="B12" s="12">
        <v>171.2</v>
      </c>
      <c r="C12" s="13">
        <v>45171</v>
      </c>
      <c r="D12" s="13">
        <v>45142</v>
      </c>
      <c r="E12" s="13"/>
      <c r="F12" s="13"/>
      <c r="G12" s="1">
        <f t="shared" si="0"/>
        <v>-29</v>
      </c>
      <c r="H12" s="12">
        <f t="shared" si="1"/>
        <v>-4964.7999999999993</v>
      </c>
    </row>
    <row r="13" spans="1:8" x14ac:dyDescent="0.25">
      <c r="A13" s="19" t="s">
        <v>62</v>
      </c>
      <c r="B13" s="12">
        <v>1263.56</v>
      </c>
      <c r="C13" s="13">
        <v>45220</v>
      </c>
      <c r="D13" s="13">
        <v>45198</v>
      </c>
      <c r="E13" s="13"/>
      <c r="F13" s="13"/>
      <c r="G13" s="1">
        <f t="shared" si="0"/>
        <v>-22</v>
      </c>
      <c r="H13" s="12">
        <f t="shared" si="1"/>
        <v>-27798.32</v>
      </c>
    </row>
    <row r="14" spans="1:8" x14ac:dyDescent="0.25">
      <c r="A14" s="19" t="s">
        <v>63</v>
      </c>
      <c r="B14" s="12">
        <v>174</v>
      </c>
      <c r="C14" s="13">
        <v>45220</v>
      </c>
      <c r="D14" s="13">
        <v>45198</v>
      </c>
      <c r="E14" s="13"/>
      <c r="F14" s="13"/>
      <c r="G14" s="1">
        <f t="shared" si="0"/>
        <v>-22</v>
      </c>
      <c r="H14" s="12">
        <f t="shared" si="1"/>
        <v>-3828</v>
      </c>
    </row>
    <row r="15" spans="1:8" x14ac:dyDescent="0.25">
      <c r="A15" s="19" t="s">
        <v>64</v>
      </c>
      <c r="B15" s="12">
        <v>90</v>
      </c>
      <c r="C15" s="13">
        <v>45220</v>
      </c>
      <c r="D15" s="13">
        <v>45198</v>
      </c>
      <c r="E15" s="13"/>
      <c r="F15" s="13"/>
      <c r="G15" s="1">
        <f t="shared" si="0"/>
        <v>-22</v>
      </c>
      <c r="H15" s="12">
        <f t="shared" si="1"/>
        <v>-1980</v>
      </c>
    </row>
    <row r="16" spans="1:8" x14ac:dyDescent="0.25">
      <c r="A16" s="19" t="s">
        <v>65</v>
      </c>
      <c r="B16" s="12">
        <v>960</v>
      </c>
      <c r="C16" s="13">
        <v>45220</v>
      </c>
      <c r="D16" s="13">
        <v>45198</v>
      </c>
      <c r="E16" s="13"/>
      <c r="F16" s="13"/>
      <c r="G16" s="1">
        <f t="shared" si="0"/>
        <v>-22</v>
      </c>
      <c r="H16" s="12">
        <f t="shared" si="1"/>
        <v>-21120</v>
      </c>
    </row>
    <row r="17" spans="1:8" x14ac:dyDescent="0.25">
      <c r="A17" s="19" t="s">
        <v>66</v>
      </c>
      <c r="B17" s="12">
        <v>90</v>
      </c>
      <c r="C17" s="13">
        <v>45220</v>
      </c>
      <c r="D17" s="13">
        <v>45198</v>
      </c>
      <c r="E17" s="13"/>
      <c r="F17" s="13"/>
      <c r="G17" s="1">
        <f t="shared" si="0"/>
        <v>-22</v>
      </c>
      <c r="H17" s="12">
        <f t="shared" si="1"/>
        <v>-1980</v>
      </c>
    </row>
    <row r="18" spans="1:8" x14ac:dyDescent="0.25">
      <c r="A18" s="19" t="s">
        <v>67</v>
      </c>
      <c r="B18" s="12">
        <v>600</v>
      </c>
      <c r="C18" s="13">
        <v>45213</v>
      </c>
      <c r="D18" s="13">
        <v>45198</v>
      </c>
      <c r="E18" s="13"/>
      <c r="F18" s="13"/>
      <c r="G18" s="1">
        <f t="shared" si="0"/>
        <v>-15</v>
      </c>
      <c r="H18" s="12">
        <f t="shared" si="1"/>
        <v>-9000</v>
      </c>
    </row>
    <row r="19" spans="1:8" x14ac:dyDescent="0.25">
      <c r="A19" s="19" t="s">
        <v>68</v>
      </c>
      <c r="B19" s="12">
        <v>245.91</v>
      </c>
      <c r="C19" s="13">
        <v>45218</v>
      </c>
      <c r="D19" s="13">
        <v>45198</v>
      </c>
      <c r="E19" s="13"/>
      <c r="F19" s="13"/>
      <c r="G19" s="1">
        <f t="shared" si="0"/>
        <v>-20</v>
      </c>
      <c r="H19" s="12">
        <f t="shared" si="1"/>
        <v>-4918.2</v>
      </c>
    </row>
    <row r="20" spans="1:8" x14ac:dyDescent="0.25">
      <c r="A20" s="19" t="s">
        <v>69</v>
      </c>
      <c r="B20" s="12">
        <v>163.94</v>
      </c>
      <c r="C20" s="13">
        <v>45218</v>
      </c>
      <c r="D20" s="13">
        <v>45198</v>
      </c>
      <c r="E20" s="13"/>
      <c r="F20" s="13"/>
      <c r="G20" s="1">
        <f t="shared" si="0"/>
        <v>-20</v>
      </c>
      <c r="H20" s="12">
        <f t="shared" si="1"/>
        <v>-3278.8</v>
      </c>
    </row>
    <row r="21" spans="1:8" x14ac:dyDescent="0.25">
      <c r="A21" s="19" t="s">
        <v>70</v>
      </c>
      <c r="B21" s="12">
        <v>38.04</v>
      </c>
      <c r="C21" s="13">
        <v>45193</v>
      </c>
      <c r="D21" s="13">
        <v>45198</v>
      </c>
      <c r="E21" s="13"/>
      <c r="F21" s="13"/>
      <c r="G21" s="1">
        <f t="shared" si="0"/>
        <v>5</v>
      </c>
      <c r="H21" s="12">
        <f t="shared" si="1"/>
        <v>190.2</v>
      </c>
    </row>
    <row r="22" spans="1:8" x14ac:dyDescent="0.25">
      <c r="A22" s="19" t="s">
        <v>71</v>
      </c>
      <c r="B22" s="12">
        <v>1318.4</v>
      </c>
      <c r="C22" s="13">
        <v>45218</v>
      </c>
      <c r="D22" s="13">
        <v>45198</v>
      </c>
      <c r="E22" s="13"/>
      <c r="F22" s="13"/>
      <c r="G22" s="1">
        <f t="shared" si="0"/>
        <v>-20</v>
      </c>
      <c r="H22" s="12">
        <f t="shared" si="1"/>
        <v>-26368</v>
      </c>
    </row>
    <row r="23" spans="1:8" x14ac:dyDescent="0.25">
      <c r="A23" s="19" t="s">
        <v>72</v>
      </c>
      <c r="B23" s="12">
        <v>2389</v>
      </c>
      <c r="C23" s="13">
        <v>45224</v>
      </c>
      <c r="D23" s="13">
        <v>45198</v>
      </c>
      <c r="E23" s="13"/>
      <c r="F23" s="13"/>
      <c r="G23" s="1">
        <f t="shared" si="0"/>
        <v>-26</v>
      </c>
      <c r="H23" s="12">
        <f t="shared" si="1"/>
        <v>-62114</v>
      </c>
    </row>
    <row r="24" spans="1:8" x14ac:dyDescent="0.25">
      <c r="A24" s="19" t="s">
        <v>73</v>
      </c>
      <c r="B24" s="12">
        <v>4008.43</v>
      </c>
      <c r="C24" s="13">
        <v>45155</v>
      </c>
      <c r="D24" s="13">
        <v>45198</v>
      </c>
      <c r="E24" s="13"/>
      <c r="F24" s="13"/>
      <c r="G24" s="1">
        <f t="shared" si="0"/>
        <v>43</v>
      </c>
      <c r="H24" s="12">
        <f t="shared" si="1"/>
        <v>172362.49</v>
      </c>
    </row>
    <row r="25" spans="1:8" x14ac:dyDescent="0.25">
      <c r="A25" s="19" t="s">
        <v>74</v>
      </c>
      <c r="B25" s="12">
        <v>258</v>
      </c>
      <c r="C25" s="13">
        <v>45193</v>
      </c>
      <c r="D25" s="13">
        <v>45198</v>
      </c>
      <c r="E25" s="13"/>
      <c r="F25" s="13"/>
      <c r="G25" s="1">
        <f t="shared" si="0"/>
        <v>5</v>
      </c>
      <c r="H25" s="12">
        <f t="shared" si="1"/>
        <v>1290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46094.07</v>
      </c>
      <c r="C1">
        <f>COUNTA(A4:A353)</f>
        <v>23</v>
      </c>
      <c r="G1" s="16">
        <f>IF(B1&lt;&gt;0,H1/B1,0)</f>
        <v>14.559978105643522</v>
      </c>
      <c r="H1" s="15">
        <f>SUM(H4:H353)</f>
        <v>671128.64999999991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75</v>
      </c>
      <c r="B4" s="12">
        <v>30232.82</v>
      </c>
      <c r="C4" s="13">
        <v>45168</v>
      </c>
      <c r="D4" s="13">
        <v>45205</v>
      </c>
      <c r="E4" s="13"/>
      <c r="F4" s="13"/>
      <c r="G4" s="1">
        <f>D4-C4-(F4-E4)</f>
        <v>37</v>
      </c>
      <c r="H4" s="12">
        <f>B4*G4</f>
        <v>1118614.3400000001</v>
      </c>
    </row>
    <row r="5" spans="1:8" x14ac:dyDescent="0.25">
      <c r="A5" s="19" t="s">
        <v>76</v>
      </c>
      <c r="B5" s="12">
        <v>150</v>
      </c>
      <c r="C5" s="13">
        <v>45241</v>
      </c>
      <c r="D5" s="13">
        <v>45218</v>
      </c>
      <c r="E5" s="13"/>
      <c r="F5" s="13"/>
      <c r="G5" s="1">
        <f t="shared" ref="G5:G68" si="0">D5-C5-(F5-E5)</f>
        <v>-23</v>
      </c>
      <c r="H5" s="12">
        <f t="shared" ref="H5:H68" si="1">B5*G5</f>
        <v>-3450</v>
      </c>
    </row>
    <row r="6" spans="1:8" x14ac:dyDescent="0.25">
      <c r="A6" s="19" t="s">
        <v>77</v>
      </c>
      <c r="B6" s="12">
        <v>199</v>
      </c>
      <c r="C6" s="13">
        <v>45241</v>
      </c>
      <c r="D6" s="13">
        <v>45218</v>
      </c>
      <c r="E6" s="13"/>
      <c r="F6" s="13"/>
      <c r="G6" s="1">
        <f t="shared" si="0"/>
        <v>-23</v>
      </c>
      <c r="H6" s="12">
        <f t="shared" si="1"/>
        <v>-4577</v>
      </c>
    </row>
    <row r="7" spans="1:8" x14ac:dyDescent="0.25">
      <c r="A7" s="19" t="s">
        <v>78</v>
      </c>
      <c r="B7" s="12">
        <v>37.86</v>
      </c>
      <c r="C7" s="13">
        <v>45246</v>
      </c>
      <c r="D7" s="13">
        <v>45218</v>
      </c>
      <c r="E7" s="13"/>
      <c r="F7" s="13"/>
      <c r="G7" s="1">
        <f t="shared" si="0"/>
        <v>-28</v>
      </c>
      <c r="H7" s="12">
        <f t="shared" si="1"/>
        <v>-1060.08</v>
      </c>
    </row>
    <row r="8" spans="1:8" x14ac:dyDescent="0.25">
      <c r="A8" s="19" t="s">
        <v>79</v>
      </c>
      <c r="B8" s="12">
        <v>835</v>
      </c>
      <c r="C8" s="13">
        <v>45252</v>
      </c>
      <c r="D8" s="13">
        <v>45224</v>
      </c>
      <c r="E8" s="13"/>
      <c r="F8" s="13"/>
      <c r="G8" s="1">
        <f t="shared" si="0"/>
        <v>-28</v>
      </c>
      <c r="H8" s="12">
        <f t="shared" si="1"/>
        <v>-23380</v>
      </c>
    </row>
    <row r="9" spans="1:8" x14ac:dyDescent="0.25">
      <c r="A9" s="19" t="s">
        <v>80</v>
      </c>
      <c r="B9" s="12">
        <v>345.6</v>
      </c>
      <c r="C9" s="13">
        <v>45252</v>
      </c>
      <c r="D9" s="13">
        <v>45224</v>
      </c>
      <c r="E9" s="13"/>
      <c r="F9" s="13"/>
      <c r="G9" s="1">
        <f t="shared" si="0"/>
        <v>-28</v>
      </c>
      <c r="H9" s="12">
        <f t="shared" si="1"/>
        <v>-9676.8000000000011</v>
      </c>
    </row>
    <row r="10" spans="1:8" x14ac:dyDescent="0.25">
      <c r="A10" s="19" t="s">
        <v>81</v>
      </c>
      <c r="B10" s="12">
        <v>125</v>
      </c>
      <c r="C10" s="13">
        <v>45267</v>
      </c>
      <c r="D10" s="13">
        <v>45243</v>
      </c>
      <c r="E10" s="13"/>
      <c r="F10" s="13"/>
      <c r="G10" s="1">
        <f t="shared" si="0"/>
        <v>-24</v>
      </c>
      <c r="H10" s="12">
        <f t="shared" si="1"/>
        <v>-3000</v>
      </c>
    </row>
    <row r="11" spans="1:8" x14ac:dyDescent="0.25">
      <c r="A11" s="19" t="s">
        <v>82</v>
      </c>
      <c r="B11" s="12">
        <v>3995</v>
      </c>
      <c r="C11" s="13">
        <v>45269</v>
      </c>
      <c r="D11" s="13">
        <v>45243</v>
      </c>
      <c r="E11" s="13"/>
      <c r="F11" s="13"/>
      <c r="G11" s="1">
        <f t="shared" si="0"/>
        <v>-26</v>
      </c>
      <c r="H11" s="12">
        <f t="shared" si="1"/>
        <v>-103870</v>
      </c>
    </row>
    <row r="12" spans="1:8" x14ac:dyDescent="0.25">
      <c r="A12" s="19" t="s">
        <v>83</v>
      </c>
      <c r="B12" s="12">
        <v>180</v>
      </c>
      <c r="C12" s="13">
        <v>45269</v>
      </c>
      <c r="D12" s="13">
        <v>45243</v>
      </c>
      <c r="E12" s="13"/>
      <c r="F12" s="13"/>
      <c r="G12" s="1">
        <f t="shared" si="0"/>
        <v>-26</v>
      </c>
      <c r="H12" s="12">
        <f t="shared" si="1"/>
        <v>-4680</v>
      </c>
    </row>
    <row r="13" spans="1:8" x14ac:dyDescent="0.25">
      <c r="A13" s="19" t="s">
        <v>84</v>
      </c>
      <c r="B13" s="12">
        <v>90</v>
      </c>
      <c r="C13" s="13">
        <v>45269</v>
      </c>
      <c r="D13" s="13">
        <v>45243</v>
      </c>
      <c r="E13" s="13"/>
      <c r="F13" s="13"/>
      <c r="G13" s="1">
        <f t="shared" si="0"/>
        <v>-26</v>
      </c>
      <c r="H13" s="12">
        <f t="shared" si="1"/>
        <v>-2340</v>
      </c>
    </row>
    <row r="14" spans="1:8" x14ac:dyDescent="0.25">
      <c r="A14" s="19" t="s">
        <v>85</v>
      </c>
      <c r="B14" s="12">
        <v>70</v>
      </c>
      <c r="C14" s="13">
        <v>45269</v>
      </c>
      <c r="D14" s="13">
        <v>45243</v>
      </c>
      <c r="E14" s="13"/>
      <c r="F14" s="13"/>
      <c r="G14" s="1">
        <f t="shared" si="0"/>
        <v>-26</v>
      </c>
      <c r="H14" s="12">
        <f t="shared" si="1"/>
        <v>-1820</v>
      </c>
    </row>
    <row r="15" spans="1:8" x14ac:dyDescent="0.25">
      <c r="A15" s="19" t="s">
        <v>86</v>
      </c>
      <c r="B15" s="12">
        <v>90</v>
      </c>
      <c r="C15" s="13">
        <v>45269</v>
      </c>
      <c r="D15" s="13">
        <v>45243</v>
      </c>
      <c r="E15" s="13"/>
      <c r="F15" s="13"/>
      <c r="G15" s="1">
        <f t="shared" si="0"/>
        <v>-26</v>
      </c>
      <c r="H15" s="12">
        <f t="shared" si="1"/>
        <v>-2340</v>
      </c>
    </row>
    <row r="16" spans="1:8" x14ac:dyDescent="0.25">
      <c r="A16" s="19" t="s">
        <v>87</v>
      </c>
      <c r="B16" s="12">
        <v>70</v>
      </c>
      <c r="C16" s="13">
        <v>45269</v>
      </c>
      <c r="D16" s="13">
        <v>45243</v>
      </c>
      <c r="E16" s="13"/>
      <c r="F16" s="13"/>
      <c r="G16" s="1">
        <f t="shared" si="0"/>
        <v>-26</v>
      </c>
      <c r="H16" s="12">
        <f t="shared" si="1"/>
        <v>-1820</v>
      </c>
    </row>
    <row r="17" spans="1:8" x14ac:dyDescent="0.25">
      <c r="A17" s="19" t="s">
        <v>88</v>
      </c>
      <c r="B17" s="12">
        <v>2690</v>
      </c>
      <c r="C17" s="13">
        <v>45275</v>
      </c>
      <c r="D17" s="13">
        <v>45246</v>
      </c>
      <c r="E17" s="13"/>
      <c r="F17" s="13"/>
      <c r="G17" s="1">
        <f t="shared" si="0"/>
        <v>-29</v>
      </c>
      <c r="H17" s="12">
        <f t="shared" si="1"/>
        <v>-78010</v>
      </c>
    </row>
    <row r="18" spans="1:8" x14ac:dyDescent="0.25">
      <c r="A18" s="19" t="s">
        <v>89</v>
      </c>
      <c r="B18" s="12">
        <v>120</v>
      </c>
      <c r="C18" s="13">
        <v>45295</v>
      </c>
      <c r="D18" s="13">
        <v>45265</v>
      </c>
      <c r="E18" s="13"/>
      <c r="F18" s="13"/>
      <c r="G18" s="1">
        <f t="shared" si="0"/>
        <v>-30</v>
      </c>
      <c r="H18" s="12">
        <f t="shared" si="1"/>
        <v>-3600</v>
      </c>
    </row>
    <row r="19" spans="1:8" x14ac:dyDescent="0.25">
      <c r="A19" s="19" t="s">
        <v>90</v>
      </c>
      <c r="B19" s="12">
        <v>147.56</v>
      </c>
      <c r="C19" s="13">
        <v>45297</v>
      </c>
      <c r="D19" s="13">
        <v>45274</v>
      </c>
      <c r="E19" s="13"/>
      <c r="F19" s="13"/>
      <c r="G19" s="1">
        <f t="shared" si="0"/>
        <v>-23</v>
      </c>
      <c r="H19" s="12">
        <f t="shared" si="1"/>
        <v>-3393.88</v>
      </c>
    </row>
    <row r="20" spans="1:8" x14ac:dyDescent="0.25">
      <c r="A20" s="19" t="s">
        <v>91</v>
      </c>
      <c r="B20" s="12">
        <v>350</v>
      </c>
      <c r="C20" s="13">
        <v>45303</v>
      </c>
      <c r="D20" s="13">
        <v>45274</v>
      </c>
      <c r="E20" s="13"/>
      <c r="F20" s="13"/>
      <c r="G20" s="1">
        <f t="shared" si="0"/>
        <v>-29</v>
      </c>
      <c r="H20" s="12">
        <f t="shared" si="1"/>
        <v>-10150</v>
      </c>
    </row>
    <row r="21" spans="1:8" x14ac:dyDescent="0.25">
      <c r="A21" s="19" t="s">
        <v>92</v>
      </c>
      <c r="B21" s="12">
        <v>3900</v>
      </c>
      <c r="C21" s="13">
        <v>45304</v>
      </c>
      <c r="D21" s="13">
        <v>45274</v>
      </c>
      <c r="E21" s="13"/>
      <c r="F21" s="13"/>
      <c r="G21" s="1">
        <f t="shared" si="0"/>
        <v>-30</v>
      </c>
      <c r="H21" s="12">
        <f t="shared" si="1"/>
        <v>-117000</v>
      </c>
    </row>
    <row r="22" spans="1:8" x14ac:dyDescent="0.25">
      <c r="A22" s="19" t="s">
        <v>93</v>
      </c>
      <c r="B22" s="12">
        <v>1800</v>
      </c>
      <c r="C22" s="13">
        <v>45304</v>
      </c>
      <c r="D22" s="13">
        <v>45274</v>
      </c>
      <c r="E22" s="13"/>
      <c r="F22" s="13"/>
      <c r="G22" s="1">
        <f t="shared" si="0"/>
        <v>-30</v>
      </c>
      <c r="H22" s="12">
        <f t="shared" si="1"/>
        <v>-54000</v>
      </c>
    </row>
    <row r="23" spans="1:8" x14ac:dyDescent="0.25">
      <c r="A23" s="19" t="s">
        <v>94</v>
      </c>
      <c r="B23" s="12">
        <v>38.17</v>
      </c>
      <c r="C23" s="13">
        <v>45308</v>
      </c>
      <c r="D23" s="13">
        <v>45279</v>
      </c>
      <c r="E23" s="13"/>
      <c r="F23" s="13"/>
      <c r="G23" s="1">
        <f t="shared" si="0"/>
        <v>-29</v>
      </c>
      <c r="H23" s="12">
        <f t="shared" si="1"/>
        <v>-1106.93</v>
      </c>
    </row>
    <row r="24" spans="1:8" x14ac:dyDescent="0.25">
      <c r="A24" s="19" t="s">
        <v>95</v>
      </c>
      <c r="B24" s="12">
        <v>170</v>
      </c>
      <c r="C24" s="13">
        <v>45308</v>
      </c>
      <c r="D24" s="13">
        <v>45279</v>
      </c>
      <c r="E24" s="13"/>
      <c r="F24" s="13"/>
      <c r="G24" s="1">
        <f t="shared" si="0"/>
        <v>-29</v>
      </c>
      <c r="H24" s="12">
        <f t="shared" si="1"/>
        <v>-4930</v>
      </c>
    </row>
    <row r="25" spans="1:8" x14ac:dyDescent="0.25">
      <c r="A25" s="19" t="s">
        <v>96</v>
      </c>
      <c r="B25" s="12">
        <v>230.4</v>
      </c>
      <c r="C25" s="13">
        <v>45309</v>
      </c>
      <c r="D25" s="13">
        <v>45281</v>
      </c>
      <c r="E25" s="13"/>
      <c r="F25" s="13"/>
      <c r="G25" s="1">
        <f t="shared" si="0"/>
        <v>-28</v>
      </c>
      <c r="H25" s="12">
        <f t="shared" si="1"/>
        <v>-6451.2</v>
      </c>
    </row>
    <row r="26" spans="1:8" x14ac:dyDescent="0.25">
      <c r="A26" s="19" t="s">
        <v>97</v>
      </c>
      <c r="B26" s="12">
        <v>227.66</v>
      </c>
      <c r="C26" s="13">
        <v>45311</v>
      </c>
      <c r="D26" s="13">
        <v>45281</v>
      </c>
      <c r="E26" s="13"/>
      <c r="F26" s="13"/>
      <c r="G26" s="1">
        <f t="shared" si="0"/>
        <v>-30</v>
      </c>
      <c r="H26" s="12">
        <f t="shared" si="1"/>
        <v>-6829.8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2024-01-03T09:05:52Z</dcterms:modified>
</cp:coreProperties>
</file>