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2"/>
  </bookViews>
  <sheets>
    <sheet name="INFANZIA" sheetId="1" r:id="rId1"/>
    <sheet name="PRIMARIE" sheetId="2" r:id="rId2"/>
    <sheet name="SEC. 1° GRADO" sheetId="3" r:id="rId3"/>
  </sheets>
  <definedNames>
    <definedName name="_xlnm.Print_Titles" localSheetId="1">'PRIMARIE'!$1:$1</definedName>
  </definedNames>
  <calcPr fullCalcOnLoad="1"/>
</workbook>
</file>

<file path=xl/sharedStrings.xml><?xml version="1.0" encoding="utf-8"?>
<sst xmlns="http://schemas.openxmlformats.org/spreadsheetml/2006/main" count="428" uniqueCount="189">
  <si>
    <t>ORARI SCUOLE INFANZIA a.s. 2020/2021   e sc primarie con scavalco</t>
  </si>
  <si>
    <t xml:space="preserve">Entrata </t>
  </si>
  <si>
    <t>Uscita</t>
  </si>
  <si>
    <t>Totale settimanale</t>
  </si>
  <si>
    <t>PAUSA</t>
  </si>
  <si>
    <t>INFANZIA ARCIDOSSO</t>
  </si>
  <si>
    <t>Orario funzionamento:</t>
  </si>
  <si>
    <t>8-16</t>
  </si>
  <si>
    <t>ALUNNI N. 85</t>
  </si>
  <si>
    <t>Sez. 3</t>
  </si>
  <si>
    <t>NOTE</t>
  </si>
  <si>
    <t>ORARIO ARRIVO E PARTENZA DEI PULMINI</t>
  </si>
  <si>
    <t>Lun- mer -ven</t>
  </si>
  <si>
    <t>TOTALE</t>
  </si>
  <si>
    <r>
      <t xml:space="preserve">Servizio </t>
    </r>
    <r>
      <rPr>
        <b/>
        <sz val="10"/>
        <rFont val="Arial Narrow"/>
        <family val="2"/>
      </rPr>
      <t>straordinario</t>
    </r>
  </si>
  <si>
    <t>orario a settimane alterne</t>
  </si>
  <si>
    <t>Servizio straordinario</t>
  </si>
  <si>
    <t>INFANZIAe PRIMARIA  MONTENERO</t>
  </si>
  <si>
    <t>orario funz. 8.15-16.15</t>
  </si>
  <si>
    <t>ALUNNI N.16+18</t>
  </si>
  <si>
    <t>1 sez-1plur</t>
  </si>
  <si>
    <t>coll scolastico</t>
  </si>
  <si>
    <t>Lun-mart.venerdì</t>
  </si>
  <si>
    <t>pausa h 1</t>
  </si>
  <si>
    <t>Biferale Alessandro</t>
  </si>
  <si>
    <t>mercoledì</t>
  </si>
  <si>
    <t>giovedì</t>
  </si>
  <si>
    <t>H 12 Montenero – h 24 Seggiano</t>
  </si>
  <si>
    <t>Angelini Patrizia</t>
  </si>
  <si>
    <t>Scavalco con Seggiano</t>
  </si>
  <si>
    <t>orario Montenero</t>
  </si>
  <si>
    <t>=</t>
  </si>
  <si>
    <t>INFANZIA C.D.PIANO</t>
  </si>
  <si>
    <t>orario funz. 7.45-16.00</t>
  </si>
  <si>
    <t>ALUNNI N. 79</t>
  </si>
  <si>
    <t>3 SEZ.</t>
  </si>
  <si>
    <t>alunni n 80</t>
  </si>
  <si>
    <t xml:space="preserve">coll. scol.co …..............BELLONI Carla    </t>
  </si>
  <si>
    <t xml:space="preserve">arrivo:  
partenza:  </t>
  </si>
  <si>
    <t>Infanzia SEGGIANO</t>
  </si>
  <si>
    <t>8.15-16.15</t>
  </si>
  <si>
    <t>ALUNNI N. 19</t>
  </si>
  <si>
    <t>1 SEZ</t>
  </si>
  <si>
    <t xml:space="preserve">arrivo:
partenza: </t>
  </si>
  <si>
    <t>Lunedì-mercoledì-giovedi</t>
  </si>
  <si>
    <t>martedì</t>
  </si>
  <si>
    <t>scavalco</t>
  </si>
  <si>
    <t>venerdì</t>
  </si>
  <si>
    <t>Martedì     08.00-12.15    h 4.15</t>
  </si>
  <si>
    <t>totale</t>
  </si>
  <si>
    <t>VENERDI'    14.15-17.30  h 3.15</t>
  </si>
  <si>
    <t>PRIMARIA SEGGIANO</t>
  </si>
  <si>
    <t>ALUNNI N. 41</t>
  </si>
  <si>
    <t>1 CL-2 PL</t>
  </si>
  <si>
    <t>coll. scol.co...................................RACCO Raffaella</t>
  </si>
  <si>
    <t>lunedì</t>
  </si>
  <si>
    <t>venerdi</t>
  </si>
  <si>
    <t>coll. scol.co..…........................A SCAVALCO</t>
  </si>
  <si>
    <t>Sc primaria</t>
  </si>
  <si>
    <t>SC INF 8-12.15  -SC PRIM 12.45-17.30</t>
  </si>
  <si>
    <t>MONTENERO</t>
  </si>
  <si>
    <t>pri Seggiano 8-13.30   Infanzia 13.30-17.30</t>
  </si>
  <si>
    <t>ORARI SCUOLE PRIMARIE  a.s  2020/2021</t>
  </si>
  <si>
    <t>Primaria Castel del piano</t>
  </si>
  <si>
    <t>Orario funzionamento:  8-16</t>
  </si>
  <si>
    <t>Alunni 185</t>
  </si>
  <si>
    <t>10 CL-T P</t>
  </si>
  <si>
    <t>n alunni-classi-h</t>
  </si>
  <si>
    <r>
      <t>Coll scolastico ………</t>
    </r>
    <r>
      <rPr>
        <b/>
        <sz val="14"/>
        <rFont val="Arial"/>
        <family val="2"/>
      </rPr>
      <t>..TURNO 1</t>
    </r>
  </si>
  <si>
    <t xml:space="preserve">arrivo:  </t>
  </si>
  <si>
    <t>lunedì-venerdì</t>
  </si>
  <si>
    <t>lu/mer/ven</t>
  </si>
  <si>
    <t>martedì-mercoledì-giovedì</t>
  </si>
  <si>
    <t xml:space="preserve">partenza:  </t>
  </si>
  <si>
    <t>ma/gio</t>
  </si>
  <si>
    <t>TURNO 1 E 2</t>
  </si>
  <si>
    <t>coll scol</t>
  </si>
  <si>
    <t xml:space="preserve">CAMBIO SETTIMANALE CON </t>
  </si>
  <si>
    <t>TURNO 2</t>
  </si>
  <si>
    <t>TURNO 3 E 4</t>
  </si>
  <si>
    <t>Lun.venerdì</t>
  </si>
  <si>
    <t>TURNO 3</t>
  </si>
  <si>
    <t>TURNO 4</t>
  </si>
  <si>
    <t>Primaria ARCIDOSSO</t>
  </si>
  <si>
    <t>orario funzionamento: 8-16</t>
  </si>
  <si>
    <t>Alunni 155</t>
  </si>
  <si>
    <t>10 cl-TP</t>
  </si>
  <si>
    <t xml:space="preserve">n alunni-classi-h  </t>
  </si>
  <si>
    <t>coll. scol.co   ….......TURNO N 1</t>
  </si>
  <si>
    <t>Lun.-</t>
  </si>
  <si>
    <t>Martedì</t>
  </si>
  <si>
    <t>TURNO A ROTAZIONE</t>
  </si>
  <si>
    <r>
      <t xml:space="preserve">coll. scol.co  …..............  </t>
    </r>
    <r>
      <rPr>
        <b/>
        <sz val="14"/>
        <rFont val="Arial"/>
        <family val="2"/>
      </rPr>
      <t xml:space="preserve">GIABBANI Laura </t>
    </r>
  </si>
  <si>
    <t>Dal Lun aol venerdì</t>
  </si>
  <si>
    <t>TURNO FISSO</t>
  </si>
  <si>
    <t>Coll scolastico</t>
  </si>
  <si>
    <t>lun</t>
  </si>
  <si>
    <t>TURNO N 2</t>
  </si>
  <si>
    <t>Merc</t>
  </si>
  <si>
    <t>Coll Scol.</t>
  </si>
  <si>
    <t xml:space="preserve">lunedì    </t>
  </si>
  <si>
    <t>martedi</t>
  </si>
  <si>
    <t>TURNO N. 3</t>
  </si>
  <si>
    <t>straordinario</t>
  </si>
  <si>
    <t>turno scavalco</t>
  </si>
  <si>
    <t>21 h  ore primaria 14 sec.</t>
  </si>
  <si>
    <t>Martedì    sc secondaria</t>
  </si>
  <si>
    <t>Primaria Montenero</t>
  </si>
  <si>
    <t>orario funzionamento</t>
  </si>
  <si>
    <t>vedere pag 1</t>
  </si>
  <si>
    <t>Primaria SEGGIANO</t>
  </si>
  <si>
    <t>SCAVALCO - Primaria Arcille//Sec. 1° grado Arcille</t>
  </si>
  <si>
    <t>coll. scol.co
Pallini Fabiola</t>
  </si>
  <si>
    <t>Lun-mer-ven.</t>
  </si>
  <si>
    <t>martedì- Giovedì</t>
  </si>
  <si>
    <t xml:space="preserve"> presta servizio dalle 13,30 alle 17 presso Scuola Media Arcille</t>
  </si>
  <si>
    <t>vedi orari scuola primaria Arcille</t>
  </si>
  <si>
    <t xml:space="preserve">sabato  </t>
  </si>
  <si>
    <t>SABATO alternato con Scuola Media Arcille</t>
  </si>
  <si>
    <t xml:space="preserve"> </t>
  </si>
  <si>
    <t>Lun-mart-Merc-giov- Ven</t>
  </si>
  <si>
    <t>presta servizio presso la Scuola Primaria di Arcille 8/14</t>
  </si>
  <si>
    <t>ORARI SCUOLE SECONDARIE DI 1° GRADO a.s. 2020/2021</t>
  </si>
  <si>
    <t>Sec. 1° grado..... Arcidosso</t>
  </si>
  <si>
    <t>ORARIO FUNZIONAMENTO</t>
  </si>
  <si>
    <t>LUN MERC VEN</t>
  </si>
  <si>
    <t>7.47-13.10</t>
  </si>
  <si>
    <t>ALUNNI N. 131   6 classi TP</t>
  </si>
  <si>
    <t>MART -GIOV</t>
  </si>
  <si>
    <t>RIENTRI 7.47-17.15</t>
  </si>
  <si>
    <t>INDIRIZZO MUSICALE</t>
  </si>
  <si>
    <t>lun-merc-giov-ven</t>
  </si>
  <si>
    <t>13-19</t>
  </si>
  <si>
    <t>martedì 13-18</t>
  </si>
  <si>
    <t>Lun-Merc-Ven</t>
  </si>
  <si>
    <t>martedi e giovedi</t>
  </si>
  <si>
    <t>Pausa   12.30-14.30</t>
  </si>
  <si>
    <t>Settimane alterne</t>
  </si>
  <si>
    <t>Lun-Merc</t>
  </si>
  <si>
    <t>Martedì e Giovedì</t>
  </si>
  <si>
    <t>PAUSA     13.30-14.00</t>
  </si>
  <si>
    <t>Sec. 1° grado Castel del Piano</t>
  </si>
  <si>
    <t>ORARIO FUNZIONAMENTO:  8-13  su 6 gg- Rientri mart-giov 8-16 corso A</t>
  </si>
  <si>
    <t>ALUNNI N. 132</t>
  </si>
  <si>
    <t>3 CLT Prol – 3  cl t.norm</t>
  </si>
  <si>
    <t>coll. scol.co
ASSAIANTE FRANCA</t>
  </si>
  <si>
    <t>Lunedì</t>
  </si>
  <si>
    <t>pausa</t>
  </si>
  <si>
    <t>Mercoledì</t>
  </si>
  <si>
    <t>Giovedì</t>
  </si>
  <si>
    <t>TURNO ALTERNATO</t>
  </si>
  <si>
    <t>Sabato</t>
  </si>
  <si>
    <t>lun- mart</t>
  </si>
  <si>
    <t>coll. scol.co......Suppl bvreve BALLERINI Daniela</t>
  </si>
  <si>
    <t>coll scol CURCIO Chiara</t>
  </si>
  <si>
    <t>coll. scol.co   CANAPICCHI Barbara</t>
  </si>
  <si>
    <t>lun-giovedì</t>
  </si>
  <si>
    <t>martedì-venerdì</t>
  </si>
  <si>
    <t>TURNO A ROTAZIONE SETTIMANALE</t>
  </si>
  <si>
    <t>CASTEL DEL PIANO 12/10/2020</t>
  </si>
  <si>
    <t xml:space="preserve">                                             personale in servizio: MINELLI-NUGNES-MANTILONI-ROSANO</t>
  </si>
  <si>
    <t>STESURA DEL 10/10/2020</t>
  </si>
  <si>
    <t>VIGORE DAL 12/10/2020</t>
  </si>
  <si>
    <t>PERSONALE IN SERVIZIO: VONO-GIABBANI-FONTANI-BRUCCIANI  E SPOTO CALOGERO scavalco con sc sec. Arcidosso</t>
  </si>
  <si>
    <t>sc. Sec. Arcidosso</t>
  </si>
  <si>
    <t>sc. Primaria Arcidosso</t>
  </si>
  <si>
    <t xml:space="preserve">giovedì </t>
  </si>
  <si>
    <t>Merc sc. Secondaria</t>
  </si>
  <si>
    <t>lunedì    sc secondaria</t>
  </si>
  <si>
    <t>RIEPILOGO</t>
  </si>
  <si>
    <t>BARGAGLI Paola………………………………………………………...…………………...………………………………..… BELLOCCI Carla</t>
  </si>
  <si>
    <t>36:00</t>
  </si>
  <si>
    <t>Coll Scolastico</t>
  </si>
  <si>
    <t xml:space="preserve">dal lunedì al sabato </t>
  </si>
  <si>
    <t>BRIZZI Rossano</t>
  </si>
  <si>
    <r>
      <t xml:space="preserve">coll. scol.co   </t>
    </r>
    <r>
      <rPr>
        <b/>
        <sz val="12"/>
        <rFont val="Arial"/>
        <family val="2"/>
      </rPr>
      <t>TARANTINO Nadia</t>
    </r>
  </si>
  <si>
    <t>BATIGNANI Antonella</t>
  </si>
  <si>
    <r>
      <t xml:space="preserve">ROCCHI Sabrina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</t>
    </r>
  </si>
  <si>
    <t>CHILLERI Daniela</t>
  </si>
  <si>
    <t>Lun- mer</t>
  </si>
  <si>
    <t>martedì-giovedì</t>
  </si>
  <si>
    <t>giovedì-venerdì</t>
  </si>
  <si>
    <t>agg.to 21-10-2020</t>
  </si>
  <si>
    <t>aggiornato il 21-10-2020</t>
  </si>
  <si>
    <t>CURRELI Marcella</t>
  </si>
  <si>
    <t>COLL SCOL, CURRELI Marcella</t>
  </si>
  <si>
    <t>h. 18.54  sc sec Arcidosso</t>
  </si>
  <si>
    <t>h. 17.06 sc. Prim. Arcidosso</t>
  </si>
  <si>
    <t>aggiornato 21/10/2020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</si>
</sst>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h:mm"/>
    <numFmt numFmtId="166" formatCode="[hh]:mm:ss"/>
    <numFmt numFmtId="167" formatCode="h:mm:ss"/>
  </numFmts>
  <fonts count="5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12"/>
      <color indexed="16"/>
      <name val="Arial"/>
      <family val="2"/>
    </font>
    <font>
      <b/>
      <sz val="14"/>
      <name val="Arial Narrow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indexed="16"/>
      <name val="Arial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6" fontId="6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1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wrapText="1"/>
    </xf>
    <xf numFmtId="165" fontId="2" fillId="34" borderId="17" xfId="0" applyNumberFormat="1" applyFont="1" applyFill="1" applyBorder="1" applyAlignment="1">
      <alignment/>
    </xf>
    <xf numFmtId="46" fontId="2" fillId="34" borderId="17" xfId="0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5" fontId="2" fillId="34" borderId="18" xfId="0" applyNumberFormat="1" applyFont="1" applyFill="1" applyBorder="1" applyAlignment="1">
      <alignment/>
    </xf>
    <xf numFmtId="46" fontId="1" fillId="0" borderId="17" xfId="0" applyNumberFormat="1" applyFont="1" applyBorder="1" applyAlignment="1">
      <alignment/>
    </xf>
    <xf numFmtId="2" fontId="2" fillId="0" borderId="17" xfId="0" applyNumberFormat="1" applyFont="1" applyFill="1" applyBorder="1" applyAlignment="1">
      <alignment/>
    </xf>
    <xf numFmtId="165" fontId="2" fillId="35" borderId="19" xfId="0" applyNumberFormat="1" applyFont="1" applyFill="1" applyBorder="1" applyAlignment="1">
      <alignment/>
    </xf>
    <xf numFmtId="165" fontId="2" fillId="35" borderId="20" xfId="0" applyNumberFormat="1" applyFont="1" applyFill="1" applyBorder="1" applyAlignment="1">
      <alignment/>
    </xf>
    <xf numFmtId="165" fontId="1" fillId="35" borderId="20" xfId="0" applyNumberFormat="1" applyFont="1" applyFill="1" applyBorder="1" applyAlignment="1">
      <alignment/>
    </xf>
    <xf numFmtId="165" fontId="2" fillId="35" borderId="17" xfId="0" applyNumberFormat="1" applyFont="1" applyFill="1" applyBorder="1" applyAlignment="1">
      <alignment/>
    </xf>
    <xf numFmtId="0" fontId="5" fillId="36" borderId="21" xfId="0" applyFont="1" applyFill="1" applyBorder="1" applyAlignment="1">
      <alignment/>
    </xf>
    <xf numFmtId="165" fontId="2" fillId="34" borderId="22" xfId="0" applyNumberFormat="1" applyFont="1" applyFill="1" applyBorder="1" applyAlignment="1">
      <alignment/>
    </xf>
    <xf numFmtId="46" fontId="2" fillId="34" borderId="22" xfId="0" applyNumberFormat="1" applyFont="1" applyFill="1" applyBorder="1" applyAlignment="1">
      <alignment/>
    </xf>
    <xf numFmtId="0" fontId="1" fillId="0" borderId="21" xfId="0" applyFont="1" applyBorder="1" applyAlignment="1">
      <alignment wrapText="1"/>
    </xf>
    <xf numFmtId="0" fontId="0" fillId="0" borderId="21" xfId="0" applyBorder="1" applyAlignment="1">
      <alignment/>
    </xf>
    <xf numFmtId="165" fontId="11" fillId="35" borderId="21" xfId="0" applyNumberFormat="1" applyFont="1" applyFill="1" applyBorder="1" applyAlignment="1">
      <alignment/>
    </xf>
    <xf numFmtId="165" fontId="1" fillId="35" borderId="11" xfId="0" applyNumberFormat="1" applyFont="1" applyFill="1" applyBorder="1" applyAlignment="1">
      <alignment/>
    </xf>
    <xf numFmtId="165" fontId="2" fillId="35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165" fontId="2" fillId="34" borderId="28" xfId="0" applyNumberFormat="1" applyFont="1" applyFill="1" applyBorder="1" applyAlignment="1">
      <alignment/>
    </xf>
    <xf numFmtId="165" fontId="2" fillId="34" borderId="29" xfId="0" applyNumberFormat="1" applyFont="1" applyFill="1" applyBorder="1" applyAlignment="1">
      <alignment/>
    </xf>
    <xf numFmtId="165" fontId="2" fillId="34" borderId="30" xfId="0" applyNumberFormat="1" applyFont="1" applyFill="1" applyBorder="1" applyAlignment="1">
      <alignment/>
    </xf>
    <xf numFmtId="0" fontId="2" fillId="36" borderId="31" xfId="0" applyFont="1" applyFill="1" applyBorder="1" applyAlignment="1">
      <alignment horizontal="left" wrapText="1" indent="1"/>
    </xf>
    <xf numFmtId="0" fontId="9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wrapText="1" indent="1"/>
    </xf>
    <xf numFmtId="0" fontId="5" fillId="0" borderId="33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165" fontId="2" fillId="0" borderId="28" xfId="0" applyNumberFormat="1" applyFont="1" applyFill="1" applyBorder="1" applyAlignment="1">
      <alignment/>
    </xf>
    <xf numFmtId="165" fontId="2" fillId="0" borderId="29" xfId="0" applyNumberFormat="1" applyFont="1" applyFill="1" applyBorder="1" applyAlignment="1">
      <alignment/>
    </xf>
    <xf numFmtId="46" fontId="2" fillId="0" borderId="29" xfId="0" applyNumberFormat="1" applyFont="1" applyFill="1" applyBorder="1" applyAlignment="1">
      <alignment/>
    </xf>
    <xf numFmtId="165" fontId="2" fillId="0" borderId="30" xfId="0" applyNumberFormat="1" applyFont="1" applyFill="1" applyBorder="1" applyAlignment="1">
      <alignment/>
    </xf>
    <xf numFmtId="0" fontId="12" fillId="0" borderId="31" xfId="0" applyFont="1" applyBorder="1" applyAlignment="1">
      <alignment horizontal="left" wrapText="1" inden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165" fontId="2" fillId="0" borderId="36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12" fillId="0" borderId="36" xfId="0" applyFont="1" applyFill="1" applyBorder="1" applyAlignment="1">
      <alignment horizontal="left" wrapText="1" indent="1"/>
    </xf>
    <xf numFmtId="0" fontId="9" fillId="0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left"/>
    </xf>
    <xf numFmtId="46" fontId="2" fillId="34" borderId="29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165" fontId="11" fillId="35" borderId="17" xfId="0" applyNumberFormat="1" applyFont="1" applyFill="1" applyBorder="1" applyAlignment="1">
      <alignment/>
    </xf>
    <xf numFmtId="165" fontId="2" fillId="35" borderId="39" xfId="0" applyNumberFormat="1" applyFont="1" applyFill="1" applyBorder="1" applyAlignment="1">
      <alignment/>
    </xf>
    <xf numFmtId="49" fontId="5" fillId="37" borderId="40" xfId="0" applyNumberFormat="1" applyFont="1" applyFill="1" applyBorder="1" applyAlignment="1">
      <alignment horizontal="left"/>
    </xf>
    <xf numFmtId="0" fontId="1" fillId="37" borderId="41" xfId="0" applyFont="1" applyFill="1" applyBorder="1" applyAlignment="1">
      <alignment/>
    </xf>
    <xf numFmtId="165" fontId="2" fillId="37" borderId="42" xfId="0" applyNumberFormat="1" applyFont="1" applyFill="1" applyBorder="1" applyAlignment="1">
      <alignment/>
    </xf>
    <xf numFmtId="165" fontId="1" fillId="37" borderId="42" xfId="0" applyNumberFormat="1" applyFont="1" applyFill="1" applyBorder="1" applyAlignment="1">
      <alignment/>
    </xf>
    <xf numFmtId="165" fontId="2" fillId="37" borderId="43" xfId="0" applyNumberFormat="1" applyFont="1" applyFill="1" applyBorder="1" applyAlignment="1">
      <alignment/>
    </xf>
    <xf numFmtId="0" fontId="2" fillId="37" borderId="44" xfId="0" applyFont="1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44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6" fontId="2" fillId="34" borderId="18" xfId="0" applyNumberFormat="1" applyFont="1" applyFill="1" applyBorder="1" applyAlignment="1">
      <alignment/>
    </xf>
    <xf numFmtId="165" fontId="2" fillId="38" borderId="17" xfId="0" applyNumberFormat="1" applyFont="1" applyFill="1" applyBorder="1" applyAlignment="1">
      <alignment/>
    </xf>
    <xf numFmtId="0" fontId="0" fillId="0" borderId="21" xfId="0" applyBorder="1" applyAlignment="1">
      <alignment/>
    </xf>
    <xf numFmtId="165" fontId="2" fillId="35" borderId="11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45" xfId="0" applyBorder="1" applyAlignment="1">
      <alignment/>
    </xf>
    <xf numFmtId="46" fontId="1" fillId="0" borderId="17" xfId="0" applyNumberFormat="1" applyFont="1" applyFill="1" applyBorder="1" applyAlignment="1">
      <alignment/>
    </xf>
    <xf numFmtId="165" fontId="11" fillId="35" borderId="24" xfId="0" applyNumberFormat="1" applyFont="1" applyFill="1" applyBorder="1" applyAlignment="1">
      <alignment/>
    </xf>
    <xf numFmtId="165" fontId="2" fillId="35" borderId="46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7" xfId="0" applyFont="1" applyBorder="1" applyAlignment="1">
      <alignment wrapText="1"/>
    </xf>
    <xf numFmtId="165" fontId="2" fillId="39" borderId="17" xfId="0" applyNumberFormat="1" applyFont="1" applyFill="1" applyBorder="1" applyAlignment="1">
      <alignment/>
    </xf>
    <xf numFmtId="46" fontId="2" fillId="39" borderId="17" xfId="0" applyNumberFormat="1" applyFont="1" applyFill="1" applyBorder="1" applyAlignment="1">
      <alignment/>
    </xf>
    <xf numFmtId="0" fontId="5" fillId="40" borderId="21" xfId="0" applyFont="1" applyFill="1" applyBorder="1" applyAlignment="1">
      <alignment/>
    </xf>
    <xf numFmtId="0" fontId="1" fillId="41" borderId="21" xfId="0" applyFont="1" applyFill="1" applyBorder="1" applyAlignment="1">
      <alignment horizontal="center" wrapText="1"/>
    </xf>
    <xf numFmtId="0" fontId="5" fillId="41" borderId="21" xfId="0" applyFon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0" fontId="13" fillId="41" borderId="21" xfId="0" applyFont="1" applyFill="1" applyBorder="1" applyAlignment="1">
      <alignment/>
    </xf>
    <xf numFmtId="46" fontId="2" fillId="35" borderId="11" xfId="0" applyNumberFormat="1" applyFont="1" applyFill="1" applyBorder="1" applyAlignment="1">
      <alignment/>
    </xf>
    <xf numFmtId="0" fontId="1" fillId="37" borderId="41" xfId="0" applyFont="1" applyFill="1" applyBorder="1" applyAlignment="1">
      <alignment horizontal="left" wrapText="1"/>
    </xf>
    <xf numFmtId="0" fontId="1" fillId="37" borderId="42" xfId="0" applyFont="1" applyFill="1" applyBorder="1" applyAlignment="1">
      <alignment/>
    </xf>
    <xf numFmtId="0" fontId="2" fillId="37" borderId="42" xfId="0" applyFont="1" applyFill="1" applyBorder="1" applyAlignment="1">
      <alignment/>
    </xf>
    <xf numFmtId="0" fontId="4" fillId="37" borderId="48" xfId="0" applyFont="1" applyFill="1" applyBorder="1" applyAlignment="1">
      <alignment horizontal="left" vertical="center" wrapText="1"/>
    </xf>
    <xf numFmtId="0" fontId="0" fillId="37" borderId="49" xfId="0" applyFill="1" applyBorder="1" applyAlignment="1">
      <alignment/>
    </xf>
    <xf numFmtId="165" fontId="1" fillId="34" borderId="17" xfId="0" applyNumberFormat="1" applyFont="1" applyFill="1" applyBorder="1" applyAlignment="1">
      <alignment/>
    </xf>
    <xf numFmtId="167" fontId="2" fillId="34" borderId="17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65" fontId="11" fillId="35" borderId="41" xfId="0" applyNumberFormat="1" applyFont="1" applyFill="1" applyBorder="1" applyAlignment="1">
      <alignment/>
    </xf>
    <xf numFmtId="165" fontId="2" fillId="35" borderId="42" xfId="0" applyNumberFormat="1" applyFont="1" applyFill="1" applyBorder="1" applyAlignment="1">
      <alignment/>
    </xf>
    <xf numFmtId="165" fontId="2" fillId="35" borderId="50" xfId="0" applyNumberFormat="1" applyFont="1" applyFill="1" applyBorder="1" applyAlignment="1">
      <alignment/>
    </xf>
    <xf numFmtId="46" fontId="2" fillId="35" borderId="50" xfId="0" applyNumberFormat="1" applyFont="1" applyFill="1" applyBorder="1" applyAlignment="1">
      <alignment/>
    </xf>
    <xf numFmtId="165" fontId="2" fillId="35" borderId="49" xfId="0" applyNumberFormat="1" applyFont="1" applyFill="1" applyBorder="1" applyAlignment="1">
      <alignment/>
    </xf>
    <xf numFmtId="165" fontId="14" fillId="39" borderId="17" xfId="0" applyNumberFormat="1" applyFont="1" applyFill="1" applyBorder="1" applyAlignment="1">
      <alignment/>
    </xf>
    <xf numFmtId="46" fontId="14" fillId="39" borderId="17" xfId="0" applyNumberFormat="1" applyFont="1" applyFill="1" applyBorder="1" applyAlignment="1">
      <alignment/>
    </xf>
    <xf numFmtId="165" fontId="11" fillId="35" borderId="36" xfId="0" applyNumberFormat="1" applyFont="1" applyFill="1" applyBorder="1" applyAlignment="1">
      <alignment/>
    </xf>
    <xf numFmtId="165" fontId="2" fillId="35" borderId="36" xfId="0" applyNumberFormat="1" applyFont="1" applyFill="1" applyBorder="1" applyAlignment="1">
      <alignment/>
    </xf>
    <xf numFmtId="46" fontId="2" fillId="35" borderId="36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42" borderId="35" xfId="0" applyNumberFormat="1" applyFont="1" applyFill="1" applyBorder="1" applyAlignment="1">
      <alignment horizontal="left"/>
    </xf>
    <xf numFmtId="0" fontId="2" fillId="42" borderId="14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51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165" fontId="1" fillId="43" borderId="17" xfId="0" applyNumberFormat="1" applyFont="1" applyFill="1" applyBorder="1" applyAlignment="1">
      <alignment/>
    </xf>
    <xf numFmtId="46" fontId="5" fillId="43" borderId="17" xfId="0" applyNumberFormat="1" applyFont="1" applyFill="1" applyBorder="1" applyAlignment="1">
      <alignment/>
    </xf>
    <xf numFmtId="0" fontId="0" fillId="0" borderId="27" xfId="0" applyFill="1" applyBorder="1" applyAlignment="1">
      <alignment wrapText="1"/>
    </xf>
    <xf numFmtId="0" fontId="1" fillId="0" borderId="52" xfId="0" applyFont="1" applyBorder="1" applyAlignment="1">
      <alignment horizontal="center"/>
    </xf>
    <xf numFmtId="0" fontId="13" fillId="0" borderId="33" xfId="0" applyFont="1" applyFill="1" applyBorder="1" applyAlignment="1">
      <alignment/>
    </xf>
    <xf numFmtId="0" fontId="2" fillId="0" borderId="52" xfId="0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/>
    </xf>
    <xf numFmtId="165" fontId="11" fillId="35" borderId="53" xfId="0" applyNumberFormat="1" applyFont="1" applyFill="1" applyBorder="1" applyAlignment="1">
      <alignment/>
    </xf>
    <xf numFmtId="165" fontId="2" fillId="35" borderId="53" xfId="0" applyNumberFormat="1" applyFont="1" applyFill="1" applyBorder="1" applyAlignment="1">
      <alignment/>
    </xf>
    <xf numFmtId="165" fontId="1" fillId="35" borderId="53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9" fillId="43" borderId="33" xfId="0" applyNumberFormat="1" applyFont="1" applyFill="1" applyBorder="1" applyAlignment="1">
      <alignment horizontal="left" vertical="center" wrapText="1"/>
    </xf>
    <xf numFmtId="165" fontId="1" fillId="43" borderId="21" xfId="0" applyNumberFormat="1" applyFont="1" applyFill="1" applyBorder="1" applyAlignment="1">
      <alignment/>
    </xf>
    <xf numFmtId="164" fontId="3" fillId="43" borderId="33" xfId="0" applyNumberFormat="1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/>
    </xf>
    <xf numFmtId="165" fontId="1" fillId="44" borderId="17" xfId="0" applyNumberFormat="1" applyFont="1" applyFill="1" applyBorder="1" applyAlignment="1">
      <alignment/>
    </xf>
    <xf numFmtId="46" fontId="5" fillId="44" borderId="17" xfId="0" applyNumberFormat="1" applyFont="1" applyFill="1" applyBorder="1" applyAlignment="1">
      <alignment/>
    </xf>
    <xf numFmtId="165" fontId="1" fillId="44" borderId="21" xfId="0" applyNumberFormat="1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3" xfId="0" applyBorder="1" applyAlignment="1">
      <alignment/>
    </xf>
    <xf numFmtId="0" fontId="2" fillId="0" borderId="20" xfId="0" applyFont="1" applyBorder="1" applyAlignment="1">
      <alignment horizontal="center"/>
    </xf>
    <xf numFmtId="0" fontId="1" fillId="42" borderId="0" xfId="0" applyFont="1" applyFill="1" applyBorder="1" applyAlignment="1">
      <alignment/>
    </xf>
    <xf numFmtId="165" fontId="1" fillId="42" borderId="0" xfId="0" applyNumberFormat="1" applyFont="1" applyFill="1" applyBorder="1" applyAlignment="1">
      <alignment/>
    </xf>
    <xf numFmtId="46" fontId="1" fillId="42" borderId="0" xfId="0" applyNumberFormat="1" applyFont="1" applyFill="1" applyBorder="1" applyAlignment="1">
      <alignment/>
    </xf>
    <xf numFmtId="0" fontId="0" fillId="42" borderId="0" xfId="0" applyFill="1" applyBorder="1" applyAlignment="1">
      <alignment/>
    </xf>
    <xf numFmtId="0" fontId="16" fillId="0" borderId="45" xfId="0" applyFont="1" applyBorder="1" applyAlignment="1">
      <alignment wrapText="1"/>
    </xf>
    <xf numFmtId="0" fontId="0" fillId="0" borderId="14" xfId="0" applyBorder="1" applyAlignment="1">
      <alignment/>
    </xf>
    <xf numFmtId="46" fontId="5" fillId="34" borderId="17" xfId="0" applyNumberFormat="1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9" fillId="0" borderId="52" xfId="0" applyFont="1" applyBorder="1" applyAlignment="1">
      <alignment horizontal="center" wrapText="1"/>
    </xf>
    <xf numFmtId="165" fontId="2" fillId="34" borderId="54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16" fillId="34" borderId="17" xfId="0" applyNumberFormat="1" applyFont="1" applyFill="1" applyBorder="1" applyAlignment="1">
      <alignment/>
    </xf>
    <xf numFmtId="0" fontId="9" fillId="0" borderId="52" xfId="0" applyFont="1" applyFill="1" applyBorder="1" applyAlignment="1">
      <alignment horizontal="center"/>
    </xf>
    <xf numFmtId="165" fontId="2" fillId="34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0" fillId="0" borderId="52" xfId="0" applyBorder="1" applyAlignment="1">
      <alignment/>
    </xf>
    <xf numFmtId="165" fontId="11" fillId="35" borderId="55" xfId="0" applyNumberFormat="1" applyFont="1" applyFill="1" applyBorder="1" applyAlignment="1">
      <alignment/>
    </xf>
    <xf numFmtId="46" fontId="1" fillId="35" borderId="53" xfId="0" applyNumberFormat="1" applyFont="1" applyFill="1" applyBorder="1" applyAlignment="1">
      <alignment/>
    </xf>
    <xf numFmtId="0" fontId="0" fillId="0" borderId="26" xfId="0" applyBorder="1" applyAlignment="1">
      <alignment/>
    </xf>
    <xf numFmtId="46" fontId="16" fillId="34" borderId="17" xfId="0" applyNumberFormat="1" applyFont="1" applyFill="1" applyBorder="1" applyAlignment="1">
      <alignment/>
    </xf>
    <xf numFmtId="0" fontId="5" fillId="36" borderId="21" xfId="0" applyFont="1" applyFill="1" applyBorder="1" applyAlignment="1">
      <alignment horizontal="center"/>
    </xf>
    <xf numFmtId="46" fontId="13" fillId="0" borderId="17" xfId="0" applyNumberFormat="1" applyFont="1" applyBorder="1" applyAlignment="1">
      <alignment/>
    </xf>
    <xf numFmtId="165" fontId="11" fillId="0" borderId="53" xfId="0" applyNumberFormat="1" applyFont="1" applyFill="1" applyBorder="1" applyAlignment="1">
      <alignment/>
    </xf>
    <xf numFmtId="165" fontId="2" fillId="0" borderId="53" xfId="0" applyNumberFormat="1" applyFont="1" applyFill="1" applyBorder="1" applyAlignment="1">
      <alignment/>
    </xf>
    <xf numFmtId="46" fontId="1" fillId="0" borderId="53" xfId="0" applyNumberFormat="1" applyFont="1" applyFill="1" applyBorder="1" applyAlignment="1">
      <alignment/>
    </xf>
    <xf numFmtId="165" fontId="2" fillId="0" borderId="39" xfId="0" applyNumberFormat="1" applyFont="1" applyFill="1" applyBorder="1" applyAlignment="1">
      <alignment/>
    </xf>
    <xf numFmtId="0" fontId="0" fillId="0" borderId="39" xfId="0" applyBorder="1" applyAlignment="1">
      <alignment horizontal="left" vertical="center" wrapText="1"/>
    </xf>
    <xf numFmtId="165" fontId="2" fillId="43" borderId="17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0" fontId="0" fillId="0" borderId="17" xfId="0" applyBorder="1" applyAlignment="1">
      <alignment horizontal="left" vertical="center" wrapText="1"/>
    </xf>
    <xf numFmtId="0" fontId="13" fillId="0" borderId="56" xfId="0" applyFont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2" xfId="0" applyFont="1" applyFill="1" applyBorder="1" applyAlignment="1">
      <alignment horizontal="center"/>
    </xf>
    <xf numFmtId="0" fontId="2" fillId="42" borderId="52" xfId="0" applyFont="1" applyFill="1" applyBorder="1" applyAlignment="1">
      <alignment horizontal="left"/>
    </xf>
    <xf numFmtId="0" fontId="0" fillId="37" borderId="34" xfId="0" applyFill="1" applyBorder="1" applyAlignment="1">
      <alignment/>
    </xf>
    <xf numFmtId="49" fontId="9" fillId="0" borderId="33" xfId="0" applyNumberFormat="1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6" xfId="0" applyBorder="1" applyAlignment="1">
      <alignment/>
    </xf>
    <xf numFmtId="49" fontId="9" fillId="0" borderId="34" xfId="0" applyNumberFormat="1" applyFont="1" applyBorder="1" applyAlignment="1">
      <alignment horizontal="left" vertical="center" wrapText="1"/>
    </xf>
    <xf numFmtId="165" fontId="1" fillId="42" borderId="13" xfId="0" applyNumberFormat="1" applyFont="1" applyFill="1" applyBorder="1" applyAlignment="1">
      <alignment/>
    </xf>
    <xf numFmtId="0" fontId="5" fillId="42" borderId="0" xfId="0" applyFont="1" applyFill="1" applyBorder="1" applyAlignment="1">
      <alignment vertical="center" wrapText="1"/>
    </xf>
    <xf numFmtId="49" fontId="9" fillId="0" borderId="36" xfId="0" applyNumberFormat="1" applyFont="1" applyBorder="1" applyAlignment="1">
      <alignment horizontal="left" vertical="center" wrapText="1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9" fillId="0" borderId="36" xfId="0" applyFont="1" applyBorder="1" applyAlignment="1">
      <alignment horizontal="center" wrapText="1"/>
    </xf>
    <xf numFmtId="165" fontId="1" fillId="0" borderId="25" xfId="0" applyNumberFormat="1" applyFont="1" applyFill="1" applyBorder="1" applyAlignment="1">
      <alignment/>
    </xf>
    <xf numFmtId="0" fontId="1" fillId="0" borderId="44" xfId="0" applyFont="1" applyBorder="1" applyAlignment="1">
      <alignment/>
    </xf>
    <xf numFmtId="165" fontId="1" fillId="0" borderId="44" xfId="0" applyNumberFormat="1" applyFont="1" applyFill="1" applyBorder="1" applyAlignment="1">
      <alignment/>
    </xf>
    <xf numFmtId="165" fontId="2" fillId="0" borderId="44" xfId="0" applyNumberFormat="1" applyFont="1" applyFill="1" applyBorder="1" applyAlignment="1">
      <alignment/>
    </xf>
    <xf numFmtId="46" fontId="1" fillId="0" borderId="44" xfId="0" applyNumberFormat="1" applyFont="1" applyFill="1" applyBorder="1" applyAlignment="1">
      <alignment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0" fontId="2" fillId="0" borderId="58" xfId="0" applyFont="1" applyBorder="1" applyAlignment="1">
      <alignment/>
    </xf>
    <xf numFmtId="0" fontId="2" fillId="0" borderId="18" xfId="0" applyFont="1" applyBorder="1" applyAlignment="1">
      <alignment/>
    </xf>
    <xf numFmtId="0" fontId="18" fillId="0" borderId="59" xfId="0" applyFont="1" applyBorder="1" applyAlignment="1">
      <alignment vertical="center" wrapText="1"/>
    </xf>
    <xf numFmtId="0" fontId="0" fillId="0" borderId="52" xfId="0" applyFont="1" applyBorder="1" applyAlignment="1">
      <alignment/>
    </xf>
    <xf numFmtId="165" fontId="2" fillId="38" borderId="54" xfId="0" applyNumberFormat="1" applyFont="1" applyFill="1" applyBorder="1" applyAlignment="1">
      <alignment/>
    </xf>
    <xf numFmtId="46" fontId="16" fillId="38" borderId="17" xfId="0" applyNumberFormat="1" applyFont="1" applyFill="1" applyBorder="1" applyAlignment="1">
      <alignment/>
    </xf>
    <xf numFmtId="0" fontId="18" fillId="0" borderId="21" xfId="0" applyFont="1" applyBorder="1" applyAlignment="1">
      <alignment wrapText="1"/>
    </xf>
    <xf numFmtId="165" fontId="2" fillId="38" borderId="22" xfId="0" applyNumberFormat="1" applyFont="1" applyFill="1" applyBorder="1" applyAlignment="1">
      <alignment/>
    </xf>
    <xf numFmtId="46" fontId="16" fillId="38" borderId="22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46" fontId="1" fillId="0" borderId="17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165" fontId="11" fillId="0" borderId="55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165" fontId="2" fillId="45" borderId="60" xfId="0" applyNumberFormat="1" applyFont="1" applyFill="1" applyBorder="1" applyAlignment="1">
      <alignment/>
    </xf>
    <xf numFmtId="165" fontId="2" fillId="45" borderId="22" xfId="0" applyNumberFormat="1" applyFont="1" applyFill="1" applyBorder="1" applyAlignment="1">
      <alignment/>
    </xf>
    <xf numFmtId="46" fontId="16" fillId="45" borderId="22" xfId="0" applyNumberFormat="1" applyFont="1" applyFill="1" applyBorder="1" applyAlignment="1">
      <alignment/>
    </xf>
    <xf numFmtId="0" fontId="19" fillId="45" borderId="21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42" borderId="35" xfId="0" applyNumberFormat="1" applyFont="1" applyFill="1" applyBorder="1" applyAlignment="1">
      <alignment horizontal="left" wrapText="1"/>
    </xf>
    <xf numFmtId="0" fontId="2" fillId="42" borderId="57" xfId="0" applyFont="1" applyFill="1" applyBorder="1" applyAlignment="1">
      <alignment horizontal="center"/>
    </xf>
    <xf numFmtId="0" fontId="2" fillId="44" borderId="15" xfId="0" applyFont="1" applyFill="1" applyBorder="1" applyAlignment="1">
      <alignment horizontal="center"/>
    </xf>
    <xf numFmtId="0" fontId="2" fillId="44" borderId="15" xfId="0" applyFont="1" applyFill="1" applyBorder="1" applyAlignment="1">
      <alignment/>
    </xf>
    <xf numFmtId="46" fontId="14" fillId="44" borderId="15" xfId="0" applyNumberFormat="1" applyFont="1" applyFill="1" applyBorder="1" applyAlignment="1">
      <alignment/>
    </xf>
    <xf numFmtId="0" fontId="2" fillId="34" borderId="44" xfId="0" applyFont="1" applyFill="1" applyBorder="1" applyAlignment="1">
      <alignment horizontal="center"/>
    </xf>
    <xf numFmtId="0" fontId="2" fillId="34" borderId="61" xfId="0" applyFont="1" applyFill="1" applyBorder="1" applyAlignment="1">
      <alignment horizontal="center"/>
    </xf>
    <xf numFmtId="0" fontId="1" fillId="34" borderId="61" xfId="0" applyFont="1" applyFill="1" applyBorder="1" applyAlignment="1">
      <alignment/>
    </xf>
    <xf numFmtId="46" fontId="20" fillId="34" borderId="61" xfId="0" applyNumberFormat="1" applyFont="1" applyFill="1" applyBorder="1" applyAlignment="1">
      <alignment/>
    </xf>
    <xf numFmtId="0" fontId="1" fillId="34" borderId="61" xfId="0" applyFont="1" applyFill="1" applyBorder="1" applyAlignment="1">
      <alignment horizontal="center"/>
    </xf>
    <xf numFmtId="0" fontId="1" fillId="34" borderId="62" xfId="0" applyFont="1" applyFill="1" applyBorder="1" applyAlignment="1">
      <alignment horizontal="center"/>
    </xf>
    <xf numFmtId="165" fontId="2" fillId="43" borderId="20" xfId="0" applyNumberFormat="1" applyFont="1" applyFill="1" applyBorder="1" applyAlignment="1">
      <alignment/>
    </xf>
    <xf numFmtId="0" fontId="0" fillId="0" borderId="59" xfId="0" applyBorder="1" applyAlignment="1">
      <alignment/>
    </xf>
    <xf numFmtId="165" fontId="2" fillId="43" borderId="54" xfId="0" applyNumberFormat="1" applyFont="1" applyFill="1" applyBorder="1" applyAlignment="1">
      <alignment/>
    </xf>
    <xf numFmtId="0" fontId="2" fillId="36" borderId="21" xfId="0" applyFont="1" applyFill="1" applyBorder="1" applyAlignment="1">
      <alignment/>
    </xf>
    <xf numFmtId="165" fontId="1" fillId="43" borderId="54" xfId="0" applyNumberFormat="1" applyFont="1" applyFill="1" applyBorder="1" applyAlignment="1">
      <alignment/>
    </xf>
    <xf numFmtId="46" fontId="2" fillId="0" borderId="17" xfId="0" applyNumberFormat="1" applyFont="1" applyFill="1" applyBorder="1" applyAlignment="1">
      <alignment/>
    </xf>
    <xf numFmtId="165" fontId="2" fillId="35" borderId="63" xfId="0" applyNumberFormat="1" applyFont="1" applyFill="1" applyBorder="1" applyAlignment="1">
      <alignment/>
    </xf>
    <xf numFmtId="46" fontId="2" fillId="35" borderId="63" xfId="0" applyNumberFormat="1" applyFont="1" applyFill="1" applyBorder="1" applyAlignment="1">
      <alignment/>
    </xf>
    <xf numFmtId="165" fontId="1" fillId="43" borderId="20" xfId="0" applyNumberFormat="1" applyFont="1" applyFill="1" applyBorder="1" applyAlignment="1">
      <alignment/>
    </xf>
    <xf numFmtId="46" fontId="1" fillId="0" borderId="53" xfId="0" applyNumberFormat="1" applyFont="1" applyFill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1" fillId="33" borderId="64" xfId="0" applyFont="1" applyFill="1" applyBorder="1" applyAlignment="1">
      <alignment/>
    </xf>
    <xf numFmtId="165" fontId="2" fillId="33" borderId="65" xfId="0" applyNumberFormat="1" applyFont="1" applyFill="1" applyBorder="1" applyAlignment="1">
      <alignment/>
    </xf>
    <xf numFmtId="165" fontId="1" fillId="33" borderId="65" xfId="0" applyNumberFormat="1" applyFont="1" applyFill="1" applyBorder="1" applyAlignment="1">
      <alignment/>
    </xf>
    <xf numFmtId="165" fontId="2" fillId="33" borderId="66" xfId="0" applyNumberFormat="1" applyFont="1" applyFill="1" applyBorder="1" applyAlignment="1">
      <alignment/>
    </xf>
    <xf numFmtId="0" fontId="0" fillId="33" borderId="52" xfId="0" applyFont="1" applyFill="1" applyBorder="1" applyAlignment="1">
      <alignment/>
    </xf>
    <xf numFmtId="165" fontId="2" fillId="46" borderId="67" xfId="0" applyNumberFormat="1" applyFont="1" applyFill="1" applyBorder="1" applyAlignment="1">
      <alignment/>
    </xf>
    <xf numFmtId="0" fontId="0" fillId="0" borderId="67" xfId="0" applyBorder="1" applyAlignment="1">
      <alignment/>
    </xf>
    <xf numFmtId="0" fontId="0" fillId="47" borderId="67" xfId="0" applyFill="1" applyBorder="1" applyAlignment="1">
      <alignment/>
    </xf>
    <xf numFmtId="165" fontId="11" fillId="46" borderId="68" xfId="0" applyNumberFormat="1" applyFont="1" applyFill="1" applyBorder="1" applyAlignment="1">
      <alignment/>
    </xf>
    <xf numFmtId="0" fontId="1" fillId="33" borderId="34" xfId="0" applyFont="1" applyFill="1" applyBorder="1" applyAlignment="1">
      <alignment horizontal="left" vertical="center" wrapText="1"/>
    </xf>
    <xf numFmtId="49" fontId="1" fillId="0" borderId="69" xfId="0" applyNumberFormat="1" applyFont="1" applyFill="1" applyBorder="1" applyAlignment="1">
      <alignment horizontal="left" vertical="center" wrapText="1"/>
    </xf>
    <xf numFmtId="49" fontId="1" fillId="0" borderId="70" xfId="0" applyNumberFormat="1" applyFont="1" applyFill="1" applyBorder="1" applyAlignment="1">
      <alignment horizontal="left" vertical="center" wrapText="1"/>
    </xf>
    <xf numFmtId="165" fontId="10" fillId="35" borderId="19" xfId="0" applyNumberFormat="1" applyFont="1" applyFill="1" applyBorder="1" applyAlignment="1">
      <alignment/>
    </xf>
    <xf numFmtId="165" fontId="2" fillId="48" borderId="67" xfId="0" applyNumberFormat="1" applyFont="1" applyFill="1" applyBorder="1" applyAlignment="1">
      <alignment/>
    </xf>
    <xf numFmtId="46" fontId="1" fillId="0" borderId="23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165" fontId="11" fillId="35" borderId="67" xfId="0" applyNumberFormat="1" applyFont="1" applyFill="1" applyBorder="1" applyAlignment="1">
      <alignment/>
    </xf>
    <xf numFmtId="165" fontId="2" fillId="35" borderId="67" xfId="0" applyNumberFormat="1" applyFont="1" applyFill="1" applyBorder="1" applyAlignment="1">
      <alignment/>
    </xf>
    <xf numFmtId="165" fontId="11" fillId="35" borderId="71" xfId="0" applyNumberFormat="1" applyFont="1" applyFill="1" applyBorder="1" applyAlignment="1">
      <alignment/>
    </xf>
    <xf numFmtId="165" fontId="2" fillId="35" borderId="71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9" fillId="0" borderId="6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2" fillId="0" borderId="67" xfId="0" applyFont="1" applyBorder="1" applyAlignment="1">
      <alignment/>
    </xf>
    <xf numFmtId="0" fontId="5" fillId="0" borderId="46" xfId="0" applyFont="1" applyFill="1" applyBorder="1" applyAlignment="1">
      <alignment/>
    </xf>
    <xf numFmtId="46" fontId="1" fillId="0" borderId="23" xfId="0" applyNumberFormat="1" applyFont="1" applyBorder="1" applyAlignment="1">
      <alignment/>
    </xf>
    <xf numFmtId="0" fontId="1" fillId="0" borderId="68" xfId="0" applyFont="1" applyFill="1" applyBorder="1" applyAlignment="1">
      <alignment/>
    </xf>
    <xf numFmtId="165" fontId="11" fillId="35" borderId="72" xfId="0" applyNumberFormat="1" applyFont="1" applyFill="1" applyBorder="1" applyAlignment="1">
      <alignment/>
    </xf>
    <xf numFmtId="49" fontId="1" fillId="0" borderId="73" xfId="0" applyNumberFormat="1" applyFont="1" applyBorder="1" applyAlignment="1">
      <alignment horizontal="left" vertical="center" wrapText="1"/>
    </xf>
    <xf numFmtId="49" fontId="1" fillId="0" borderId="69" xfId="0" applyNumberFormat="1" applyFont="1" applyBorder="1" applyAlignment="1">
      <alignment horizontal="left" vertical="center" wrapText="1"/>
    </xf>
    <xf numFmtId="0" fontId="22" fillId="49" borderId="59" xfId="0" applyFont="1" applyFill="1" applyBorder="1" applyAlignment="1">
      <alignment wrapText="1"/>
    </xf>
    <xf numFmtId="0" fontId="13" fillId="50" borderId="59" xfId="0" applyFont="1" applyFill="1" applyBorder="1" applyAlignment="1">
      <alignment wrapText="1"/>
    </xf>
    <xf numFmtId="0" fontId="13" fillId="50" borderId="0" xfId="0" applyFont="1" applyFill="1" applyBorder="1" applyAlignment="1">
      <alignment wrapText="1"/>
    </xf>
    <xf numFmtId="0" fontId="13" fillId="11" borderId="67" xfId="0" applyFont="1" applyFill="1" applyBorder="1" applyAlignment="1">
      <alignment horizontal="center"/>
    </xf>
    <xf numFmtId="0" fontId="5" fillId="51" borderId="21" xfId="0" applyFont="1" applyFill="1" applyBorder="1" applyAlignment="1">
      <alignment/>
    </xf>
    <xf numFmtId="167" fontId="2" fillId="52" borderId="17" xfId="0" applyNumberFormat="1" applyFont="1" applyFill="1" applyBorder="1" applyAlignment="1">
      <alignment/>
    </xf>
    <xf numFmtId="49" fontId="1" fillId="47" borderId="69" xfId="0" applyNumberFormat="1" applyFont="1" applyFill="1" applyBorder="1" applyAlignment="1">
      <alignment horizontal="left" vertical="center" wrapText="1"/>
    </xf>
    <xf numFmtId="0" fontId="0" fillId="0" borderId="71" xfId="0" applyBorder="1" applyAlignment="1">
      <alignment/>
    </xf>
    <xf numFmtId="0" fontId="9" fillId="0" borderId="71" xfId="0" applyFont="1" applyBorder="1" applyAlignment="1">
      <alignment horizontal="center" vertical="center" wrapText="1"/>
    </xf>
    <xf numFmtId="0" fontId="0" fillId="0" borderId="74" xfId="0" applyFont="1" applyBorder="1" applyAlignment="1">
      <alignment wrapText="1"/>
    </xf>
    <xf numFmtId="165" fontId="1" fillId="37" borderId="67" xfId="0" applyNumberFormat="1" applyFont="1" applyFill="1" applyBorder="1" applyAlignment="1">
      <alignment/>
    </xf>
    <xf numFmtId="0" fontId="1" fillId="37" borderId="67" xfId="0" applyFont="1" applyFill="1" applyBorder="1" applyAlignment="1">
      <alignment/>
    </xf>
    <xf numFmtId="0" fontId="1" fillId="37" borderId="67" xfId="0" applyNumberFormat="1" applyFont="1" applyFill="1" applyBorder="1" applyAlignment="1">
      <alignment/>
    </xf>
    <xf numFmtId="46" fontId="1" fillId="37" borderId="67" xfId="0" applyNumberFormat="1" applyFont="1" applyFill="1" applyBorder="1" applyAlignment="1">
      <alignment/>
    </xf>
    <xf numFmtId="0" fontId="0" fillId="37" borderId="67" xfId="0" applyFont="1" applyFill="1" applyBorder="1" applyAlignment="1">
      <alignment/>
    </xf>
    <xf numFmtId="0" fontId="0" fillId="37" borderId="67" xfId="0" applyFill="1" applyBorder="1" applyAlignment="1">
      <alignment/>
    </xf>
    <xf numFmtId="0" fontId="1" fillId="42" borderId="0" xfId="0" applyFont="1" applyFill="1" applyBorder="1" applyAlignment="1">
      <alignment wrapText="1"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1" fillId="42" borderId="0" xfId="0" applyFont="1" applyFill="1" applyBorder="1" applyAlignment="1">
      <alignment horizontal="center"/>
    </xf>
    <xf numFmtId="0" fontId="2" fillId="42" borderId="12" xfId="0" applyFont="1" applyFill="1" applyBorder="1" applyAlignment="1">
      <alignment horizontal="center"/>
    </xf>
    <xf numFmtId="49" fontId="3" fillId="39" borderId="75" xfId="0" applyNumberFormat="1" applyFont="1" applyFill="1" applyBorder="1" applyAlignment="1">
      <alignment horizontal="center" vertical="top"/>
    </xf>
    <xf numFmtId="49" fontId="3" fillId="39" borderId="76" xfId="0" applyNumberFormat="1" applyFont="1" applyFill="1" applyBorder="1" applyAlignment="1">
      <alignment horizontal="center" vertical="top"/>
    </xf>
    <xf numFmtId="166" fontId="4" fillId="0" borderId="77" xfId="0" applyNumberFormat="1" applyFont="1" applyBorder="1" applyAlignment="1">
      <alignment horizontal="center"/>
    </xf>
    <xf numFmtId="0" fontId="0" fillId="42" borderId="52" xfId="0" applyFont="1" applyFill="1" applyBorder="1" applyAlignment="1">
      <alignment horizontal="center" wrapText="1"/>
    </xf>
    <xf numFmtId="0" fontId="1" fillId="0" borderId="78" xfId="0" applyFont="1" applyBorder="1" applyAlignment="1">
      <alignment horizontal="center"/>
    </xf>
    <xf numFmtId="165" fontId="1" fillId="42" borderId="34" xfId="0" applyNumberFormat="1" applyFont="1" applyFill="1" applyBorder="1" applyAlignment="1">
      <alignment/>
    </xf>
    <xf numFmtId="0" fontId="2" fillId="0" borderId="79" xfId="0" applyFont="1" applyBorder="1" applyAlignment="1">
      <alignment/>
    </xf>
    <xf numFmtId="165" fontId="2" fillId="0" borderId="20" xfId="0" applyNumberFormat="1" applyFont="1" applyFill="1" applyBorder="1" applyAlignment="1">
      <alignment/>
    </xf>
    <xf numFmtId="165" fontId="11" fillId="35" borderId="80" xfId="0" applyNumberFormat="1" applyFont="1" applyFill="1" applyBorder="1" applyAlignment="1">
      <alignment/>
    </xf>
    <xf numFmtId="164" fontId="9" fillId="43" borderId="73" xfId="0" applyNumberFormat="1" applyFont="1" applyFill="1" applyBorder="1" applyAlignment="1">
      <alignment horizontal="left" vertical="center" wrapText="1"/>
    </xf>
    <xf numFmtId="164" fontId="9" fillId="43" borderId="69" xfId="0" applyNumberFormat="1" applyFont="1" applyFill="1" applyBorder="1" applyAlignment="1">
      <alignment horizontal="left" vertical="center" wrapText="1"/>
    </xf>
    <xf numFmtId="164" fontId="3" fillId="43" borderId="69" xfId="0" applyNumberFormat="1" applyFont="1" applyFill="1" applyBorder="1" applyAlignment="1">
      <alignment horizontal="left" vertical="center" wrapText="1"/>
    </xf>
    <xf numFmtId="164" fontId="9" fillId="43" borderId="70" xfId="0" applyNumberFormat="1" applyFont="1" applyFill="1" applyBorder="1" applyAlignment="1">
      <alignment horizontal="left" vertical="center" wrapText="1"/>
    </xf>
    <xf numFmtId="165" fontId="1" fillId="44" borderId="20" xfId="0" applyNumberFormat="1" applyFont="1" applyFill="1" applyBorder="1" applyAlignment="1">
      <alignment/>
    </xf>
    <xf numFmtId="164" fontId="9" fillId="39" borderId="73" xfId="0" applyNumberFormat="1" applyFont="1" applyFill="1" applyBorder="1" applyAlignment="1">
      <alignment horizontal="left" vertical="center" wrapText="1"/>
    </xf>
    <xf numFmtId="164" fontId="9" fillId="39" borderId="69" xfId="0" applyNumberFormat="1" applyFont="1" applyFill="1" applyBorder="1" applyAlignment="1">
      <alignment horizontal="left" vertical="center" wrapText="1"/>
    </xf>
    <xf numFmtId="164" fontId="3" fillId="39" borderId="69" xfId="0" applyNumberFormat="1" applyFont="1" applyFill="1" applyBorder="1" applyAlignment="1">
      <alignment horizontal="left" vertical="center" wrapText="1"/>
    </xf>
    <xf numFmtId="164" fontId="9" fillId="39" borderId="70" xfId="0" applyNumberFormat="1" applyFont="1" applyFill="1" applyBorder="1" applyAlignment="1">
      <alignment horizontal="left" vertical="center" wrapText="1"/>
    </xf>
    <xf numFmtId="165" fontId="1" fillId="53" borderId="75" xfId="0" applyNumberFormat="1" applyFont="1" applyFill="1" applyBorder="1" applyAlignment="1">
      <alignment/>
    </xf>
    <xf numFmtId="165" fontId="11" fillId="35" borderId="23" xfId="0" applyNumberFormat="1" applyFont="1" applyFill="1" applyBorder="1" applyAlignment="1">
      <alignment/>
    </xf>
    <xf numFmtId="165" fontId="1" fillId="35" borderId="23" xfId="0" applyNumberFormat="1" applyFont="1" applyFill="1" applyBorder="1" applyAlignment="1">
      <alignment/>
    </xf>
    <xf numFmtId="165" fontId="2" fillId="35" borderId="24" xfId="0" applyNumberFormat="1" applyFont="1" applyFill="1" applyBorder="1" applyAlignment="1">
      <alignment/>
    </xf>
    <xf numFmtId="0" fontId="2" fillId="0" borderId="23" xfId="0" applyFont="1" applyBorder="1" applyAlignment="1">
      <alignment horizontal="center"/>
    </xf>
    <xf numFmtId="165" fontId="15" fillId="43" borderId="75" xfId="0" applyNumberFormat="1" applyFont="1" applyFill="1" applyBorder="1" applyAlignment="1">
      <alignment/>
    </xf>
    <xf numFmtId="165" fontId="9" fillId="43" borderId="76" xfId="0" applyNumberFormat="1" applyFont="1" applyFill="1" applyBorder="1" applyAlignment="1">
      <alignment/>
    </xf>
    <xf numFmtId="165" fontId="2" fillId="43" borderId="76" xfId="0" applyNumberFormat="1" applyFont="1" applyFill="1" applyBorder="1" applyAlignment="1">
      <alignment/>
    </xf>
    <xf numFmtId="165" fontId="1" fillId="43" borderId="76" xfId="0" applyNumberFormat="1" applyFont="1" applyFill="1" applyBorder="1" applyAlignment="1">
      <alignment/>
    </xf>
    <xf numFmtId="0" fontId="0" fillId="43" borderId="77" xfId="0" applyFill="1" applyBorder="1" applyAlignment="1">
      <alignment/>
    </xf>
    <xf numFmtId="0" fontId="2" fillId="0" borderId="78" xfId="0" applyFont="1" applyBorder="1" applyAlignment="1">
      <alignment horizontal="center"/>
    </xf>
    <xf numFmtId="165" fontId="1" fillId="52" borderId="17" xfId="0" applyNumberFormat="1" applyFont="1" applyFill="1" applyBorder="1" applyAlignment="1">
      <alignment/>
    </xf>
    <xf numFmtId="165" fontId="1" fillId="54" borderId="17" xfId="0" applyNumberFormat="1" applyFont="1" applyFill="1" applyBorder="1" applyAlignment="1">
      <alignment/>
    </xf>
    <xf numFmtId="165" fontId="2" fillId="54" borderId="17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center" wrapText="1"/>
    </xf>
    <xf numFmtId="0" fontId="13" fillId="0" borderId="73" xfId="0" applyFont="1" applyFill="1" applyBorder="1" applyAlignment="1">
      <alignment/>
    </xf>
    <xf numFmtId="0" fontId="13" fillId="0" borderId="69" xfId="0" applyFont="1" applyBorder="1" applyAlignment="1">
      <alignment/>
    </xf>
    <xf numFmtId="0" fontId="13" fillId="0" borderId="70" xfId="0" applyFont="1" applyBorder="1" applyAlignment="1">
      <alignment/>
    </xf>
    <xf numFmtId="49" fontId="9" fillId="43" borderId="73" xfId="0" applyNumberFormat="1" applyFont="1" applyFill="1" applyBorder="1" applyAlignment="1">
      <alignment horizontal="left" vertical="center" wrapText="1"/>
    </xf>
    <xf numFmtId="49" fontId="9" fillId="43" borderId="69" xfId="0" applyNumberFormat="1" applyFont="1" applyFill="1" applyBorder="1" applyAlignment="1">
      <alignment horizontal="left" vertical="center" wrapText="1"/>
    </xf>
    <xf numFmtId="49" fontId="3" fillId="43" borderId="69" xfId="0" applyNumberFormat="1" applyFont="1" applyFill="1" applyBorder="1" applyAlignment="1">
      <alignment horizontal="left" vertical="center" wrapText="1"/>
    </xf>
    <xf numFmtId="49" fontId="1" fillId="43" borderId="69" xfId="0" applyNumberFormat="1" applyFont="1" applyFill="1" applyBorder="1" applyAlignment="1">
      <alignment horizontal="left" vertical="center" wrapText="1"/>
    </xf>
    <xf numFmtId="165" fontId="2" fillId="47" borderId="17" xfId="0" applyNumberFormat="1" applyFont="1" applyFill="1" applyBorder="1" applyAlignment="1">
      <alignment/>
    </xf>
    <xf numFmtId="165" fontId="1" fillId="46" borderId="17" xfId="0" applyNumberFormat="1" applyFont="1" applyFill="1" applyBorder="1" applyAlignment="1">
      <alignment/>
    </xf>
    <xf numFmtId="165" fontId="2" fillId="47" borderId="23" xfId="0" applyNumberFormat="1" applyFont="1" applyFill="1" applyBorder="1" applyAlignment="1">
      <alignment/>
    </xf>
    <xf numFmtId="165" fontId="1" fillId="55" borderId="23" xfId="0" applyNumberFormat="1" applyFont="1" applyFill="1" applyBorder="1" applyAlignment="1">
      <alignment/>
    </xf>
    <xf numFmtId="165" fontId="2" fillId="56" borderId="20" xfId="0" applyNumberFormat="1" applyFont="1" applyFill="1" applyBorder="1" applyAlignment="1">
      <alignment/>
    </xf>
    <xf numFmtId="165" fontId="2" fillId="57" borderId="20" xfId="0" applyNumberFormat="1" applyFont="1" applyFill="1" applyBorder="1" applyAlignment="1">
      <alignment/>
    </xf>
    <xf numFmtId="165" fontId="2" fillId="58" borderId="11" xfId="0" applyNumberFormat="1" applyFont="1" applyFill="1" applyBorder="1" applyAlignment="1">
      <alignment/>
    </xf>
    <xf numFmtId="165" fontId="1" fillId="56" borderId="17" xfId="0" applyNumberFormat="1" applyFont="1" applyFill="1" applyBorder="1" applyAlignment="1">
      <alignment/>
    </xf>
    <xf numFmtId="46" fontId="16" fillId="56" borderId="17" xfId="0" applyNumberFormat="1" applyFont="1" applyFill="1" applyBorder="1" applyAlignment="1">
      <alignment/>
    </xf>
    <xf numFmtId="165" fontId="2" fillId="59" borderId="21" xfId="0" applyNumberFormat="1" applyFont="1" applyFill="1" applyBorder="1" applyAlignment="1">
      <alignment/>
    </xf>
    <xf numFmtId="165" fontId="2" fillId="57" borderId="17" xfId="0" applyNumberFormat="1" applyFont="1" applyFill="1" applyBorder="1" applyAlignment="1">
      <alignment/>
    </xf>
    <xf numFmtId="165" fontId="1" fillId="57" borderId="17" xfId="0" applyNumberFormat="1" applyFont="1" applyFill="1" applyBorder="1" applyAlignment="1">
      <alignment/>
    </xf>
    <xf numFmtId="46" fontId="16" fillId="57" borderId="17" xfId="0" applyNumberFormat="1" applyFont="1" applyFill="1" applyBorder="1" applyAlignment="1">
      <alignment/>
    </xf>
    <xf numFmtId="165" fontId="2" fillId="5" borderId="21" xfId="0" applyNumberFormat="1" applyFont="1" applyFill="1" applyBorder="1" applyAlignment="1">
      <alignment/>
    </xf>
    <xf numFmtId="165" fontId="2" fillId="56" borderId="17" xfId="0" applyNumberFormat="1" applyFont="1" applyFill="1" applyBorder="1" applyAlignment="1">
      <alignment/>
    </xf>
    <xf numFmtId="165" fontId="16" fillId="58" borderId="23" xfId="0" applyNumberFormat="1" applyFont="1" applyFill="1" applyBorder="1" applyAlignment="1">
      <alignment/>
    </xf>
    <xf numFmtId="165" fontId="2" fillId="59" borderId="24" xfId="0" applyNumberFormat="1" applyFont="1" applyFill="1" applyBorder="1" applyAlignment="1">
      <alignment/>
    </xf>
    <xf numFmtId="49" fontId="9" fillId="43" borderId="0" xfId="0" applyNumberFormat="1" applyFont="1" applyFill="1" applyBorder="1" applyAlignment="1">
      <alignment horizontal="left" vertical="center" wrapText="1"/>
    </xf>
    <xf numFmtId="46" fontId="1" fillId="0" borderId="81" xfId="0" applyNumberFormat="1" applyFont="1" applyFill="1" applyBorder="1" applyAlignment="1">
      <alignment/>
    </xf>
    <xf numFmtId="165" fontId="2" fillId="0" borderId="82" xfId="0" applyNumberFormat="1" applyFont="1" applyFill="1" applyBorder="1" applyAlignment="1">
      <alignment/>
    </xf>
    <xf numFmtId="0" fontId="1" fillId="0" borderId="82" xfId="0" applyFont="1" applyFill="1" applyBorder="1" applyAlignment="1">
      <alignment horizontal="left" vertical="center" wrapText="1"/>
    </xf>
    <xf numFmtId="0" fontId="1" fillId="0" borderId="79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60" xfId="0" applyFont="1" applyBorder="1" applyAlignment="1">
      <alignment/>
    </xf>
    <xf numFmtId="49" fontId="9" fillId="60" borderId="73" xfId="0" applyNumberFormat="1" applyFont="1" applyFill="1" applyBorder="1" applyAlignment="1">
      <alignment horizontal="left" vertical="center" wrapText="1"/>
    </xf>
    <xf numFmtId="49" fontId="9" fillId="39" borderId="69" xfId="0" applyNumberFormat="1" applyFont="1" applyFill="1" applyBorder="1" applyAlignment="1">
      <alignment horizontal="left" vertical="center" wrapText="1"/>
    </xf>
    <xf numFmtId="49" fontId="3" fillId="39" borderId="69" xfId="0" applyNumberFormat="1" applyFont="1" applyFill="1" applyBorder="1" applyAlignment="1">
      <alignment horizontal="left" vertical="center" wrapText="1"/>
    </xf>
    <xf numFmtId="49" fontId="1" fillId="39" borderId="69" xfId="0" applyNumberFormat="1" applyFont="1" applyFill="1" applyBorder="1" applyAlignment="1">
      <alignment horizontal="left" vertical="center" wrapText="1"/>
    </xf>
    <xf numFmtId="49" fontId="9" fillId="39" borderId="70" xfId="0" applyNumberFormat="1" applyFont="1" applyFill="1" applyBorder="1" applyAlignment="1">
      <alignment horizontal="left" vertical="center" wrapText="1"/>
    </xf>
    <xf numFmtId="0" fontId="13" fillId="0" borderId="34" xfId="0" applyFont="1" applyBorder="1" applyAlignment="1">
      <alignment/>
    </xf>
    <xf numFmtId="0" fontId="13" fillId="47" borderId="73" xfId="0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47" borderId="73" xfId="0" applyFont="1" applyFill="1" applyBorder="1" applyAlignment="1">
      <alignment horizontal="left" vertical="center" wrapText="1"/>
    </xf>
    <xf numFmtId="0" fontId="1" fillId="0" borderId="84" xfId="0" applyFont="1" applyFill="1" applyBorder="1" applyAlignment="1">
      <alignment horizontal="left" vertical="center" wrapText="1"/>
    </xf>
    <xf numFmtId="0" fontId="1" fillId="0" borderId="85" xfId="0" applyFont="1" applyFill="1" applyBorder="1" applyAlignment="1">
      <alignment horizontal="left" vertical="center" wrapText="1"/>
    </xf>
    <xf numFmtId="0" fontId="5" fillId="0" borderId="85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165" fontId="2" fillId="2" borderId="20" xfId="0" applyNumberFormat="1" applyFont="1" applyFill="1" applyBorder="1" applyAlignment="1">
      <alignment/>
    </xf>
    <xf numFmtId="165" fontId="2" fillId="2" borderId="17" xfId="0" applyNumberFormat="1" applyFont="1" applyFill="1" applyBorder="1" applyAlignment="1">
      <alignment/>
    </xf>
    <xf numFmtId="46" fontId="1" fillId="2" borderId="17" xfId="0" applyNumberFormat="1" applyFont="1" applyFill="1" applyBorder="1" applyAlignment="1">
      <alignment/>
    </xf>
    <xf numFmtId="165" fontId="2" fillId="2" borderId="21" xfId="0" applyNumberFormat="1" applyFont="1" applyFill="1" applyBorder="1" applyAlignment="1">
      <alignment/>
    </xf>
    <xf numFmtId="0" fontId="13" fillId="9" borderId="17" xfId="0" applyFont="1" applyFill="1" applyBorder="1" applyAlignment="1">
      <alignment horizontal="center" vertical="center" wrapText="1"/>
    </xf>
    <xf numFmtId="165" fontId="2" fillId="61" borderId="87" xfId="0" applyNumberFormat="1" applyFont="1" applyFill="1" applyBorder="1" applyAlignment="1">
      <alignment/>
    </xf>
    <xf numFmtId="165" fontId="2" fillId="61" borderId="18" xfId="0" applyNumberFormat="1" applyFont="1" applyFill="1" applyBorder="1" applyAlignment="1">
      <alignment/>
    </xf>
    <xf numFmtId="46" fontId="16" fillId="61" borderId="18" xfId="0" applyNumberFormat="1" applyFont="1" applyFill="1" applyBorder="1" applyAlignment="1">
      <alignment/>
    </xf>
    <xf numFmtId="165" fontId="2" fillId="61" borderId="59" xfId="0" applyNumberFormat="1" applyFont="1" applyFill="1" applyBorder="1" applyAlignment="1">
      <alignment/>
    </xf>
    <xf numFmtId="165" fontId="2" fillId="62" borderId="20" xfId="0" applyNumberFormat="1" applyFont="1" applyFill="1" applyBorder="1" applyAlignment="1">
      <alignment/>
    </xf>
    <xf numFmtId="46" fontId="16" fillId="62" borderId="17" xfId="0" applyNumberFormat="1" applyFont="1" applyFill="1" applyBorder="1" applyAlignment="1">
      <alignment/>
    </xf>
    <xf numFmtId="165" fontId="2" fillId="62" borderId="21" xfId="0" applyNumberFormat="1" applyFont="1" applyFill="1" applyBorder="1" applyAlignment="1">
      <alignment/>
    </xf>
    <xf numFmtId="165" fontId="1" fillId="62" borderId="20" xfId="0" applyNumberFormat="1" applyFont="1" applyFill="1" applyBorder="1" applyAlignment="1">
      <alignment/>
    </xf>
    <xf numFmtId="165" fontId="2" fillId="9" borderId="17" xfId="0" applyNumberFormat="1" applyFont="1" applyFill="1" applyBorder="1" applyAlignment="1">
      <alignment/>
    </xf>
    <xf numFmtId="46" fontId="16" fillId="63" borderId="17" xfId="0" applyNumberFormat="1" applyFont="1" applyFill="1" applyBorder="1" applyAlignment="1">
      <alignment/>
    </xf>
    <xf numFmtId="165" fontId="2" fillId="63" borderId="21" xfId="0" applyNumberFormat="1" applyFont="1" applyFill="1" applyBorder="1" applyAlignment="1">
      <alignment/>
    </xf>
    <xf numFmtId="165" fontId="2" fillId="63" borderId="17" xfId="0" applyNumberFormat="1" applyFont="1" applyFill="1" applyBorder="1" applyAlignment="1">
      <alignment/>
    </xf>
    <xf numFmtId="165" fontId="2" fillId="64" borderId="17" xfId="0" applyNumberFormat="1" applyFont="1" applyFill="1" applyBorder="1" applyAlignment="1">
      <alignment/>
    </xf>
    <xf numFmtId="49" fontId="9" fillId="37" borderId="33" xfId="0" applyNumberFormat="1" applyFont="1" applyFill="1" applyBorder="1" applyAlignment="1">
      <alignment horizontal="left" vertical="center" wrapText="1"/>
    </xf>
    <xf numFmtId="49" fontId="9" fillId="0" borderId="73" xfId="0" applyNumberFormat="1" applyFont="1" applyFill="1" applyBorder="1" applyAlignment="1">
      <alignment horizontal="left" vertical="center" wrapText="1"/>
    </xf>
    <xf numFmtId="49" fontId="9" fillId="0" borderId="69" xfId="0" applyNumberFormat="1" applyFont="1" applyFill="1" applyBorder="1" applyAlignment="1">
      <alignment horizontal="left" vertical="center" wrapText="1"/>
    </xf>
    <xf numFmtId="49" fontId="3" fillId="0" borderId="69" xfId="0" applyNumberFormat="1" applyFont="1" applyFill="1" applyBorder="1" applyAlignment="1">
      <alignment horizontal="left" vertical="center" wrapText="1"/>
    </xf>
    <xf numFmtId="49" fontId="9" fillId="0" borderId="70" xfId="0" applyNumberFormat="1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65" fontId="2" fillId="65" borderId="20" xfId="0" applyNumberFormat="1" applyFont="1" applyFill="1" applyBorder="1" applyAlignment="1">
      <alignment/>
    </xf>
    <xf numFmtId="165" fontId="2" fillId="65" borderId="17" xfId="0" applyNumberFormat="1" applyFont="1" applyFill="1" applyBorder="1" applyAlignment="1">
      <alignment/>
    </xf>
    <xf numFmtId="165" fontId="1" fillId="65" borderId="17" xfId="0" applyNumberFormat="1" applyFont="1" applyFill="1" applyBorder="1" applyAlignment="1">
      <alignment/>
    </xf>
    <xf numFmtId="46" fontId="16" fillId="65" borderId="17" xfId="0" applyNumberFormat="1" applyFont="1" applyFill="1" applyBorder="1" applyAlignment="1">
      <alignment/>
    </xf>
    <xf numFmtId="165" fontId="2" fillId="6" borderId="21" xfId="0" applyNumberFormat="1" applyFont="1" applyFill="1" applyBorder="1" applyAlignment="1">
      <alignment/>
    </xf>
    <xf numFmtId="165" fontId="2" fillId="66" borderId="20" xfId="0" applyNumberFormat="1" applyFont="1" applyFill="1" applyBorder="1" applyAlignment="1">
      <alignment/>
    </xf>
    <xf numFmtId="165" fontId="2" fillId="2" borderId="17" xfId="0" applyNumberFormat="1" applyFont="1" applyFill="1" applyBorder="1" applyAlignment="1">
      <alignment/>
    </xf>
    <xf numFmtId="165" fontId="1" fillId="66" borderId="17" xfId="0" applyNumberFormat="1" applyFont="1" applyFill="1" applyBorder="1" applyAlignment="1">
      <alignment/>
    </xf>
    <xf numFmtId="46" fontId="16" fillId="66" borderId="17" xfId="0" applyNumberFormat="1" applyFont="1" applyFill="1" applyBorder="1" applyAlignment="1">
      <alignment/>
    </xf>
    <xf numFmtId="165" fontId="2" fillId="67" borderId="21" xfId="0" applyNumberFormat="1" applyFont="1" applyFill="1" applyBorder="1" applyAlignment="1">
      <alignment/>
    </xf>
    <xf numFmtId="165" fontId="2" fillId="5" borderId="17" xfId="0" applyNumberFormat="1" applyFont="1" applyFill="1" applyBorder="1" applyAlignment="1">
      <alignment/>
    </xf>
    <xf numFmtId="165" fontId="2" fillId="58" borderId="20" xfId="0" applyNumberFormat="1" applyFont="1" applyFill="1" applyBorder="1" applyAlignment="1">
      <alignment/>
    </xf>
    <xf numFmtId="165" fontId="2" fillId="58" borderId="17" xfId="0" applyNumberFormat="1" applyFont="1" applyFill="1" applyBorder="1" applyAlignment="1">
      <alignment/>
    </xf>
    <xf numFmtId="165" fontId="1" fillId="58" borderId="17" xfId="0" applyNumberFormat="1" applyFont="1" applyFill="1" applyBorder="1" applyAlignment="1">
      <alignment/>
    </xf>
    <xf numFmtId="165" fontId="16" fillId="58" borderId="17" xfId="0" applyNumberFormat="1" applyFont="1" applyFill="1" applyBorder="1" applyAlignment="1">
      <alignment/>
    </xf>
    <xf numFmtId="165" fontId="1" fillId="56" borderId="20" xfId="0" applyNumberFormat="1" applyFont="1" applyFill="1" applyBorder="1" applyAlignment="1">
      <alignment/>
    </xf>
    <xf numFmtId="165" fontId="2" fillId="66" borderId="17" xfId="0" applyNumberFormat="1" applyFont="1" applyFill="1" applyBorder="1" applyAlignment="1">
      <alignment/>
    </xf>
    <xf numFmtId="0" fontId="1" fillId="11" borderId="17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88" xfId="0" applyFont="1" applyBorder="1" applyAlignment="1">
      <alignment/>
    </xf>
    <xf numFmtId="0" fontId="1" fillId="0" borderId="89" xfId="0" applyFont="1" applyBorder="1" applyAlignment="1">
      <alignment horizontal="center"/>
    </xf>
    <xf numFmtId="0" fontId="1" fillId="0" borderId="89" xfId="0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Fill="1" applyBorder="1" applyAlignment="1">
      <alignment horizontal="center"/>
    </xf>
    <xf numFmtId="165" fontId="2" fillId="39" borderId="88" xfId="0" applyNumberFormat="1" applyFont="1" applyFill="1" applyBorder="1" applyAlignment="1">
      <alignment/>
    </xf>
    <xf numFmtId="165" fontId="2" fillId="39" borderId="89" xfId="0" applyNumberFormat="1" applyFont="1" applyFill="1" applyBorder="1" applyAlignment="1">
      <alignment/>
    </xf>
    <xf numFmtId="165" fontId="2" fillId="0" borderId="89" xfId="0" applyNumberFormat="1" applyFont="1" applyFill="1" applyBorder="1" applyAlignment="1">
      <alignment/>
    </xf>
    <xf numFmtId="165" fontId="2" fillId="43" borderId="67" xfId="0" applyNumberFormat="1" applyFont="1" applyFill="1" applyBorder="1" applyAlignment="1">
      <alignment/>
    </xf>
    <xf numFmtId="165" fontId="2" fillId="0" borderId="67" xfId="0" applyNumberFormat="1" applyFont="1" applyFill="1" applyBorder="1" applyAlignment="1">
      <alignment/>
    </xf>
    <xf numFmtId="0" fontId="21" fillId="0" borderId="67" xfId="0" applyFont="1" applyFill="1" applyBorder="1" applyAlignment="1">
      <alignment horizontal="left" wrapText="1"/>
    </xf>
    <xf numFmtId="165" fontId="1" fillId="43" borderId="67" xfId="0" applyNumberFormat="1" applyFont="1" applyFill="1" applyBorder="1" applyAlignment="1">
      <alignment/>
    </xf>
    <xf numFmtId="0" fontId="1" fillId="36" borderId="67" xfId="0" applyFont="1" applyFill="1" applyBorder="1" applyAlignment="1">
      <alignment wrapText="1"/>
    </xf>
    <xf numFmtId="165" fontId="2" fillId="39" borderId="67" xfId="0" applyNumberFormat="1" applyFont="1" applyFill="1" applyBorder="1" applyAlignment="1">
      <alignment/>
    </xf>
    <xf numFmtId="0" fontId="1" fillId="0" borderId="67" xfId="0" applyFont="1" applyFill="1" applyBorder="1" applyAlignment="1">
      <alignment wrapText="1"/>
    </xf>
    <xf numFmtId="0" fontId="1" fillId="35" borderId="67" xfId="0" applyFont="1" applyFill="1" applyBorder="1" applyAlignment="1">
      <alignment wrapText="1"/>
    </xf>
    <xf numFmtId="0" fontId="1" fillId="0" borderId="67" xfId="0" applyFont="1" applyBorder="1" applyAlignment="1">
      <alignment/>
    </xf>
    <xf numFmtId="165" fontId="19" fillId="36" borderId="67" xfId="0" applyNumberFormat="1" applyFont="1" applyFill="1" applyBorder="1" applyAlignment="1">
      <alignment vertical="center"/>
    </xf>
    <xf numFmtId="165" fontId="1" fillId="0" borderId="67" xfId="0" applyNumberFormat="1" applyFont="1" applyFill="1" applyBorder="1" applyAlignment="1">
      <alignment vertical="center"/>
    </xf>
    <xf numFmtId="165" fontId="2" fillId="43" borderId="68" xfId="0" applyNumberFormat="1" applyFont="1" applyFill="1" applyBorder="1" applyAlignment="1">
      <alignment/>
    </xf>
    <xf numFmtId="165" fontId="2" fillId="39" borderId="68" xfId="0" applyNumberFormat="1" applyFont="1" applyFill="1" applyBorder="1" applyAlignment="1">
      <alignment/>
    </xf>
    <xf numFmtId="165" fontId="2" fillId="0" borderId="6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51" borderId="68" xfId="0" applyFont="1" applyFill="1" applyBorder="1" applyAlignment="1">
      <alignment/>
    </xf>
    <xf numFmtId="0" fontId="1" fillId="51" borderId="67" xfId="0" applyFont="1" applyFill="1" applyBorder="1" applyAlignment="1">
      <alignment horizontal="center"/>
    </xf>
    <xf numFmtId="0" fontId="1" fillId="51" borderId="67" xfId="0" applyFont="1" applyFill="1" applyBorder="1" applyAlignment="1">
      <alignment/>
    </xf>
    <xf numFmtId="0" fontId="1" fillId="51" borderId="67" xfId="0" applyFont="1" applyFill="1" applyBorder="1" applyAlignment="1">
      <alignment/>
    </xf>
    <xf numFmtId="165" fontId="1" fillId="42" borderId="18" xfId="0" applyNumberFormat="1" applyFont="1" applyFill="1" applyBorder="1" applyAlignment="1">
      <alignment wrapText="1"/>
    </xf>
    <xf numFmtId="165" fontId="1" fillId="42" borderId="91" xfId="0" applyNumberFormat="1" applyFont="1" applyFill="1" applyBorder="1" applyAlignment="1">
      <alignment/>
    </xf>
    <xf numFmtId="0" fontId="2" fillId="42" borderId="87" xfId="0" applyNumberFormat="1" applyFont="1" applyFill="1" applyBorder="1" applyAlignment="1">
      <alignment wrapText="1"/>
    </xf>
    <xf numFmtId="165" fontId="2" fillId="64" borderId="67" xfId="0" applyNumberFormat="1" applyFont="1" applyFill="1" applyBorder="1" applyAlignment="1">
      <alignment/>
    </xf>
    <xf numFmtId="165" fontId="2" fillId="47" borderId="67" xfId="0" applyNumberFormat="1" applyFont="1" applyFill="1" applyBorder="1" applyAlignment="1">
      <alignment/>
    </xf>
    <xf numFmtId="0" fontId="2" fillId="47" borderId="67" xfId="0" applyFont="1" applyFill="1" applyBorder="1" applyAlignment="1">
      <alignment horizontal="center"/>
    </xf>
    <xf numFmtId="0" fontId="1" fillId="5" borderId="68" xfId="0" applyFont="1" applyFill="1" applyBorder="1" applyAlignment="1">
      <alignment/>
    </xf>
    <xf numFmtId="0" fontId="1" fillId="5" borderId="67" xfId="0" applyFont="1" applyFill="1" applyBorder="1" applyAlignment="1">
      <alignment horizontal="center"/>
    </xf>
    <xf numFmtId="0" fontId="1" fillId="5" borderId="67" xfId="0" applyFont="1" applyFill="1" applyBorder="1" applyAlignment="1">
      <alignment/>
    </xf>
    <xf numFmtId="0" fontId="1" fillId="5" borderId="67" xfId="0" applyFont="1" applyFill="1" applyBorder="1" applyAlignment="1">
      <alignment/>
    </xf>
    <xf numFmtId="165" fontId="2" fillId="64" borderId="68" xfId="0" applyNumberFormat="1" applyFont="1" applyFill="1" applyBorder="1" applyAlignment="1">
      <alignment/>
    </xf>
    <xf numFmtId="165" fontId="2" fillId="60" borderId="67" xfId="0" applyNumberFormat="1" applyFont="1" applyFill="1" applyBorder="1" applyAlignment="1">
      <alignment/>
    </xf>
    <xf numFmtId="165" fontId="2" fillId="0" borderId="92" xfId="0" applyNumberFormat="1" applyFont="1" applyFill="1" applyBorder="1" applyAlignment="1">
      <alignment/>
    </xf>
    <xf numFmtId="0" fontId="2" fillId="0" borderId="71" xfId="0" applyFont="1" applyBorder="1" applyAlignment="1">
      <alignment horizontal="center"/>
    </xf>
    <xf numFmtId="0" fontId="2" fillId="11" borderId="77" xfId="0" applyFont="1" applyFill="1" applyBorder="1" applyAlignment="1">
      <alignment horizontal="center"/>
    </xf>
    <xf numFmtId="49" fontId="1" fillId="68" borderId="35" xfId="0" applyNumberFormat="1" applyFont="1" applyFill="1" applyBorder="1" applyAlignment="1">
      <alignment horizontal="left" wrapText="1"/>
    </xf>
    <xf numFmtId="165" fontId="2" fillId="60" borderId="11" xfId="0" applyNumberFormat="1" applyFont="1" applyFill="1" applyBorder="1" applyAlignment="1">
      <alignment/>
    </xf>
    <xf numFmtId="165" fontId="2" fillId="60" borderId="23" xfId="0" applyNumberFormat="1" applyFont="1" applyFill="1" applyBorder="1" applyAlignment="1">
      <alignment/>
    </xf>
    <xf numFmtId="49" fontId="1" fillId="42" borderId="13" xfId="0" applyNumberFormat="1" applyFont="1" applyFill="1" applyBorder="1" applyAlignment="1">
      <alignment horizontal="left" wrapText="1"/>
    </xf>
    <xf numFmtId="0" fontId="2" fillId="35" borderId="44" xfId="0" applyFont="1" applyFill="1" applyBorder="1" applyAlignment="1">
      <alignment horizontal="center"/>
    </xf>
    <xf numFmtId="0" fontId="2" fillId="35" borderId="44" xfId="0" applyFont="1" applyFill="1" applyBorder="1" applyAlignment="1">
      <alignment/>
    </xf>
    <xf numFmtId="46" fontId="14" fillId="35" borderId="44" xfId="0" applyNumberFormat="1" applyFont="1" applyFill="1" applyBorder="1" applyAlignment="1">
      <alignment/>
    </xf>
    <xf numFmtId="46" fontId="20" fillId="35" borderId="44" xfId="0" applyNumberFormat="1" applyFont="1" applyFill="1" applyBorder="1" applyAlignment="1">
      <alignment/>
    </xf>
    <xf numFmtId="49" fontId="3" fillId="0" borderId="67" xfId="0" applyNumberFormat="1" applyFont="1" applyBorder="1" applyAlignment="1">
      <alignment horizontal="center" vertical="center"/>
    </xf>
    <xf numFmtId="0" fontId="2" fillId="51" borderId="87" xfId="0" applyFont="1" applyFill="1" applyBorder="1" applyAlignment="1">
      <alignment/>
    </xf>
    <xf numFmtId="0" fontId="2" fillId="51" borderId="18" xfId="0" applyFont="1" applyFill="1" applyBorder="1" applyAlignment="1">
      <alignment horizontal="center"/>
    </xf>
    <xf numFmtId="0" fontId="2" fillId="51" borderId="18" xfId="0" applyFont="1" applyFill="1" applyBorder="1" applyAlignment="1">
      <alignment/>
    </xf>
    <xf numFmtId="0" fontId="2" fillId="51" borderId="18" xfId="0" applyFont="1" applyFill="1" applyBorder="1" applyAlignment="1">
      <alignment/>
    </xf>
    <xf numFmtId="46" fontId="1" fillId="35" borderId="93" xfId="0" applyNumberFormat="1" applyFont="1" applyFill="1" applyBorder="1" applyAlignment="1">
      <alignment/>
    </xf>
    <xf numFmtId="165" fontId="2" fillId="45" borderId="67" xfId="0" applyNumberFormat="1" applyFont="1" applyFill="1" applyBorder="1" applyAlignment="1">
      <alignment/>
    </xf>
    <xf numFmtId="46" fontId="2" fillId="45" borderId="67" xfId="0" applyNumberFormat="1" applyFont="1" applyFill="1" applyBorder="1" applyAlignment="1">
      <alignment/>
    </xf>
    <xf numFmtId="0" fontId="2" fillId="51" borderId="67" xfId="0" applyFont="1" applyFill="1" applyBorder="1" applyAlignment="1">
      <alignment/>
    </xf>
    <xf numFmtId="0" fontId="2" fillId="51" borderId="67" xfId="0" applyFont="1" applyFill="1" applyBorder="1" applyAlignment="1">
      <alignment horizontal="center"/>
    </xf>
    <xf numFmtId="0" fontId="2" fillId="51" borderId="67" xfId="0" applyFont="1" applyFill="1" applyBorder="1" applyAlignment="1">
      <alignment/>
    </xf>
    <xf numFmtId="0" fontId="2" fillId="51" borderId="68" xfId="0" applyFont="1" applyFill="1" applyBorder="1" applyAlignment="1">
      <alignment/>
    </xf>
    <xf numFmtId="165" fontId="2" fillId="45" borderId="68" xfId="0" applyNumberFormat="1" applyFont="1" applyFill="1" applyBorder="1" applyAlignment="1">
      <alignment/>
    </xf>
    <xf numFmtId="0" fontId="2" fillId="0" borderId="69" xfId="0" applyFont="1" applyBorder="1" applyAlignment="1">
      <alignment horizontal="left"/>
    </xf>
    <xf numFmtId="46" fontId="1" fillId="0" borderId="23" xfId="0" applyNumberFormat="1" applyFont="1" applyFill="1" applyBorder="1" applyAlignment="1">
      <alignment/>
    </xf>
    <xf numFmtId="46" fontId="1" fillId="35" borderId="67" xfId="0" applyNumberFormat="1" applyFont="1" applyFill="1" applyBorder="1" applyAlignment="1">
      <alignment/>
    </xf>
    <xf numFmtId="0" fontId="1" fillId="0" borderId="69" xfId="0" applyFont="1" applyBorder="1" applyAlignment="1">
      <alignment horizontal="left"/>
    </xf>
    <xf numFmtId="165" fontId="2" fillId="34" borderId="89" xfId="0" applyNumberFormat="1" applyFont="1" applyFill="1" applyBorder="1" applyAlignment="1">
      <alignment/>
    </xf>
    <xf numFmtId="165" fontId="2" fillId="34" borderId="87" xfId="0" applyNumberFormat="1" applyFont="1" applyFill="1" applyBorder="1" applyAlignment="1">
      <alignment/>
    </xf>
    <xf numFmtId="165" fontId="2" fillId="34" borderId="88" xfId="0" applyNumberFormat="1" applyFont="1" applyFill="1" applyBorder="1" applyAlignment="1">
      <alignment/>
    </xf>
    <xf numFmtId="49" fontId="1" fillId="33" borderId="73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 vertical="center" wrapText="1"/>
    </xf>
    <xf numFmtId="164" fontId="1" fillId="0" borderId="69" xfId="0" applyNumberFormat="1" applyFont="1" applyFill="1" applyBorder="1" applyAlignment="1">
      <alignment horizontal="left" vertical="center" wrapText="1"/>
    </xf>
    <xf numFmtId="164" fontId="5" fillId="0" borderId="69" xfId="0" applyNumberFormat="1" applyFont="1" applyFill="1" applyBorder="1" applyAlignment="1">
      <alignment horizontal="left" vertical="center" wrapText="1"/>
    </xf>
    <xf numFmtId="164" fontId="5" fillId="0" borderId="70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164" fontId="5" fillId="0" borderId="94" xfId="0" applyNumberFormat="1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/>
    </xf>
    <xf numFmtId="0" fontId="1" fillId="0" borderId="67" xfId="0" applyFont="1" applyFill="1" applyBorder="1" applyAlignment="1">
      <alignment horizontal="center"/>
    </xf>
    <xf numFmtId="164" fontId="5" fillId="0" borderId="95" xfId="0" applyNumberFormat="1" applyFont="1" applyFill="1" applyBorder="1" applyAlignment="1">
      <alignment horizontal="left" vertical="center" wrapText="1"/>
    </xf>
    <xf numFmtId="49" fontId="1" fillId="0" borderId="94" xfId="0" applyNumberFormat="1" applyFont="1" applyFill="1" applyBorder="1" applyAlignment="1">
      <alignment horizontal="left" vertical="center" wrapText="1"/>
    </xf>
    <xf numFmtId="0" fontId="0" fillId="47" borderId="68" xfId="0" applyFill="1" applyBorder="1" applyAlignment="1">
      <alignment/>
    </xf>
    <xf numFmtId="165" fontId="11" fillId="46" borderId="96" xfId="0" applyNumberFormat="1" applyFont="1" applyFill="1" applyBorder="1" applyAlignment="1">
      <alignment/>
    </xf>
    <xf numFmtId="165" fontId="2" fillId="46" borderId="97" xfId="0" applyNumberFormat="1" applyFont="1" applyFill="1" applyBorder="1" applyAlignment="1">
      <alignment/>
    </xf>
    <xf numFmtId="0" fontId="0" fillId="47" borderId="21" xfId="0" applyFont="1" applyFill="1" applyBorder="1" applyAlignment="1">
      <alignment vertical="center" wrapText="1"/>
    </xf>
    <xf numFmtId="0" fontId="5" fillId="69" borderId="21" xfId="0" applyFont="1" applyFill="1" applyBorder="1" applyAlignment="1">
      <alignment/>
    </xf>
    <xf numFmtId="0" fontId="1" fillId="42" borderId="13" xfId="0" applyFont="1" applyFill="1" applyBorder="1" applyAlignment="1">
      <alignment wrapText="1"/>
    </xf>
    <xf numFmtId="0" fontId="2" fillId="42" borderId="26" xfId="0" applyFont="1" applyFill="1" applyBorder="1" applyAlignment="1">
      <alignment horizontal="center" wrapText="1"/>
    </xf>
    <xf numFmtId="0" fontId="1" fillId="42" borderId="25" xfId="0" applyFont="1" applyFill="1" applyBorder="1" applyAlignment="1">
      <alignment wrapText="1"/>
    </xf>
    <xf numFmtId="0" fontId="2" fillId="42" borderId="16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wrapText="1"/>
    </xf>
    <xf numFmtId="0" fontId="2" fillId="42" borderId="12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46" fontId="2" fillId="43" borderId="67" xfId="0" applyNumberFormat="1" applyFont="1" applyFill="1" applyBorder="1" applyAlignment="1">
      <alignment horizontal="center" vertical="center"/>
    </xf>
    <xf numFmtId="46" fontId="2" fillId="39" borderId="67" xfId="0" applyNumberFormat="1" applyFont="1" applyFill="1" applyBorder="1" applyAlignment="1">
      <alignment horizontal="center" vertical="center"/>
    </xf>
    <xf numFmtId="46" fontId="2" fillId="0" borderId="67" xfId="0" applyNumberFormat="1" applyFont="1" applyFill="1" applyBorder="1" applyAlignment="1">
      <alignment horizontal="center" vertical="center"/>
    </xf>
    <xf numFmtId="165" fontId="19" fillId="0" borderId="67" xfId="0" applyNumberFormat="1" applyFont="1" applyFill="1" applyBorder="1" applyAlignment="1">
      <alignment vertical="center"/>
    </xf>
    <xf numFmtId="0" fontId="1" fillId="0" borderId="52" xfId="0" applyFont="1" applyBorder="1" applyAlignment="1">
      <alignment vertical="center" wrapText="1"/>
    </xf>
    <xf numFmtId="46" fontId="2" fillId="39" borderId="89" xfId="0" applyNumberFormat="1" applyFont="1" applyFill="1" applyBorder="1" applyAlignment="1">
      <alignment horizontal="center" vertical="center"/>
    </xf>
    <xf numFmtId="165" fontId="19" fillId="0" borderId="90" xfId="0" applyNumberFormat="1" applyFont="1" applyFill="1" applyBorder="1" applyAlignment="1">
      <alignment vertical="center"/>
    </xf>
    <xf numFmtId="0" fontId="1" fillId="5" borderId="73" xfId="0" applyFont="1" applyFill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165" fontId="19" fillId="8" borderId="67" xfId="0" applyNumberFormat="1" applyFont="1" applyFill="1" applyBorder="1" applyAlignment="1">
      <alignment vertical="center"/>
    </xf>
    <xf numFmtId="165" fontId="19" fillId="0" borderId="71" xfId="0" applyNumberFormat="1" applyFont="1" applyFill="1" applyBorder="1" applyAlignment="1">
      <alignment vertical="center"/>
    </xf>
    <xf numFmtId="165" fontId="19" fillId="11" borderId="75" xfId="0" applyNumberFormat="1" applyFont="1" applyFill="1" applyBorder="1" applyAlignment="1">
      <alignment horizontal="center" vertical="center"/>
    </xf>
    <xf numFmtId="165" fontId="19" fillId="11" borderId="97" xfId="0" applyNumberFormat="1" applyFont="1" applyFill="1" applyBorder="1" applyAlignment="1">
      <alignment horizontal="center" vertical="center"/>
    </xf>
    <xf numFmtId="0" fontId="1" fillId="11" borderId="97" xfId="0" applyFont="1" applyFill="1" applyBorder="1" applyAlignment="1">
      <alignment horizontal="center"/>
    </xf>
    <xf numFmtId="0" fontId="1" fillId="47" borderId="70" xfId="0" applyFont="1" applyFill="1" applyBorder="1" applyAlignment="1">
      <alignment vertical="center" wrapText="1"/>
    </xf>
    <xf numFmtId="46" fontId="2" fillId="64" borderId="67" xfId="0" applyNumberFormat="1" applyFont="1" applyFill="1" applyBorder="1" applyAlignment="1">
      <alignment horizontal="center" vertical="center"/>
    </xf>
    <xf numFmtId="165" fontId="19" fillId="47" borderId="67" xfId="0" applyNumberFormat="1" applyFont="1" applyFill="1" applyBorder="1" applyAlignment="1">
      <alignment vertical="center"/>
    </xf>
    <xf numFmtId="0" fontId="1" fillId="42" borderId="59" xfId="0" applyFont="1" applyFill="1" applyBorder="1" applyAlignment="1">
      <alignment wrapText="1"/>
    </xf>
    <xf numFmtId="0" fontId="1" fillId="42" borderId="18" xfId="0" applyFont="1" applyFill="1" applyBorder="1" applyAlignment="1">
      <alignment/>
    </xf>
    <xf numFmtId="0" fontId="2" fillId="42" borderId="57" xfId="0" applyFont="1" applyFill="1" applyBorder="1" applyAlignment="1">
      <alignment/>
    </xf>
    <xf numFmtId="0" fontId="2" fillId="0" borderId="59" xfId="0" applyFont="1" applyBorder="1" applyAlignment="1">
      <alignment/>
    </xf>
    <xf numFmtId="0" fontId="2" fillId="0" borderId="14" xfId="0" applyFont="1" applyBorder="1" applyAlignment="1">
      <alignment/>
    </xf>
    <xf numFmtId="46" fontId="2" fillId="43" borderId="17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165" fontId="2" fillId="43" borderId="17" xfId="0" applyNumberFormat="1" applyFont="1" applyFill="1" applyBorder="1" applyAlignment="1">
      <alignment/>
    </xf>
    <xf numFmtId="0" fontId="1" fillId="44" borderId="21" xfId="0" applyFont="1" applyFill="1" applyBorder="1" applyAlignment="1">
      <alignment/>
    </xf>
    <xf numFmtId="165" fontId="19" fillId="35" borderId="98" xfId="0" applyNumberFormat="1" applyFont="1" applyFill="1" applyBorder="1" applyAlignment="1">
      <alignment/>
    </xf>
    <xf numFmtId="0" fontId="2" fillId="0" borderId="99" xfId="0" applyFont="1" applyBorder="1" applyAlignment="1">
      <alignment/>
    </xf>
    <xf numFmtId="0" fontId="21" fillId="51" borderId="59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52" xfId="0" applyFont="1" applyBorder="1" applyAlignment="1">
      <alignment/>
    </xf>
    <xf numFmtId="0" fontId="1" fillId="36" borderId="21" xfId="0" applyFont="1" applyFill="1" applyBorder="1" applyAlignment="1">
      <alignment wrapText="1"/>
    </xf>
    <xf numFmtId="0" fontId="2" fillId="47" borderId="24" xfId="0" applyFont="1" applyFill="1" applyBorder="1" applyAlignment="1">
      <alignment/>
    </xf>
    <xf numFmtId="165" fontId="19" fillId="35" borderId="100" xfId="0" applyNumberFormat="1" applyFont="1" applyFill="1" applyBorder="1" applyAlignment="1">
      <alignment/>
    </xf>
    <xf numFmtId="0" fontId="2" fillId="0" borderId="101" xfId="0" applyFont="1" applyBorder="1" applyAlignment="1">
      <alignment/>
    </xf>
    <xf numFmtId="0" fontId="2" fillId="0" borderId="73" xfId="0" applyFont="1" applyBorder="1" applyAlignment="1">
      <alignment horizontal="left"/>
    </xf>
    <xf numFmtId="0" fontId="21" fillId="51" borderId="67" xfId="0" applyFont="1" applyFill="1" applyBorder="1" applyAlignment="1">
      <alignment wrapText="1"/>
    </xf>
    <xf numFmtId="0" fontId="2" fillId="45" borderId="67" xfId="0" applyFont="1" applyFill="1" applyBorder="1" applyAlignment="1">
      <alignment/>
    </xf>
    <xf numFmtId="165" fontId="19" fillId="45" borderId="68" xfId="0" applyNumberFormat="1" applyFont="1" applyFill="1" applyBorder="1" applyAlignment="1">
      <alignment/>
    </xf>
    <xf numFmtId="46" fontId="23" fillId="0" borderId="69" xfId="0" applyNumberFormat="1" applyFont="1" applyFill="1" applyBorder="1" applyAlignment="1">
      <alignment horizontal="left" vertical="center" wrapText="1"/>
    </xf>
    <xf numFmtId="46" fontId="2" fillId="41" borderId="102" xfId="0" applyNumberFormat="1" applyFont="1" applyFill="1" applyBorder="1" applyAlignment="1">
      <alignment horizontal="left" vertical="center" wrapText="1"/>
    </xf>
    <xf numFmtId="165" fontId="19" fillId="35" borderId="67" xfId="0" applyNumberFormat="1" applyFont="1" applyFill="1" applyBorder="1" applyAlignment="1">
      <alignment/>
    </xf>
    <xf numFmtId="49" fontId="1" fillId="0" borderId="36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/>
    </xf>
    <xf numFmtId="49" fontId="1" fillId="0" borderId="10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 horizontal="left" vertical="center" wrapText="1"/>
    </xf>
    <xf numFmtId="49" fontId="1" fillId="0" borderId="104" xfId="0" applyNumberFormat="1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/>
    </xf>
    <xf numFmtId="49" fontId="9" fillId="0" borderId="25" xfId="0" applyNumberFormat="1" applyFont="1" applyBorder="1" applyAlignment="1">
      <alignment horizontal="left" vertical="center" wrapText="1"/>
    </xf>
    <xf numFmtId="165" fontId="2" fillId="0" borderId="54" xfId="0" applyNumberFormat="1" applyFont="1" applyFill="1" applyBorder="1" applyAlignment="1">
      <alignment/>
    </xf>
    <xf numFmtId="49" fontId="9" fillId="43" borderId="40" xfId="0" applyNumberFormat="1" applyFont="1" applyFill="1" applyBorder="1" applyAlignment="1">
      <alignment horizontal="left" vertical="center" wrapText="1"/>
    </xf>
    <xf numFmtId="49" fontId="9" fillId="39" borderId="28" xfId="0" applyNumberFormat="1" applyFont="1" applyFill="1" applyBorder="1" applyAlignment="1">
      <alignment horizontal="left" vertical="center" wrapText="1"/>
    </xf>
    <xf numFmtId="49" fontId="9" fillId="39" borderId="103" xfId="0" applyNumberFormat="1" applyFont="1" applyFill="1" applyBorder="1" applyAlignment="1">
      <alignment horizontal="left" vertical="center" wrapText="1"/>
    </xf>
    <xf numFmtId="165" fontId="2" fillId="0" borderId="105" xfId="0" applyNumberFormat="1" applyFont="1" applyFill="1" applyBorder="1" applyAlignment="1">
      <alignment/>
    </xf>
    <xf numFmtId="165" fontId="2" fillId="0" borderId="81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64" fontId="9" fillId="39" borderId="28" xfId="0" applyNumberFormat="1" applyFont="1" applyFill="1" applyBorder="1" applyAlignment="1">
      <alignment horizontal="left" vertical="center" wrapText="1"/>
    </xf>
    <xf numFmtId="164" fontId="9" fillId="39" borderId="103" xfId="0" applyNumberFormat="1" applyFont="1" applyFill="1" applyBorder="1" applyAlignment="1">
      <alignment horizontal="left" vertical="center" wrapText="1"/>
    </xf>
    <xf numFmtId="165" fontId="2" fillId="45" borderId="68" xfId="0" applyNumberFormat="1" applyFont="1" applyFill="1" applyBorder="1" applyAlignment="1">
      <alignment/>
    </xf>
    <xf numFmtId="165" fontId="2" fillId="45" borderId="67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106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2" fillId="0" borderId="73" xfId="0" applyNumberFormat="1" applyFont="1" applyBorder="1" applyAlignment="1">
      <alignment horizontal="left" vertical="center" wrapText="1"/>
    </xf>
    <xf numFmtId="49" fontId="2" fillId="0" borderId="69" xfId="0" applyNumberFormat="1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CCCC"/>
      <rgbColor rgb="00808080"/>
      <rgbColor rgb="00FFCCFF"/>
      <rgbColor rgb="00993366"/>
      <rgbColor rgb="00FFFFCC"/>
      <rgbColor rgb="00CCFFFF"/>
      <rgbColor rgb="00660066"/>
      <rgbColor rgb="00FF8080"/>
      <rgbColor rgb="000066CC"/>
      <rgbColor rgb="00E6E6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EEEEEE"/>
      <rgbColor rgb="00CCFF99"/>
      <rgbColor rgb="00FFFF99"/>
      <rgbColor rgb="0099CCFF"/>
      <rgbColor rgb="00FF99CC"/>
      <rgbColor rgb="00FF99FF"/>
      <rgbColor rgb="00FFCC99"/>
      <rgbColor rgb="003366FF"/>
      <rgbColor rgb="0066FFFF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="75" zoomScaleNormal="75" zoomScaleSheetLayoutView="75" zoomScalePageLayoutView="0" workbookViewId="0" topLeftCell="A56">
      <selection activeCell="G61" sqref="G61"/>
    </sheetView>
  </sheetViews>
  <sheetFormatPr defaultColWidth="9.140625" defaultRowHeight="12.75"/>
  <cols>
    <col min="1" max="1" width="29.7109375" style="1" customWidth="1"/>
    <col min="2" max="2" width="34.421875" style="2" customWidth="1"/>
    <col min="3" max="3" width="9.28125" style="2" customWidth="1"/>
    <col min="4" max="4" width="11.421875" style="2" customWidth="1"/>
    <col min="5" max="5" width="10.7109375" style="2" customWidth="1"/>
    <col min="6" max="6" width="22.00390625" style="2" customWidth="1"/>
    <col min="7" max="7" width="11.421875" style="2" customWidth="1"/>
    <col min="8" max="8" width="42.57421875" style="0" customWidth="1"/>
    <col min="9" max="9" width="31.140625" style="0" customWidth="1"/>
  </cols>
  <sheetData>
    <row r="1" spans="1:9" ht="57" customHeight="1">
      <c r="A1" s="588" t="s">
        <v>0</v>
      </c>
      <c r="B1" s="588"/>
      <c r="C1" s="588"/>
      <c r="D1" s="588"/>
      <c r="E1" s="588"/>
      <c r="F1" s="588"/>
      <c r="G1" s="588"/>
      <c r="H1" s="3"/>
      <c r="I1" s="4" t="s">
        <v>159</v>
      </c>
    </row>
    <row r="2" spans="1:9" ht="18.75" customHeight="1">
      <c r="A2" s="5"/>
      <c r="B2" s="6"/>
      <c r="C2" s="6"/>
      <c r="D2" s="7"/>
      <c r="E2" s="6"/>
      <c r="F2" s="8">
        <v>1.5</v>
      </c>
      <c r="G2" s="6"/>
      <c r="H2" s="9"/>
      <c r="I2" s="10"/>
    </row>
    <row r="3" spans="1:9" ht="31.5" customHeight="1" thickBot="1">
      <c r="A3" s="11"/>
      <c r="B3" s="12"/>
      <c r="C3" s="13" t="s">
        <v>1</v>
      </c>
      <c r="D3" s="13" t="s">
        <v>2</v>
      </c>
      <c r="E3" s="14"/>
      <c r="F3" s="13" t="s">
        <v>3</v>
      </c>
      <c r="G3" s="15" t="s">
        <v>4</v>
      </c>
      <c r="H3" s="13"/>
      <c r="I3" s="16" t="s">
        <v>182</v>
      </c>
    </row>
    <row r="4" spans="1:9" s="10" customFormat="1" ht="31.5" customHeight="1" thickBot="1">
      <c r="A4" s="510" t="s">
        <v>5</v>
      </c>
      <c r="B4" s="17" t="s">
        <v>6</v>
      </c>
      <c r="C4" s="17" t="s">
        <v>7</v>
      </c>
      <c r="D4" s="18"/>
      <c r="E4" s="18"/>
      <c r="F4" s="17" t="s">
        <v>8</v>
      </c>
      <c r="G4" s="17" t="s">
        <v>9</v>
      </c>
      <c r="H4" s="19" t="s">
        <v>10</v>
      </c>
      <c r="I4" s="20" t="s">
        <v>11</v>
      </c>
    </row>
    <row r="5" spans="1:9" s="10" customFormat="1" ht="31.5" customHeight="1" thickBot="1">
      <c r="A5" s="510"/>
      <c r="B5" s="515"/>
      <c r="C5" s="515"/>
      <c r="D5" s="516"/>
      <c r="E5" s="516"/>
      <c r="F5" s="515"/>
      <c r="G5" s="515"/>
      <c r="H5" s="517"/>
      <c r="I5" s="518"/>
    </row>
    <row r="6" spans="1:9" s="24" customFormat="1" ht="35.25" customHeight="1" thickBot="1">
      <c r="A6" s="519"/>
      <c r="B6" s="520"/>
      <c r="C6" s="521" t="s">
        <v>1</v>
      </c>
      <c r="D6" s="521" t="s">
        <v>2</v>
      </c>
      <c r="E6" s="520"/>
      <c r="F6" s="521" t="s">
        <v>3</v>
      </c>
      <c r="G6" s="521" t="s">
        <v>4</v>
      </c>
      <c r="H6" s="589"/>
      <c r="I6" s="23"/>
    </row>
    <row r="7" spans="1:9" s="24" customFormat="1" ht="28.5" customHeight="1">
      <c r="A7" s="522"/>
      <c r="B7" s="25" t="s">
        <v>12</v>
      </c>
      <c r="C7" s="25">
        <v>0.3125</v>
      </c>
      <c r="D7" s="25">
        <v>0.6124999999999999</v>
      </c>
      <c r="E7" s="25">
        <f>D7-C7-G7</f>
        <v>0.29999999999999993</v>
      </c>
      <c r="F7" s="22">
        <f>E7*3</f>
        <v>0.8999999999999998</v>
      </c>
      <c r="G7" s="25"/>
      <c r="H7" s="589"/>
      <c r="I7" s="23"/>
    </row>
    <row r="8" spans="1:9" s="24" customFormat="1" ht="31.5" customHeight="1" thickBot="1">
      <c r="A8" s="512" t="s">
        <v>176</v>
      </c>
      <c r="B8" s="508" t="s">
        <v>45</v>
      </c>
      <c r="C8" s="25">
        <v>0.4708333333333334</v>
      </c>
      <c r="D8" s="25">
        <v>0.7708333333333334</v>
      </c>
      <c r="E8" s="25">
        <f>D8-C8-G8</f>
        <v>0.3</v>
      </c>
      <c r="F8" s="88">
        <f>E8*1</f>
        <v>0.3</v>
      </c>
      <c r="G8" s="25"/>
      <c r="H8" s="590"/>
      <c r="I8" s="32" t="s">
        <v>15</v>
      </c>
    </row>
    <row r="9" spans="1:9" s="24" customFormat="1" ht="27.75" customHeight="1" thickBot="1">
      <c r="A9" s="512"/>
      <c r="B9" s="509" t="s">
        <v>26</v>
      </c>
      <c r="C9" s="507">
        <v>0.4291666666666667</v>
      </c>
      <c r="D9" s="507">
        <v>0.7291666666666666</v>
      </c>
      <c r="E9" s="25">
        <f>D9-C9-G9</f>
        <v>0.29999999999999993</v>
      </c>
      <c r="F9" s="22">
        <f>E9*1</f>
        <v>0.29999999999999993</v>
      </c>
      <c r="G9" s="21"/>
      <c r="H9" s="590"/>
      <c r="I9" s="23"/>
    </row>
    <row r="10" spans="1:9" s="10" customFormat="1" ht="26.25" customHeight="1" thickBot="1">
      <c r="A10" s="513"/>
      <c r="B10" s="591" t="s">
        <v>13</v>
      </c>
      <c r="C10" s="584"/>
      <c r="D10" s="584"/>
      <c r="E10" s="584"/>
      <c r="F10" s="26">
        <f>SUM(F6:F9)</f>
        <v>1.4999999999999996</v>
      </c>
      <c r="G10" s="27"/>
      <c r="H10" s="590"/>
      <c r="I10" s="23"/>
    </row>
    <row r="11" spans="1:9" s="10" customFormat="1" ht="22.5" customHeight="1" thickBot="1">
      <c r="A11" s="514"/>
      <c r="B11" s="269" t="s">
        <v>14</v>
      </c>
      <c r="C11" s="28"/>
      <c r="D11" s="28"/>
      <c r="E11" s="29"/>
      <c r="F11" s="30">
        <f>F10-F2</f>
        <v>0</v>
      </c>
      <c r="G11" s="31"/>
      <c r="H11" s="590"/>
      <c r="I11" s="23"/>
    </row>
    <row r="12" spans="1:9" s="10" customFormat="1" ht="31.5" customHeight="1">
      <c r="A12" s="511"/>
      <c r="B12" s="520"/>
      <c r="C12" s="521" t="s">
        <v>1</v>
      </c>
      <c r="D12" s="521" t="s">
        <v>2</v>
      </c>
      <c r="E12" s="520"/>
      <c r="F12" s="521" t="s">
        <v>3</v>
      </c>
      <c r="G12" s="521" t="s">
        <v>4</v>
      </c>
      <c r="H12" s="527"/>
      <c r="I12" s="23"/>
    </row>
    <row r="13" spans="1:9" ht="25.5" customHeight="1" thickBot="1">
      <c r="A13" s="592" t="s">
        <v>177</v>
      </c>
      <c r="B13" s="25" t="s">
        <v>179</v>
      </c>
      <c r="C13" s="25">
        <v>0.4708333333333334</v>
      </c>
      <c r="D13" s="25">
        <v>0.7708333333333334</v>
      </c>
      <c r="E13" s="25">
        <f>D13-C13-G13</f>
        <v>0.3</v>
      </c>
      <c r="F13" s="22">
        <f>E13*2</f>
        <v>0.6</v>
      </c>
      <c r="G13" s="21"/>
      <c r="H13" s="528"/>
      <c r="I13" s="32" t="s">
        <v>15</v>
      </c>
    </row>
    <row r="14" spans="1:9" ht="25.5" customHeight="1" thickBot="1">
      <c r="A14" s="592"/>
      <c r="B14" s="25" t="s">
        <v>180</v>
      </c>
      <c r="C14" s="25">
        <v>0.3125</v>
      </c>
      <c r="D14" s="25">
        <v>0.6124999999999999</v>
      </c>
      <c r="E14" s="25">
        <f>D14-C14-G14</f>
        <v>0.29999999999999993</v>
      </c>
      <c r="F14" s="22">
        <f>E14*2</f>
        <v>0.5999999999999999</v>
      </c>
      <c r="G14" s="25"/>
      <c r="H14" s="528"/>
      <c r="I14" s="23"/>
    </row>
    <row r="15" spans="1:9" ht="30" customHeight="1" thickBot="1">
      <c r="A15" s="593"/>
      <c r="B15" s="21" t="s">
        <v>47</v>
      </c>
      <c r="C15" s="33">
        <v>0.4291666666666667</v>
      </c>
      <c r="D15" s="33">
        <v>0.7291666666666666</v>
      </c>
      <c r="E15" s="33">
        <f>D15-C15-G15</f>
        <v>0.29999999999999993</v>
      </c>
      <c r="F15" s="34">
        <f>E15*1</f>
        <v>0.29999999999999993</v>
      </c>
      <c r="G15" s="33">
        <v>0</v>
      </c>
      <c r="H15" s="35"/>
      <c r="I15" s="23"/>
    </row>
    <row r="16" spans="1:9" ht="18.75" customHeight="1">
      <c r="A16" s="593"/>
      <c r="B16" s="584" t="s">
        <v>13</v>
      </c>
      <c r="C16" s="584"/>
      <c r="D16" s="584"/>
      <c r="E16" s="584"/>
      <c r="F16" s="26">
        <f>SUM(F13:F15)</f>
        <v>1.4999999999999996</v>
      </c>
      <c r="G16" s="27"/>
      <c r="H16" s="36"/>
      <c r="I16" s="23"/>
    </row>
    <row r="17" spans="1:9" ht="21" customHeight="1" thickBot="1">
      <c r="A17" s="593"/>
      <c r="B17" s="95" t="s">
        <v>16</v>
      </c>
      <c r="C17" s="96"/>
      <c r="D17" s="96"/>
      <c r="E17" s="91"/>
      <c r="F17" s="38">
        <f>F16-F2</f>
        <v>0</v>
      </c>
      <c r="G17" s="39"/>
      <c r="H17" s="40"/>
      <c r="I17" s="23"/>
    </row>
    <row r="18" spans="1:9" ht="33" customHeight="1" thickBot="1">
      <c r="A18" s="523"/>
      <c r="B18" s="520"/>
      <c r="C18" s="521" t="s">
        <v>1</v>
      </c>
      <c r="D18" s="521" t="s">
        <v>2</v>
      </c>
      <c r="E18" s="520"/>
      <c r="F18" s="521" t="s">
        <v>3</v>
      </c>
      <c r="G18" s="521" t="s">
        <v>4</v>
      </c>
      <c r="H18" s="524"/>
      <c r="I18" s="256"/>
    </row>
    <row r="19" spans="1:9" ht="21" customHeight="1" thickBot="1">
      <c r="A19" s="267" t="s">
        <v>178</v>
      </c>
      <c r="B19" s="525" t="s">
        <v>152</v>
      </c>
      <c r="C19" s="25">
        <v>0.3125</v>
      </c>
      <c r="D19" s="25">
        <v>0.6125</v>
      </c>
      <c r="E19" s="25">
        <f>D19-C19-G19</f>
        <v>0.30000000000000004</v>
      </c>
      <c r="F19" s="88">
        <f>E19*2</f>
        <v>0.6000000000000001</v>
      </c>
      <c r="G19" s="526"/>
      <c r="H19" s="264"/>
      <c r="I19" s="256"/>
    </row>
    <row r="20" spans="1:9" ht="21" customHeight="1" thickBot="1">
      <c r="A20" s="267"/>
      <c r="B20" s="265" t="s">
        <v>25</v>
      </c>
      <c r="C20" s="25">
        <v>0.4291666666666667</v>
      </c>
      <c r="D20" s="25">
        <v>0.7291666666666666</v>
      </c>
      <c r="E20" s="25">
        <f>D20-C20-G20</f>
        <v>0.29999999999999993</v>
      </c>
      <c r="F20" s="22">
        <f>E20*1</f>
        <v>0.29999999999999993</v>
      </c>
      <c r="G20" s="262"/>
      <c r="H20" s="290" t="s">
        <v>94</v>
      </c>
      <c r="I20" s="256"/>
    </row>
    <row r="21" spans="1:9" ht="21" customHeight="1" thickBot="1">
      <c r="A21" s="267"/>
      <c r="B21" s="265" t="s">
        <v>181</v>
      </c>
      <c r="C21" s="270">
        <v>0.4708333333333334</v>
      </c>
      <c r="D21" s="270">
        <v>0.7708333333333334</v>
      </c>
      <c r="E21" s="25">
        <f>D21-C21-G21</f>
        <v>0.3</v>
      </c>
      <c r="F21" s="22">
        <f>E21*2</f>
        <v>0.6</v>
      </c>
      <c r="G21" s="262"/>
      <c r="H21" s="264"/>
      <c r="I21" s="256"/>
    </row>
    <row r="22" spans="1:9" ht="21" customHeight="1" thickBot="1">
      <c r="A22" s="268"/>
      <c r="B22" s="265"/>
      <c r="C22" s="262"/>
      <c r="D22" s="262"/>
      <c r="E22" s="262"/>
      <c r="F22" s="26">
        <f>SUM(F19:F21)</f>
        <v>1.5</v>
      </c>
      <c r="G22" s="262"/>
      <c r="H22" s="263"/>
      <c r="I22" s="256"/>
    </row>
    <row r="23" spans="1:9" ht="21" customHeight="1" thickBot="1">
      <c r="A23" s="268"/>
      <c r="B23" s="269" t="s">
        <v>14</v>
      </c>
      <c r="C23" s="28"/>
      <c r="D23" s="28"/>
      <c r="E23" s="29"/>
      <c r="F23" s="30">
        <f>F22-F2</f>
        <v>0</v>
      </c>
      <c r="G23" s="31"/>
      <c r="H23" s="10"/>
      <c r="I23" s="256"/>
    </row>
    <row r="24" spans="1:9" ht="39.75" customHeight="1">
      <c r="A24" s="266" t="s">
        <v>17</v>
      </c>
      <c r="B24" s="257" t="s">
        <v>18</v>
      </c>
      <c r="C24" s="258"/>
      <c r="D24" s="258"/>
      <c r="E24" s="258"/>
      <c r="F24" s="259" t="s">
        <v>19</v>
      </c>
      <c r="G24" s="260" t="s">
        <v>20</v>
      </c>
      <c r="H24" s="261"/>
      <c r="I24" s="41"/>
    </row>
    <row r="25" spans="1:9" ht="25.5" customHeight="1" thickBot="1">
      <c r="A25" s="42"/>
      <c r="B25" s="43"/>
      <c r="C25" s="13" t="s">
        <v>1</v>
      </c>
      <c r="D25" s="13" t="s">
        <v>2</v>
      </c>
      <c r="E25" s="14"/>
      <c r="F25" s="13" t="s">
        <v>3</v>
      </c>
      <c r="G25" s="15" t="s">
        <v>4</v>
      </c>
      <c r="H25" s="44"/>
      <c r="I25" s="45"/>
    </row>
    <row r="26" spans="1:9" ht="30.75" customHeight="1">
      <c r="A26" s="46" t="s">
        <v>21</v>
      </c>
      <c r="B26" s="47" t="s">
        <v>22</v>
      </c>
      <c r="C26" s="48">
        <v>0.3333333333333333</v>
      </c>
      <c r="D26" s="48">
        <v>0.7222222222222222</v>
      </c>
      <c r="E26" s="48">
        <f>D26-C26-G26</f>
        <v>0.3472222222222222</v>
      </c>
      <c r="F26" s="22">
        <f>E26*3</f>
        <v>1.0416666666666665</v>
      </c>
      <c r="G26" s="49">
        <v>0.041666666666666664</v>
      </c>
      <c r="H26" s="50" t="s">
        <v>23</v>
      </c>
      <c r="I26" s="51"/>
    </row>
    <row r="27" spans="1:9" ht="25.5" customHeight="1">
      <c r="A27" s="52" t="s">
        <v>24</v>
      </c>
      <c r="B27" s="47" t="s">
        <v>25</v>
      </c>
      <c r="C27" s="48">
        <v>0.3333333333333333</v>
      </c>
      <c r="D27" s="48">
        <v>0.5833333333333334</v>
      </c>
      <c r="E27" s="48">
        <f>D27-C27-G27</f>
        <v>0.25000000000000006</v>
      </c>
      <c r="F27" s="22">
        <f>E27*1</f>
        <v>0.25000000000000006</v>
      </c>
      <c r="G27" s="49"/>
      <c r="H27" s="53"/>
      <c r="I27" s="51"/>
    </row>
    <row r="28" spans="1:9" ht="24.75" customHeight="1">
      <c r="A28" s="54"/>
      <c r="B28" s="47" t="s">
        <v>26</v>
      </c>
      <c r="C28" s="48">
        <v>0.4791666666666667</v>
      </c>
      <c r="D28" s="48">
        <v>0.7291666666666666</v>
      </c>
      <c r="E28" s="48">
        <f>D28-C28-G28</f>
        <v>0.24999999999999994</v>
      </c>
      <c r="F28" s="22">
        <f>E28*1</f>
        <v>0.24999999999999994</v>
      </c>
      <c r="G28" s="49"/>
      <c r="H28" s="53"/>
      <c r="I28" s="51"/>
    </row>
    <row r="29" spans="1:9" ht="20.25" customHeight="1">
      <c r="A29" s="55"/>
      <c r="B29" s="56" t="s">
        <v>13</v>
      </c>
      <c r="C29" s="57"/>
      <c r="D29" s="57"/>
      <c r="E29" s="57"/>
      <c r="F29" s="58">
        <f>SUM(F26:F28)</f>
        <v>1.5416666666666665</v>
      </c>
      <c r="G29" s="59"/>
      <c r="H29" s="60"/>
      <c r="I29" s="51"/>
    </row>
    <row r="30" spans="1:9" ht="22.5" customHeight="1">
      <c r="A30" s="61"/>
      <c r="B30" s="37" t="s">
        <v>16</v>
      </c>
      <c r="C30" s="28"/>
      <c r="D30" s="28"/>
      <c r="E30" s="29"/>
      <c r="F30" s="38">
        <f>F29-F2</f>
        <v>0.04166666666666652</v>
      </c>
      <c r="G30" s="59"/>
      <c r="H30" s="60"/>
      <c r="I30" s="51"/>
    </row>
    <row r="31" spans="1:9" ht="23.25" customHeight="1">
      <c r="A31" s="62"/>
      <c r="B31" s="63"/>
      <c r="C31" s="64"/>
      <c r="D31" s="64"/>
      <c r="E31" s="65"/>
      <c r="F31" s="64"/>
      <c r="G31" s="64"/>
      <c r="H31" s="66"/>
      <c r="I31" s="67"/>
    </row>
    <row r="32" spans="1:9" ht="23.25" customHeight="1">
      <c r="A32" s="68" t="s">
        <v>21</v>
      </c>
      <c r="B32" s="47" t="s">
        <v>25</v>
      </c>
      <c r="C32" s="48">
        <v>0.4791666666666667</v>
      </c>
      <c r="D32" s="48">
        <v>0.7291666666666666</v>
      </c>
      <c r="E32" s="48">
        <f>D32-C32-G32</f>
        <v>0.24999999999999994</v>
      </c>
      <c r="F32" s="22">
        <f>E32*1</f>
        <v>0.24999999999999994</v>
      </c>
      <c r="G32" s="49"/>
      <c r="H32" s="594" t="s">
        <v>27</v>
      </c>
      <c r="I32" s="69"/>
    </row>
    <row r="33" spans="1:9" ht="21.75" customHeight="1">
      <c r="A33" s="70" t="s">
        <v>28</v>
      </c>
      <c r="B33" s="47" t="s">
        <v>26</v>
      </c>
      <c r="C33" s="48">
        <v>0.3333333333333333</v>
      </c>
      <c r="D33" s="48">
        <v>0.5833333333333334</v>
      </c>
      <c r="E33" s="48">
        <f>D33-C33-G33</f>
        <v>0.25000000000000006</v>
      </c>
      <c r="F33" s="22">
        <f>E33*1</f>
        <v>0.25000000000000006</v>
      </c>
      <c r="G33" s="49"/>
      <c r="H33" s="594"/>
      <c r="I33" s="69"/>
    </row>
    <row r="34" spans="1:9" ht="24.75" customHeight="1">
      <c r="A34" s="68"/>
      <c r="B34" s="47"/>
      <c r="C34" s="48"/>
      <c r="D34" s="48"/>
      <c r="E34" s="48"/>
      <c r="F34" s="71"/>
      <c r="G34" s="49"/>
      <c r="H34" s="594"/>
      <c r="I34" s="69"/>
    </row>
    <row r="35" spans="1:9" ht="21.75" customHeight="1">
      <c r="A35" s="70" t="s">
        <v>29</v>
      </c>
      <c r="B35" s="584"/>
      <c r="C35" s="584"/>
      <c r="D35" s="584"/>
      <c r="E35" s="584"/>
      <c r="F35" s="26"/>
      <c r="G35" s="27"/>
      <c r="H35" s="594"/>
      <c r="I35" s="72"/>
    </row>
    <row r="36" spans="1:9" ht="19.5" customHeight="1">
      <c r="A36" s="68" t="s">
        <v>30</v>
      </c>
      <c r="B36" s="73" t="s">
        <v>16</v>
      </c>
      <c r="C36" s="31"/>
      <c r="D36" s="31"/>
      <c r="E36" s="31"/>
      <c r="F36" s="38" t="s">
        <v>31</v>
      </c>
      <c r="G36" s="74"/>
      <c r="H36" s="594"/>
      <c r="I36" s="72"/>
    </row>
    <row r="37" spans="1:9" ht="24.75" customHeight="1">
      <c r="A37" s="75" t="s">
        <v>32</v>
      </c>
      <c r="B37" s="76" t="s">
        <v>33</v>
      </c>
      <c r="C37" s="77"/>
      <c r="D37" s="77"/>
      <c r="E37" s="77"/>
      <c r="F37" s="78" t="s">
        <v>34</v>
      </c>
      <c r="G37" s="79" t="s">
        <v>35</v>
      </c>
      <c r="H37" s="80"/>
      <c r="I37" s="81"/>
    </row>
    <row r="38" spans="1:9" ht="24.75" customHeight="1">
      <c r="A38" s="82" t="s">
        <v>36</v>
      </c>
      <c r="B38" s="83"/>
      <c r="C38" s="84" t="s">
        <v>1</v>
      </c>
      <c r="D38" s="84" t="s">
        <v>2</v>
      </c>
      <c r="E38" s="85"/>
      <c r="F38" s="84" t="s">
        <v>3</v>
      </c>
      <c r="G38" s="84" t="s">
        <v>4</v>
      </c>
      <c r="H38" s="86"/>
      <c r="I38" s="87"/>
    </row>
    <row r="39" spans="1:9" s="10" customFormat="1" ht="26.25" customHeight="1" thickBot="1">
      <c r="A39" s="580" t="s">
        <v>37</v>
      </c>
      <c r="B39" s="25" t="s">
        <v>156</v>
      </c>
      <c r="C39" s="25">
        <v>0.3125</v>
      </c>
      <c r="D39" s="25">
        <v>0.6125</v>
      </c>
      <c r="E39" s="25">
        <f>D39-C39-G39</f>
        <v>0.30000000000000004</v>
      </c>
      <c r="F39" s="88">
        <f>E39*2</f>
        <v>0.6000000000000001</v>
      </c>
      <c r="G39" s="25">
        <v>0</v>
      </c>
      <c r="H39" s="288"/>
      <c r="I39" s="582" t="s">
        <v>38</v>
      </c>
    </row>
    <row r="40" spans="1:9" s="10" customFormat="1" ht="26.25" customHeight="1" thickBot="1">
      <c r="A40" s="580"/>
      <c r="B40" s="25" t="s">
        <v>25</v>
      </c>
      <c r="C40" s="25">
        <v>0.3958333333333333</v>
      </c>
      <c r="D40" s="25">
        <v>0.6958333333333333</v>
      </c>
      <c r="E40" s="25">
        <f>D40-C40-G40</f>
        <v>0.3</v>
      </c>
      <c r="F40" s="88">
        <f>E40*2</f>
        <v>0.6</v>
      </c>
      <c r="G40" s="25"/>
      <c r="H40" s="289"/>
      <c r="I40" s="582"/>
    </row>
    <row r="41" spans="1:9" s="10" customFormat="1" ht="26.25" customHeight="1" thickBot="1">
      <c r="A41" s="580"/>
      <c r="B41" s="25" t="s">
        <v>157</v>
      </c>
      <c r="C41" s="25">
        <v>0.4708333333333334</v>
      </c>
      <c r="D41" s="25">
        <v>0.7708333333333334</v>
      </c>
      <c r="E41" s="25">
        <f>D41-C41-G41</f>
        <v>0.3</v>
      </c>
      <c r="F41" s="88">
        <f>E41*1</f>
        <v>0.3</v>
      </c>
      <c r="G41" s="25"/>
      <c r="H41" s="289"/>
      <c r="I41" s="582"/>
    </row>
    <row r="42" spans="1:9" s="10" customFormat="1" ht="15" customHeight="1" hidden="1">
      <c r="A42" s="580"/>
      <c r="B42" s="89"/>
      <c r="C42" s="89"/>
      <c r="D42" s="89"/>
      <c r="E42" s="89"/>
      <c r="F42" s="89"/>
      <c r="G42" s="89"/>
      <c r="H42" s="90"/>
      <c r="I42" s="582"/>
    </row>
    <row r="43" spans="1:9" s="10" customFormat="1" ht="20.25" customHeight="1" thickBot="1">
      <c r="A43" s="580"/>
      <c r="B43" s="584" t="s">
        <v>13</v>
      </c>
      <c r="C43" s="584"/>
      <c r="D43" s="584"/>
      <c r="E43" s="584"/>
      <c r="F43" s="282">
        <f>SUM(F39:F42)</f>
        <v>1.5000000000000002</v>
      </c>
      <c r="G43" s="272"/>
      <c r="H43" s="287" t="s">
        <v>158</v>
      </c>
      <c r="I43" s="582"/>
    </row>
    <row r="44" spans="1:9" s="10" customFormat="1" ht="20.25" customHeight="1" thickBot="1">
      <c r="A44" s="581"/>
      <c r="B44" s="273" t="s">
        <v>16</v>
      </c>
      <c r="C44" s="274"/>
      <c r="D44" s="274"/>
      <c r="E44" s="274"/>
      <c r="F44" s="274">
        <f>F43-F2</f>
        <v>0</v>
      </c>
      <c r="G44" s="274"/>
      <c r="H44" s="281"/>
      <c r="I44" s="582"/>
    </row>
    <row r="45" spans="1:9" ht="26.25" customHeight="1" thickBot="1">
      <c r="A45" s="585" t="s">
        <v>155</v>
      </c>
      <c r="B45" s="85"/>
      <c r="C45" s="84" t="s">
        <v>1</v>
      </c>
      <c r="D45" s="84" t="s">
        <v>2</v>
      </c>
      <c r="E45" s="85"/>
      <c r="F45" s="84" t="s">
        <v>3</v>
      </c>
      <c r="G45" s="84" t="s">
        <v>4</v>
      </c>
      <c r="H45" s="93"/>
      <c r="I45" s="582"/>
    </row>
    <row r="46" spans="1:9" ht="26.25" customHeight="1" thickBot="1">
      <c r="A46" s="585"/>
      <c r="B46" s="25" t="s">
        <v>156</v>
      </c>
      <c r="C46" s="25">
        <v>0.3958333333333333</v>
      </c>
      <c r="D46" s="25">
        <v>0.6958333333333333</v>
      </c>
      <c r="E46" s="25">
        <f>D46-C46-G46</f>
        <v>0.3</v>
      </c>
      <c r="F46" s="88">
        <f>E46*2</f>
        <v>0.6</v>
      </c>
      <c r="G46" s="33"/>
      <c r="H46" s="247"/>
      <c r="I46" s="582"/>
    </row>
    <row r="47" spans="1:9" ht="26.25" customHeight="1" thickBot="1">
      <c r="A47" s="585"/>
      <c r="B47" s="25" t="s">
        <v>25</v>
      </c>
      <c r="C47" s="25">
        <v>0.4708333333333334</v>
      </c>
      <c r="D47" s="25">
        <v>0.7708333333333334</v>
      </c>
      <c r="E47" s="25">
        <f>D47-C47-G47</f>
        <v>0.3</v>
      </c>
      <c r="F47" s="88">
        <f>E47*1</f>
        <v>0.3</v>
      </c>
      <c r="G47" s="25"/>
      <c r="H47" s="247"/>
      <c r="I47" s="582"/>
    </row>
    <row r="48" spans="1:9" ht="29.25" customHeight="1" thickBot="1">
      <c r="A48" s="585"/>
      <c r="B48" s="25" t="s">
        <v>157</v>
      </c>
      <c r="C48" s="25">
        <v>0.3125</v>
      </c>
      <c r="D48" s="25">
        <v>0.6124999999999999</v>
      </c>
      <c r="E48" s="25">
        <f>D48-C48-G48</f>
        <v>0.29999999999999993</v>
      </c>
      <c r="F48" s="88">
        <f>E48*2</f>
        <v>0.5999999999999999</v>
      </c>
      <c r="G48" s="25"/>
      <c r="H48" s="36"/>
      <c r="I48" s="582"/>
    </row>
    <row r="49" spans="1:9" ht="22.5" customHeight="1" thickBot="1">
      <c r="A49" s="585"/>
      <c r="B49" s="584" t="s">
        <v>13</v>
      </c>
      <c r="C49" s="584"/>
      <c r="D49" s="584"/>
      <c r="E49" s="584"/>
      <c r="F49" s="271">
        <f>SUM(F45:F48)</f>
        <v>1.4999999999999998</v>
      </c>
      <c r="G49" s="272"/>
      <c r="H49" s="287" t="s">
        <v>158</v>
      </c>
      <c r="I49" s="582"/>
    </row>
    <row r="50" spans="1:9" ht="21.75" customHeight="1" thickBot="1">
      <c r="A50" s="586"/>
      <c r="B50" s="275" t="s">
        <v>16</v>
      </c>
      <c r="C50" s="276"/>
      <c r="D50" s="276"/>
      <c r="E50" s="276"/>
      <c r="F50" s="276">
        <f>F49-F2</f>
        <v>0</v>
      </c>
      <c r="G50" s="276"/>
      <c r="H50" s="277"/>
      <c r="I50" s="583"/>
    </row>
    <row r="51" spans="1:9" ht="21.75" customHeight="1" thickBot="1">
      <c r="A51" s="285"/>
      <c r="B51" s="283"/>
      <c r="C51" s="279" t="s">
        <v>1</v>
      </c>
      <c r="D51" s="279" t="s">
        <v>2</v>
      </c>
      <c r="E51" s="280"/>
      <c r="F51" s="279" t="s">
        <v>3</v>
      </c>
      <c r="G51" s="279" t="s">
        <v>4</v>
      </c>
      <c r="H51" s="263"/>
      <c r="I51" s="278"/>
    </row>
    <row r="52" spans="1:9" ht="21.75" customHeight="1">
      <c r="A52" s="286"/>
      <c r="B52" s="25" t="s">
        <v>156</v>
      </c>
      <c r="C52" s="25">
        <v>0.4791666666666667</v>
      </c>
      <c r="D52" s="25">
        <v>0.7791666666666667</v>
      </c>
      <c r="E52" s="25">
        <f>D52-C52-G52</f>
        <v>0.3</v>
      </c>
      <c r="F52" s="88">
        <f>E52*2</f>
        <v>0.6</v>
      </c>
      <c r="G52" s="33"/>
      <c r="H52" s="263"/>
      <c r="I52" s="278"/>
    </row>
    <row r="53" spans="1:9" ht="21.75" customHeight="1">
      <c r="A53" s="286" t="s">
        <v>154</v>
      </c>
      <c r="B53" s="25" t="s">
        <v>25</v>
      </c>
      <c r="C53" s="25">
        <v>0.3125</v>
      </c>
      <c r="D53" s="25">
        <v>0.6124999999999999</v>
      </c>
      <c r="E53" s="25">
        <f>D53-C53-G53</f>
        <v>0.29999999999999993</v>
      </c>
      <c r="F53" s="88">
        <f>E53*1</f>
        <v>0.29999999999999993</v>
      </c>
      <c r="G53" s="25"/>
      <c r="H53" s="287" t="s">
        <v>158</v>
      </c>
      <c r="I53" s="278"/>
    </row>
    <row r="54" spans="1:9" ht="21.75" customHeight="1">
      <c r="A54" s="286"/>
      <c r="B54" s="25" t="s">
        <v>157</v>
      </c>
      <c r="C54" s="25">
        <v>0.3958333333333333</v>
      </c>
      <c r="D54" s="25">
        <v>0.6958333333333333</v>
      </c>
      <c r="E54" s="25">
        <f>D54-C54-G54</f>
        <v>0.3</v>
      </c>
      <c r="F54" s="88">
        <f>E54*2</f>
        <v>0.6</v>
      </c>
      <c r="G54" s="25"/>
      <c r="H54" s="263"/>
      <c r="I54" s="278"/>
    </row>
    <row r="55" spans="1:9" ht="21.75" customHeight="1">
      <c r="A55" s="286"/>
      <c r="B55" s="591" t="s">
        <v>13</v>
      </c>
      <c r="C55" s="584"/>
      <c r="D55" s="584"/>
      <c r="E55" s="584"/>
      <c r="F55" s="26">
        <f>SUM(F50:F54)</f>
        <v>1.5</v>
      </c>
      <c r="G55" s="27"/>
      <c r="H55" s="263"/>
      <c r="I55" s="278"/>
    </row>
    <row r="56" spans="1:9" ht="21.75" customHeight="1">
      <c r="A56" s="293"/>
      <c r="B56" s="284" t="s">
        <v>16</v>
      </c>
      <c r="C56" s="276"/>
      <c r="D56" s="276"/>
      <c r="E56" s="276"/>
      <c r="F56" s="276">
        <f>F55-F2</f>
        <v>0</v>
      </c>
      <c r="G56" s="276"/>
      <c r="H56" s="294"/>
      <c r="I56" s="295"/>
    </row>
    <row r="57" spans="1:9" ht="33" customHeight="1">
      <c r="A57" s="297" t="s">
        <v>39</v>
      </c>
      <c r="B57" s="298" t="s">
        <v>6</v>
      </c>
      <c r="C57" s="297" t="s">
        <v>40</v>
      </c>
      <c r="D57" s="297"/>
      <c r="E57" s="297"/>
      <c r="F57" s="299" t="s">
        <v>41</v>
      </c>
      <c r="G57" s="300" t="s">
        <v>42</v>
      </c>
      <c r="H57" s="301"/>
      <c r="I57" s="302"/>
    </row>
    <row r="58" spans="1:9" ht="26.25" customHeight="1" thickBot="1">
      <c r="A58" s="587" t="s">
        <v>153</v>
      </c>
      <c r="B58" s="85"/>
      <c r="C58" s="84" t="s">
        <v>1</v>
      </c>
      <c r="D58" s="84" t="s">
        <v>2</v>
      </c>
      <c r="E58" s="85"/>
      <c r="F58" s="84" t="s">
        <v>3</v>
      </c>
      <c r="G58" s="84" t="s">
        <v>4</v>
      </c>
      <c r="H58" s="296"/>
      <c r="I58" s="582" t="s">
        <v>43</v>
      </c>
    </row>
    <row r="59" spans="1:9" ht="20.25" customHeight="1" thickBot="1">
      <c r="A59" s="587"/>
      <c r="B59" s="99" t="s">
        <v>44</v>
      </c>
      <c r="C59" s="99">
        <v>0.3333333333333333</v>
      </c>
      <c r="D59" s="99">
        <v>0.6979166666666666</v>
      </c>
      <c r="E59" s="99">
        <f>D59-C59-G59</f>
        <v>0.34375</v>
      </c>
      <c r="F59" s="88">
        <f>E59*3</f>
        <v>1.03125</v>
      </c>
      <c r="G59" s="99">
        <v>0.020833333333333332</v>
      </c>
      <c r="H59" s="101" t="s">
        <v>4</v>
      </c>
      <c r="I59" s="579"/>
    </row>
    <row r="60" spans="1:9" ht="21.75" customHeight="1">
      <c r="A60" s="587"/>
      <c r="B60" s="21" t="s">
        <v>45</v>
      </c>
      <c r="C60" s="21">
        <v>0.5104166666666666</v>
      </c>
      <c r="D60" s="21">
        <v>0.71875</v>
      </c>
      <c r="E60" s="21">
        <f>D60-C60-G60</f>
        <v>0.20833333333333337</v>
      </c>
      <c r="F60" s="22">
        <f>E60*1</f>
        <v>0.20833333333333337</v>
      </c>
      <c r="G60" s="21"/>
      <c r="H60" s="102" t="s">
        <v>46</v>
      </c>
      <c r="I60" s="579"/>
    </row>
    <row r="61" spans="1:9" ht="20.25" customHeight="1">
      <c r="A61" s="587"/>
      <c r="B61" s="21" t="s">
        <v>47</v>
      </c>
      <c r="C61" s="21">
        <v>0.3333333333333333</v>
      </c>
      <c r="D61" s="21">
        <v>0.59375</v>
      </c>
      <c r="E61" s="21">
        <f>D61-C61-G61</f>
        <v>0.2604166666666667</v>
      </c>
      <c r="F61" s="22">
        <f>E61*1</f>
        <v>0.2604166666666667</v>
      </c>
      <c r="G61" s="21"/>
      <c r="H61" s="103" t="s">
        <v>48</v>
      </c>
      <c r="I61" s="579"/>
    </row>
    <row r="62" spans="1:9" ht="18.75" customHeight="1">
      <c r="A62" s="587"/>
      <c r="B62" s="104" t="s">
        <v>49</v>
      </c>
      <c r="C62" s="104"/>
      <c r="D62" s="104"/>
      <c r="E62" s="104"/>
      <c r="F62" s="105">
        <f>SUM(F59:F61)</f>
        <v>1.5000000000000002</v>
      </c>
      <c r="G62" s="104"/>
      <c r="H62" s="106" t="s">
        <v>50</v>
      </c>
      <c r="I62" s="579"/>
    </row>
    <row r="63" spans="1:9" ht="21.75" customHeight="1">
      <c r="A63" s="587"/>
      <c r="B63" s="95" t="s">
        <v>16</v>
      </c>
      <c r="C63" s="96"/>
      <c r="D63" s="96"/>
      <c r="E63" s="91"/>
      <c r="F63" s="107">
        <f>F62-F2</f>
        <v>0</v>
      </c>
      <c r="G63" s="39"/>
      <c r="H63" s="97"/>
      <c r="I63" s="579"/>
    </row>
    <row r="64" spans="1:9" ht="28.5" customHeight="1">
      <c r="A64" s="108" t="s">
        <v>51</v>
      </c>
      <c r="B64" s="109" t="s">
        <v>6</v>
      </c>
      <c r="C64" s="109" t="s">
        <v>40</v>
      </c>
      <c r="D64" s="109"/>
      <c r="E64" s="110"/>
      <c r="F64" s="109" t="s">
        <v>52</v>
      </c>
      <c r="G64" s="110" t="s">
        <v>53</v>
      </c>
      <c r="H64" s="111"/>
      <c r="I64" s="112"/>
    </row>
    <row r="65" spans="1:9" ht="23.25" customHeight="1">
      <c r="A65" s="578" t="s">
        <v>54</v>
      </c>
      <c r="B65" s="85"/>
      <c r="C65" s="84" t="s">
        <v>1</v>
      </c>
      <c r="D65" s="84" t="s">
        <v>2</v>
      </c>
      <c r="E65" s="85"/>
      <c r="F65" s="84" t="s">
        <v>3</v>
      </c>
      <c r="G65" s="84" t="s">
        <v>4</v>
      </c>
      <c r="H65" s="98"/>
      <c r="I65" s="579" t="s">
        <v>43</v>
      </c>
    </row>
    <row r="66" spans="1:9" ht="22.5" customHeight="1">
      <c r="A66" s="578"/>
      <c r="B66" s="104" t="s">
        <v>55</v>
      </c>
      <c r="C66" s="21">
        <v>0.3333333333333333</v>
      </c>
      <c r="D66" s="21">
        <v>0.5833333333333334</v>
      </c>
      <c r="E66" s="21">
        <f>D66-C66-G66</f>
        <v>0.25000000000000006</v>
      </c>
      <c r="F66" s="22">
        <f>E66*1</f>
        <v>0.25000000000000006</v>
      </c>
      <c r="G66" s="21">
        <v>0</v>
      </c>
      <c r="H66" s="103"/>
      <c r="I66" s="579"/>
    </row>
    <row r="67" spans="1:9" ht="22.5" customHeight="1">
      <c r="A67" s="578"/>
      <c r="B67" s="99" t="s">
        <v>45</v>
      </c>
      <c r="C67" s="99">
        <v>0.3333333333333333</v>
      </c>
      <c r="D67" s="99">
        <v>0.5833333333333334</v>
      </c>
      <c r="E67" s="21">
        <f>D67-C67-G67</f>
        <v>0.25000000000000006</v>
      </c>
      <c r="F67" s="100">
        <f>E67*1</f>
        <v>0.25000000000000006</v>
      </c>
      <c r="G67" s="21"/>
      <c r="H67" s="103"/>
      <c r="I67" s="579"/>
    </row>
    <row r="68" spans="1:9" ht="24.75" customHeight="1">
      <c r="A68" s="578"/>
      <c r="B68" s="104" t="s">
        <v>25</v>
      </c>
      <c r="C68" s="21">
        <v>0.3333333333333333</v>
      </c>
      <c r="D68" s="113">
        <v>0.7291666666666666</v>
      </c>
      <c r="E68" s="113">
        <f>D68-C68-G68</f>
        <v>0.375</v>
      </c>
      <c r="F68" s="114">
        <f>E68*1</f>
        <v>0.375</v>
      </c>
      <c r="G68" s="21">
        <v>0.020833333333333332</v>
      </c>
      <c r="H68" s="103"/>
      <c r="I68" s="579"/>
    </row>
    <row r="69" spans="1:9" ht="21.75" customHeight="1">
      <c r="A69" s="578"/>
      <c r="B69" s="104" t="s">
        <v>26</v>
      </c>
      <c r="C69" s="21">
        <v>0.3333333333333333</v>
      </c>
      <c r="D69" s="113">
        <v>0.7291666666666666</v>
      </c>
      <c r="E69" s="113">
        <f>D69-C69-G69</f>
        <v>0.375</v>
      </c>
      <c r="F69" s="114">
        <f>E69*1</f>
        <v>0.375</v>
      </c>
      <c r="G69" s="21">
        <v>0.020833333333333332</v>
      </c>
      <c r="H69" s="103"/>
      <c r="I69" s="579"/>
    </row>
    <row r="70" spans="1:9" ht="21.75" customHeight="1">
      <c r="A70" s="578"/>
      <c r="B70" s="99" t="s">
        <v>56</v>
      </c>
      <c r="C70" s="99">
        <v>0.4791666666666667</v>
      </c>
      <c r="D70" s="99">
        <v>0.7291666666666666</v>
      </c>
      <c r="E70" s="21">
        <f>D70-C70-G70</f>
        <v>0.24999999999999994</v>
      </c>
      <c r="F70" s="292">
        <f>E70*1</f>
        <v>0.24999999999999994</v>
      </c>
      <c r="G70" s="21"/>
      <c r="H70" s="103"/>
      <c r="I70" s="579"/>
    </row>
    <row r="71" spans="1:9" ht="21" customHeight="1">
      <c r="A71" s="578"/>
      <c r="B71" s="104" t="s">
        <v>49</v>
      </c>
      <c r="C71" s="104"/>
      <c r="D71" s="104"/>
      <c r="E71" s="104"/>
      <c r="F71" s="105">
        <f>SUM(F66:F70)</f>
        <v>1.5</v>
      </c>
      <c r="G71" s="21"/>
      <c r="H71" s="115"/>
      <c r="I71" s="579"/>
    </row>
    <row r="72" spans="1:9" ht="28.5" customHeight="1">
      <c r="A72" s="578"/>
      <c r="B72" s="116" t="s">
        <v>16</v>
      </c>
      <c r="C72" s="117"/>
      <c r="D72" s="117"/>
      <c r="E72" s="118"/>
      <c r="F72" s="119">
        <f>F71-F2</f>
        <v>0</v>
      </c>
      <c r="G72" s="120"/>
      <c r="H72" s="97"/>
      <c r="I72" s="579"/>
    </row>
    <row r="73" spans="1:9" ht="26.25" customHeight="1">
      <c r="A73" s="578" t="s">
        <v>57</v>
      </c>
      <c r="B73" s="85"/>
      <c r="C73" s="84" t="s">
        <v>1</v>
      </c>
      <c r="D73" s="84" t="s">
        <v>2</v>
      </c>
      <c r="E73" s="85"/>
      <c r="F73" s="84" t="s">
        <v>3</v>
      </c>
      <c r="G73" s="84" t="s">
        <v>4</v>
      </c>
      <c r="H73" s="98"/>
      <c r="I73" s="579" t="s">
        <v>43</v>
      </c>
    </row>
    <row r="74" spans="1:9" ht="21.75" customHeight="1">
      <c r="A74" s="578"/>
      <c r="B74" s="104" t="s">
        <v>55</v>
      </c>
      <c r="C74" s="21">
        <v>0.4791666666666667</v>
      </c>
      <c r="D74" s="21">
        <v>0.7291666666666666</v>
      </c>
      <c r="E74" s="21">
        <f>D74-C74-G74</f>
        <v>0.24999999999999994</v>
      </c>
      <c r="F74" s="22">
        <f>E74*1</f>
        <v>0.24999999999999994</v>
      </c>
      <c r="G74" s="21"/>
      <c r="H74" s="115" t="s">
        <v>58</v>
      </c>
      <c r="I74" s="579"/>
    </row>
    <row r="75" spans="1:9" ht="26.25" customHeight="1">
      <c r="A75" s="578"/>
      <c r="B75" s="104" t="s">
        <v>45</v>
      </c>
      <c r="C75" s="21">
        <v>0.3333333333333333</v>
      </c>
      <c r="D75" s="21">
        <v>0.7291666666666666</v>
      </c>
      <c r="E75" s="21">
        <f>D75-C75-G75</f>
        <v>0.375</v>
      </c>
      <c r="F75" s="22">
        <f>E75*1</f>
        <v>0.375</v>
      </c>
      <c r="G75" s="21">
        <v>0.020833333333333332</v>
      </c>
      <c r="H75" s="115" t="s">
        <v>59</v>
      </c>
      <c r="I75" s="579"/>
    </row>
    <row r="76" spans="1:9" ht="26.25" customHeight="1">
      <c r="A76" s="578"/>
      <c r="B76" s="99" t="s">
        <v>25</v>
      </c>
      <c r="C76" s="99">
        <v>0.4791666666666667</v>
      </c>
      <c r="D76" s="99">
        <v>0.7291666666666666</v>
      </c>
      <c r="E76" s="99">
        <f>D76-C76-G76</f>
        <v>0.24999999999999994</v>
      </c>
      <c r="F76" s="100">
        <f>E76*1</f>
        <v>0.24999999999999994</v>
      </c>
      <c r="G76" s="104"/>
      <c r="H76" s="291" t="s">
        <v>60</v>
      </c>
      <c r="I76" s="579"/>
    </row>
    <row r="77" spans="1:9" ht="26.25" customHeight="1">
      <c r="A77" s="578"/>
      <c r="B77" s="104" t="s">
        <v>26</v>
      </c>
      <c r="C77" s="21">
        <v>0.3333333333333333</v>
      </c>
      <c r="D77" s="21">
        <v>0.5833333333333334</v>
      </c>
      <c r="E77" s="21">
        <f>D77-C77-G77</f>
        <v>0.25000000000000006</v>
      </c>
      <c r="F77" s="22">
        <f>E77*1</f>
        <v>0.25000000000000006</v>
      </c>
      <c r="G77" s="104"/>
      <c r="H77" s="291" t="s">
        <v>60</v>
      </c>
      <c r="I77" s="579"/>
    </row>
    <row r="78" spans="1:9" ht="21.75" customHeight="1">
      <c r="A78" s="578"/>
      <c r="B78" s="99" t="s">
        <v>56</v>
      </c>
      <c r="C78" s="99">
        <v>0.3333333333333333</v>
      </c>
      <c r="D78" s="99">
        <v>0.7291666666666666</v>
      </c>
      <c r="E78" s="121">
        <f>D78-C78-G78</f>
        <v>0.375</v>
      </c>
      <c r="F78" s="122">
        <f>E78*1</f>
        <v>0.375</v>
      </c>
      <c r="G78" s="21">
        <v>0.020833333333333332</v>
      </c>
      <c r="H78" s="115" t="s">
        <v>61</v>
      </c>
      <c r="I78" s="579"/>
    </row>
    <row r="79" spans="1:9" ht="20.25" customHeight="1">
      <c r="A79" s="578"/>
      <c r="B79" s="104" t="s">
        <v>49</v>
      </c>
      <c r="C79" s="104"/>
      <c r="D79" s="104"/>
      <c r="E79" s="104"/>
      <c r="F79" s="105">
        <f>SUM(F74:F78)</f>
        <v>1.5</v>
      </c>
      <c r="G79" s="21"/>
      <c r="H79" s="115"/>
      <c r="I79" s="579"/>
    </row>
    <row r="80" spans="1:9" ht="26.25" customHeight="1">
      <c r="A80" s="578"/>
      <c r="B80" s="123" t="s">
        <v>16</v>
      </c>
      <c r="C80" s="124"/>
      <c r="D80" s="124"/>
      <c r="E80" s="124"/>
      <c r="F80" s="125">
        <f>F79-F2</f>
        <v>0</v>
      </c>
      <c r="G80" s="124"/>
      <c r="H80" s="97"/>
      <c r="I80" s="579"/>
    </row>
    <row r="89" ht="21.75" customHeight="1"/>
  </sheetData>
  <sheetProtection selectLockedCells="1" selectUnlockedCells="1"/>
  <mergeCells count="19">
    <mergeCell ref="I58:I63"/>
    <mergeCell ref="A1:G1"/>
    <mergeCell ref="H6:H11"/>
    <mergeCell ref="B10:E10"/>
    <mergeCell ref="A13:A17"/>
    <mergeCell ref="B16:E16"/>
    <mergeCell ref="H32:H36"/>
    <mergeCell ref="B35:E35"/>
    <mergeCell ref="B55:E55"/>
    <mergeCell ref="A65:A72"/>
    <mergeCell ref="I65:I72"/>
    <mergeCell ref="A73:A80"/>
    <mergeCell ref="I73:I80"/>
    <mergeCell ref="A39:A44"/>
    <mergeCell ref="I39:I50"/>
    <mergeCell ref="B43:E43"/>
    <mergeCell ref="A45:A50"/>
    <mergeCell ref="B49:E49"/>
    <mergeCell ref="A58:A63"/>
  </mergeCells>
  <printOptions horizontalCentered="1" verticalCentered="1"/>
  <pageMargins left="0.39375" right="0.39375" top="0.5118055555555555" bottom="0.5118055555555555" header="0.5118055555555555" footer="0.5118055555555555"/>
  <pageSetup fitToHeight="0" fitToWidth="1" horizontalDpi="300" verticalDpi="300" orientation="landscape" paperSize="9" scale="70" r:id="rId1"/>
  <headerFooter alignWithMargins="0">
    <oddHeader xml:space="preserve">&amp;C 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75" zoomScaleNormal="75" zoomScaleSheetLayoutView="75" zoomScalePageLayoutView="0" workbookViewId="0" topLeftCell="A47">
      <selection activeCell="C60" sqref="C60"/>
    </sheetView>
  </sheetViews>
  <sheetFormatPr defaultColWidth="9.140625" defaultRowHeight="12.75"/>
  <cols>
    <col min="1" max="1" width="32.7109375" style="126" customWidth="1"/>
    <col min="2" max="2" width="48.00390625" style="2" customWidth="1"/>
    <col min="3" max="3" width="9.57421875" style="2" customWidth="1"/>
    <col min="4" max="4" width="11.421875" style="2" customWidth="1"/>
    <col min="5" max="5" width="13.7109375" style="2" customWidth="1"/>
    <col min="6" max="6" width="19.8515625" style="2" customWidth="1"/>
    <col min="7" max="7" width="13.57421875" style="2" customWidth="1"/>
    <col min="8" max="8" width="60.8515625" style="0" customWidth="1"/>
    <col min="9" max="9" width="43.140625" style="0" customWidth="1"/>
  </cols>
  <sheetData>
    <row r="1" spans="1:9" ht="33.75" customHeight="1" thickBot="1">
      <c r="A1" s="604" t="s">
        <v>62</v>
      </c>
      <c r="B1" s="604"/>
      <c r="C1" s="604"/>
      <c r="D1" s="604"/>
      <c r="E1" s="604"/>
      <c r="F1" s="604"/>
      <c r="G1" s="604"/>
      <c r="H1" s="127">
        <v>1.5</v>
      </c>
      <c r="I1" s="128" t="s">
        <v>161</v>
      </c>
    </row>
    <row r="2" spans="1:9" ht="51" customHeight="1" thickBot="1">
      <c r="A2" s="129" t="s">
        <v>63</v>
      </c>
      <c r="B2" s="308" t="s">
        <v>160</v>
      </c>
      <c r="C2" s="309"/>
      <c r="D2" s="309"/>
      <c r="E2" s="309"/>
      <c r="F2" s="309"/>
      <c r="G2" s="309"/>
      <c r="H2" s="310"/>
      <c r="I2" s="312" t="s">
        <v>183</v>
      </c>
    </row>
    <row r="3" spans="1:9" ht="54.75" customHeight="1" thickBot="1">
      <c r="A3" s="129" t="s">
        <v>63</v>
      </c>
      <c r="B3" s="303" t="s">
        <v>64</v>
      </c>
      <c r="C3" s="304"/>
      <c r="D3" s="304"/>
      <c r="E3" s="305"/>
      <c r="F3" s="306" t="s">
        <v>65</v>
      </c>
      <c r="G3" s="307" t="s">
        <v>66</v>
      </c>
      <c r="H3" s="194" t="s">
        <v>67</v>
      </c>
      <c r="I3" s="311" t="s">
        <v>11</v>
      </c>
    </row>
    <row r="4" spans="1:9" ht="30" customHeight="1" thickBot="1">
      <c r="A4" s="605" t="s">
        <v>68</v>
      </c>
      <c r="B4" s="131"/>
      <c r="C4" s="132" t="s">
        <v>1</v>
      </c>
      <c r="D4" s="132" t="s">
        <v>2</v>
      </c>
      <c r="E4" s="131"/>
      <c r="F4" s="132" t="s">
        <v>3</v>
      </c>
      <c r="G4" s="132" t="s">
        <v>4</v>
      </c>
      <c r="H4" s="133"/>
      <c r="I4" s="134" t="s">
        <v>69</v>
      </c>
    </row>
    <row r="5" spans="1:9" s="10" customFormat="1" ht="30" customHeight="1">
      <c r="A5" s="605"/>
      <c r="B5" s="135" t="s">
        <v>70</v>
      </c>
      <c r="C5" s="135">
        <v>0.4583333333333333</v>
      </c>
      <c r="D5" s="135">
        <v>0.7583333333333333</v>
      </c>
      <c r="E5" s="135">
        <f>D5-C5-G5</f>
        <v>0.3</v>
      </c>
      <c r="F5" s="136">
        <f>E5*2</f>
        <v>0.6</v>
      </c>
      <c r="G5" s="135">
        <v>0</v>
      </c>
      <c r="H5" s="137"/>
      <c r="I5" s="138" t="s">
        <v>71</v>
      </c>
    </row>
    <row r="6" spans="1:9" s="10" customFormat="1" ht="21.75" customHeight="1">
      <c r="A6" s="605"/>
      <c r="B6" s="135" t="s">
        <v>72</v>
      </c>
      <c r="C6" s="135">
        <v>0.3125</v>
      </c>
      <c r="D6" s="135">
        <v>0.6125</v>
      </c>
      <c r="E6" s="135">
        <f>D6-C6-G6</f>
        <v>0.30000000000000004</v>
      </c>
      <c r="F6" s="136">
        <f>E6*3</f>
        <v>0.9000000000000001</v>
      </c>
      <c r="G6" s="135">
        <v>0</v>
      </c>
      <c r="H6" s="139"/>
      <c r="I6" s="140" t="s">
        <v>73</v>
      </c>
    </row>
    <row r="7" spans="1:9" s="10" customFormat="1" ht="21.75" customHeight="1" thickBot="1">
      <c r="A7" s="605"/>
      <c r="B7" s="595" t="s">
        <v>13</v>
      </c>
      <c r="C7" s="595"/>
      <c r="D7" s="595"/>
      <c r="E7" s="595"/>
      <c r="F7" s="26">
        <f>SUM(F5:F6)</f>
        <v>1.5</v>
      </c>
      <c r="G7" s="27"/>
      <c r="H7" s="139"/>
      <c r="I7" s="138" t="s">
        <v>74</v>
      </c>
    </row>
    <row r="8" spans="1:9" s="10" customFormat="1" ht="21.75" customHeight="1" thickBot="1">
      <c r="A8" s="606"/>
      <c r="B8" s="142" t="s">
        <v>16</v>
      </c>
      <c r="C8" s="143"/>
      <c r="D8" s="143"/>
      <c r="E8" s="143"/>
      <c r="F8" s="144">
        <f>F7-H1</f>
        <v>0</v>
      </c>
      <c r="G8" s="143"/>
      <c r="H8" s="145"/>
      <c r="I8" s="146" t="s">
        <v>73</v>
      </c>
    </row>
    <row r="9" spans="1:9" s="10" customFormat="1" ht="21.75" customHeight="1">
      <c r="A9" s="317"/>
      <c r="B9" s="314"/>
      <c r="C9" s="132" t="s">
        <v>1</v>
      </c>
      <c r="D9" s="132" t="s">
        <v>2</v>
      </c>
      <c r="E9" s="131"/>
      <c r="F9" s="132" t="s">
        <v>3</v>
      </c>
      <c r="G9" s="147" t="s">
        <v>4</v>
      </c>
      <c r="H9" s="148" t="s">
        <v>75</v>
      </c>
      <c r="I9" s="149"/>
    </row>
    <row r="10" spans="1:9" s="10" customFormat="1" ht="21.75" customHeight="1">
      <c r="A10" s="318" t="s">
        <v>76</v>
      </c>
      <c r="B10" s="254" t="s">
        <v>70</v>
      </c>
      <c r="C10" s="135">
        <v>0.4583333333333333</v>
      </c>
      <c r="D10" s="135">
        <v>0.7583333333333333</v>
      </c>
      <c r="E10" s="135">
        <f>D10-C10-G10</f>
        <v>0.3</v>
      </c>
      <c r="F10" s="136">
        <f>E10*3</f>
        <v>0.8999999999999999</v>
      </c>
      <c r="G10" s="151">
        <v>0</v>
      </c>
      <c r="H10" s="148" t="s">
        <v>77</v>
      </c>
      <c r="I10" s="149"/>
    </row>
    <row r="11" spans="1:9" s="10" customFormat="1" ht="21.75" customHeight="1">
      <c r="A11" s="319" t="s">
        <v>78</v>
      </c>
      <c r="B11" s="254" t="s">
        <v>72</v>
      </c>
      <c r="C11" s="135">
        <v>0.3125</v>
      </c>
      <c r="D11" s="135">
        <v>0.6125</v>
      </c>
      <c r="E11" s="135">
        <f>D11-C11-G11</f>
        <v>0.30000000000000004</v>
      </c>
      <c r="F11" s="136">
        <f>E11*2</f>
        <v>0.6000000000000001</v>
      </c>
      <c r="G11" s="151"/>
      <c r="H11" s="153" t="s">
        <v>79</v>
      </c>
      <c r="I11" s="149"/>
    </row>
    <row r="12" spans="1:9" s="10" customFormat="1" ht="21.75" customHeight="1">
      <c r="A12" s="319"/>
      <c r="B12" s="254"/>
      <c r="C12" s="135"/>
      <c r="D12" s="135"/>
      <c r="E12" s="135">
        <f>D12-C12-G12</f>
        <v>0</v>
      </c>
      <c r="F12" s="136">
        <f>E12*1</f>
        <v>0</v>
      </c>
      <c r="G12" s="151">
        <v>0</v>
      </c>
      <c r="H12" s="153"/>
      <c r="I12" s="149"/>
    </row>
    <row r="13" spans="1:9" s="10" customFormat="1" ht="21.75" customHeight="1">
      <c r="A13" s="318"/>
      <c r="B13" s="603" t="s">
        <v>13</v>
      </c>
      <c r="C13" s="595"/>
      <c r="D13" s="595"/>
      <c r="E13" s="595"/>
      <c r="F13" s="26">
        <f>SUM(F10:F12)</f>
        <v>1.5</v>
      </c>
      <c r="G13" s="154"/>
      <c r="H13" s="145"/>
      <c r="I13" s="149"/>
    </row>
    <row r="14" spans="1:9" s="10" customFormat="1" ht="21.75" customHeight="1" thickBot="1">
      <c r="A14" s="320"/>
      <c r="B14" s="316" t="s">
        <v>16</v>
      </c>
      <c r="C14" s="143"/>
      <c r="D14" s="143"/>
      <c r="E14" s="143"/>
      <c r="F14" s="144">
        <f>F14-H1</f>
        <v>0</v>
      </c>
      <c r="G14" s="74"/>
      <c r="H14" s="145"/>
      <c r="I14" s="149"/>
    </row>
    <row r="15" spans="1:9" s="10" customFormat="1" ht="21.75" customHeight="1">
      <c r="A15" s="322"/>
      <c r="B15" s="314"/>
      <c r="C15" s="132" t="s">
        <v>1</v>
      </c>
      <c r="D15" s="132" t="s">
        <v>2</v>
      </c>
      <c r="E15" s="131"/>
      <c r="F15" s="132" t="s">
        <v>3</v>
      </c>
      <c r="G15" s="147" t="s">
        <v>4</v>
      </c>
      <c r="H15" s="145"/>
      <c r="I15" s="149"/>
    </row>
    <row r="16" spans="1:9" s="10" customFormat="1" ht="21.75" customHeight="1">
      <c r="A16" s="323" t="s">
        <v>76</v>
      </c>
      <c r="B16" s="321" t="s">
        <v>80</v>
      </c>
      <c r="C16" s="155">
        <v>0.3125</v>
      </c>
      <c r="D16" s="155">
        <v>0.6125</v>
      </c>
      <c r="E16" s="155">
        <f>D16-C16-G16</f>
        <v>0.30000000000000004</v>
      </c>
      <c r="F16" s="156">
        <f>E16*2</f>
        <v>0.6000000000000001</v>
      </c>
      <c r="G16" s="157">
        <v>0</v>
      </c>
      <c r="H16" s="139"/>
      <c r="I16" s="149"/>
    </row>
    <row r="17" spans="1:9" s="10" customFormat="1" ht="21.75" customHeight="1">
      <c r="A17" s="324" t="s">
        <v>81</v>
      </c>
      <c r="B17" s="321" t="s">
        <v>72</v>
      </c>
      <c r="C17" s="155">
        <v>0.4583333333333333</v>
      </c>
      <c r="D17" s="155">
        <v>0.7583333333333333</v>
      </c>
      <c r="E17" s="155">
        <f>D17-C17-G17</f>
        <v>0.3</v>
      </c>
      <c r="F17" s="156">
        <f>E17*3</f>
        <v>0.8999999999999999</v>
      </c>
      <c r="G17" s="157">
        <v>0</v>
      </c>
      <c r="H17" s="145"/>
      <c r="I17" s="149"/>
    </row>
    <row r="18" spans="1:9" s="10" customFormat="1" ht="21.75" customHeight="1">
      <c r="A18" s="324"/>
      <c r="B18" s="321"/>
      <c r="C18" s="155"/>
      <c r="D18" s="155"/>
      <c r="E18" s="155"/>
      <c r="F18" s="156"/>
      <c r="G18" s="157"/>
      <c r="H18" s="158"/>
      <c r="I18" s="149"/>
    </row>
    <row r="19" spans="1:9" s="10" customFormat="1" ht="21.75" customHeight="1">
      <c r="A19" s="323"/>
      <c r="B19" s="603" t="s">
        <v>13</v>
      </c>
      <c r="C19" s="595"/>
      <c r="D19" s="595"/>
      <c r="E19" s="595"/>
      <c r="F19" s="26">
        <f>SUM(F16:F18)</f>
        <v>1.5</v>
      </c>
      <c r="G19" s="154"/>
      <c r="H19" s="159"/>
      <c r="I19" s="149"/>
    </row>
    <row r="20" spans="1:9" s="10" customFormat="1" ht="21.75" customHeight="1" thickBot="1">
      <c r="A20" s="325"/>
      <c r="B20" s="316" t="s">
        <v>16</v>
      </c>
      <c r="C20" s="143"/>
      <c r="D20" s="143"/>
      <c r="E20" s="143"/>
      <c r="F20" s="144">
        <f>F19-H1</f>
        <v>0</v>
      </c>
      <c r="G20" s="74"/>
      <c r="H20" s="159"/>
      <c r="I20" s="149"/>
    </row>
    <row r="21" spans="1:9" s="10" customFormat="1" ht="21.75" customHeight="1">
      <c r="A21" s="150"/>
      <c r="B21" s="131"/>
      <c r="C21" s="132" t="s">
        <v>1</v>
      </c>
      <c r="D21" s="132" t="s">
        <v>2</v>
      </c>
      <c r="E21" s="131"/>
      <c r="F21" s="132" t="s">
        <v>3</v>
      </c>
      <c r="G21" s="147" t="s">
        <v>4</v>
      </c>
      <c r="H21" s="159"/>
      <c r="I21" s="149"/>
    </row>
    <row r="22" spans="1:9" s="10" customFormat="1" ht="21.75" customHeight="1">
      <c r="A22" s="150" t="s">
        <v>76</v>
      </c>
      <c r="B22" s="155" t="s">
        <v>80</v>
      </c>
      <c r="C22" s="155">
        <v>0.3125</v>
      </c>
      <c r="D22" s="155">
        <v>0.6125</v>
      </c>
      <c r="E22" s="155">
        <f>D22-C22-G22</f>
        <v>0.30000000000000004</v>
      </c>
      <c r="F22" s="156">
        <f>E22*2</f>
        <v>0.6000000000000001</v>
      </c>
      <c r="G22" s="157"/>
      <c r="H22" s="139"/>
      <c r="I22" s="160"/>
    </row>
    <row r="23" spans="1:9" s="10" customFormat="1" ht="21.75" customHeight="1">
      <c r="A23" s="152" t="s">
        <v>82</v>
      </c>
      <c r="B23" s="155" t="s">
        <v>72</v>
      </c>
      <c r="C23" s="155">
        <v>0.4583333333333333</v>
      </c>
      <c r="D23" s="155">
        <v>0.7583333333333333</v>
      </c>
      <c r="E23" s="155">
        <f>D23-C23-G23</f>
        <v>0.3</v>
      </c>
      <c r="F23" s="156">
        <f>E23*3</f>
        <v>0.8999999999999999</v>
      </c>
      <c r="G23" s="157"/>
      <c r="H23" s="139"/>
      <c r="I23" s="160"/>
    </row>
    <row r="24" spans="1:9" s="10" customFormat="1" ht="21.75" customHeight="1">
      <c r="A24" s="150"/>
      <c r="B24" s="595" t="s">
        <v>13</v>
      </c>
      <c r="C24" s="595"/>
      <c r="D24" s="595"/>
      <c r="E24" s="595"/>
      <c r="F24" s="26">
        <f>SUM(F22:F23)</f>
        <v>1.5</v>
      </c>
      <c r="G24" s="154"/>
      <c r="H24" s="159"/>
      <c r="I24" s="149"/>
    </row>
    <row r="25" spans="1:9" s="10" customFormat="1" ht="24" customHeight="1" thickBot="1">
      <c r="A25" s="150"/>
      <c r="B25" s="327" t="s">
        <v>16</v>
      </c>
      <c r="C25" s="39"/>
      <c r="D25" s="39"/>
      <c r="E25" s="39"/>
      <c r="F25" s="328"/>
      <c r="G25" s="329"/>
      <c r="H25" s="159"/>
      <c r="I25" s="330"/>
    </row>
    <row r="26" spans="1:9" s="10" customFormat="1" ht="75" customHeight="1" thickBot="1">
      <c r="A26" s="326" t="s">
        <v>83</v>
      </c>
      <c r="B26" s="331" t="s">
        <v>163</v>
      </c>
      <c r="C26" s="332"/>
      <c r="D26" s="332"/>
      <c r="E26" s="333"/>
      <c r="F26" s="334"/>
      <c r="G26" s="333"/>
      <c r="H26" s="335"/>
      <c r="I26" s="336"/>
    </row>
    <row r="27" spans="1:9" ht="33" customHeight="1" thickBot="1">
      <c r="A27" s="313" t="s">
        <v>83</v>
      </c>
      <c r="B27" s="161" t="s">
        <v>84</v>
      </c>
      <c r="C27" s="162"/>
      <c r="D27" s="162"/>
      <c r="E27" s="162"/>
      <c r="F27" s="162" t="s">
        <v>85</v>
      </c>
      <c r="G27" s="163" t="s">
        <v>86</v>
      </c>
      <c r="H27" s="194" t="s">
        <v>87</v>
      </c>
      <c r="I27" s="164"/>
    </row>
    <row r="28" spans="1:9" ht="45" customHeight="1" thickBot="1">
      <c r="A28" s="598" t="s">
        <v>88</v>
      </c>
      <c r="B28" s="375"/>
      <c r="C28" s="374" t="s">
        <v>1</v>
      </c>
      <c r="D28" s="374" t="s">
        <v>2</v>
      </c>
      <c r="E28" s="373"/>
      <c r="F28" s="374" t="s">
        <v>3</v>
      </c>
      <c r="G28" s="374" t="s">
        <v>4</v>
      </c>
      <c r="H28" s="165"/>
      <c r="I28" s="166"/>
    </row>
    <row r="29" spans="1:9" ht="20.25" customHeight="1">
      <c r="A29" s="598"/>
      <c r="B29" s="113" t="s">
        <v>89</v>
      </c>
      <c r="C29" s="337">
        <v>0.3125</v>
      </c>
      <c r="D29" s="337">
        <v>0.6124999999999999</v>
      </c>
      <c r="E29" s="21">
        <f>D29-C29-G29</f>
        <v>0.29999999999999993</v>
      </c>
      <c r="F29" s="167">
        <f>E29*1</f>
        <v>0.29999999999999993</v>
      </c>
      <c r="G29" s="113">
        <v>0</v>
      </c>
      <c r="H29" s="168"/>
      <c r="I29" s="169"/>
    </row>
    <row r="30" spans="1:9" ht="20.25" customHeight="1">
      <c r="A30" s="598"/>
      <c r="B30" s="170" t="s">
        <v>90</v>
      </c>
      <c r="C30" s="338">
        <v>0.4583333333333333</v>
      </c>
      <c r="D30" s="339">
        <v>0.7583333333333333</v>
      </c>
      <c r="E30" s="113">
        <f>D30-C30-G30</f>
        <v>0.3</v>
      </c>
      <c r="F30" s="172">
        <f>E30*1</f>
        <v>0.3</v>
      </c>
      <c r="G30" s="21">
        <v>0</v>
      </c>
      <c r="H30" s="115"/>
      <c r="I30" s="173" t="s">
        <v>73</v>
      </c>
    </row>
    <row r="31" spans="1:9" ht="20.25" customHeight="1">
      <c r="A31" s="598"/>
      <c r="B31" s="170" t="s">
        <v>25</v>
      </c>
      <c r="C31" s="113">
        <v>0.4583333333333333</v>
      </c>
      <c r="D31" s="113">
        <v>0.7583333333333333</v>
      </c>
      <c r="E31" s="21">
        <f>D31-C31-G31</f>
        <v>0.3</v>
      </c>
      <c r="F31" s="172">
        <f>E31*1</f>
        <v>0.3</v>
      </c>
      <c r="G31" s="174">
        <v>0</v>
      </c>
      <c r="H31" s="175" t="s">
        <v>91</v>
      </c>
      <c r="I31" s="173"/>
    </row>
    <row r="32" spans="1:9" ht="20.25" customHeight="1">
      <c r="A32" s="598"/>
      <c r="B32" s="170" t="s">
        <v>26</v>
      </c>
      <c r="C32" s="171">
        <v>0.3125</v>
      </c>
      <c r="D32" s="104">
        <v>0.6125</v>
      </c>
      <c r="E32" s="113">
        <f>D32-C32-G32</f>
        <v>0.30000000000000004</v>
      </c>
      <c r="F32" s="172">
        <f>E32*1</f>
        <v>0.30000000000000004</v>
      </c>
      <c r="G32" s="21">
        <v>0</v>
      </c>
      <c r="H32" s="115"/>
      <c r="I32" s="173"/>
    </row>
    <row r="33" spans="1:9" ht="20.25" customHeight="1">
      <c r="A33" s="598"/>
      <c r="B33" s="170" t="s">
        <v>56</v>
      </c>
      <c r="C33" s="113">
        <v>0.4583333333333333</v>
      </c>
      <c r="D33" s="21">
        <v>0.7583333333333333</v>
      </c>
      <c r="E33" s="21">
        <f>D33-C33-G33</f>
        <v>0.3</v>
      </c>
      <c r="F33" s="172">
        <f>E33*1</f>
        <v>0.3</v>
      </c>
      <c r="G33" s="21">
        <v>0</v>
      </c>
      <c r="H33" s="115"/>
      <c r="I33" s="176"/>
    </row>
    <row r="34" spans="1:9" ht="25.5" customHeight="1">
      <c r="A34" s="598"/>
      <c r="B34" s="597" t="s">
        <v>13</v>
      </c>
      <c r="C34" s="597"/>
      <c r="D34" s="597"/>
      <c r="E34" s="597"/>
      <c r="F34" s="26">
        <f>SUM(F29:F33)</f>
        <v>1.5</v>
      </c>
      <c r="G34" s="104"/>
      <c r="H34" s="36"/>
      <c r="I34" s="176"/>
    </row>
    <row r="35" spans="1:9" ht="29.25" customHeight="1">
      <c r="A35" s="598"/>
      <c r="B35" s="177" t="s">
        <v>16</v>
      </c>
      <c r="C35" s="143"/>
      <c r="D35" s="143"/>
      <c r="E35" s="143"/>
      <c r="F35" s="178">
        <f>F34-H1</f>
        <v>0</v>
      </c>
      <c r="G35" s="143"/>
      <c r="H35" s="97"/>
      <c r="I35" s="179"/>
    </row>
    <row r="36" spans="1:9" ht="27.75" customHeight="1">
      <c r="A36" s="599" t="s">
        <v>92</v>
      </c>
      <c r="B36" s="373"/>
      <c r="C36" s="374" t="s">
        <v>1</v>
      </c>
      <c r="D36" s="374" t="s">
        <v>2</v>
      </c>
      <c r="E36" s="373"/>
      <c r="F36" s="374" t="s">
        <v>3</v>
      </c>
      <c r="G36" s="374" t="s">
        <v>4</v>
      </c>
      <c r="H36" s="115"/>
      <c r="I36" s="166"/>
    </row>
    <row r="37" spans="1:9" ht="25.5" customHeight="1">
      <c r="A37" s="599"/>
      <c r="B37" s="21" t="s">
        <v>93</v>
      </c>
      <c r="C37" s="104">
        <v>0.3125</v>
      </c>
      <c r="D37" s="104">
        <v>0.6125</v>
      </c>
      <c r="E37" s="21">
        <f>D37-C37-G37</f>
        <v>0.30000000000000004</v>
      </c>
      <c r="F37" s="180">
        <f>E37*5</f>
        <v>1.5000000000000002</v>
      </c>
      <c r="G37" s="21">
        <v>0</v>
      </c>
      <c r="H37" s="115"/>
      <c r="I37" s="169" t="s">
        <v>69</v>
      </c>
    </row>
    <row r="38" spans="1:9" ht="21" customHeight="1">
      <c r="A38" s="599"/>
      <c r="B38" s="21"/>
      <c r="C38" s="21"/>
      <c r="D38" s="21"/>
      <c r="E38" s="21"/>
      <c r="F38" s="180"/>
      <c r="G38" s="21">
        <v>0.020833333333333332</v>
      </c>
      <c r="H38" s="115"/>
      <c r="I38" s="169"/>
    </row>
    <row r="39" spans="1:9" ht="33.75" customHeight="1" thickBot="1">
      <c r="A39" s="599"/>
      <c r="B39" s="21"/>
      <c r="C39" s="21"/>
      <c r="D39" s="21"/>
      <c r="E39" s="21"/>
      <c r="F39" s="180"/>
      <c r="G39" s="174"/>
      <c r="H39" s="181" t="s">
        <v>94</v>
      </c>
      <c r="I39" s="169"/>
    </row>
    <row r="40" spans="1:9" ht="27.75" customHeight="1" hidden="1">
      <c r="A40" s="599"/>
      <c r="B40" s="104"/>
      <c r="C40" s="104"/>
      <c r="D40" s="104"/>
      <c r="E40" s="104"/>
      <c r="F40" s="182"/>
      <c r="G40" s="104"/>
      <c r="H40" s="36"/>
      <c r="I40" s="176"/>
    </row>
    <row r="41" spans="1:9" ht="21.75" customHeight="1" thickBot="1">
      <c r="A41" s="599"/>
      <c r="B41" s="595" t="s">
        <v>13</v>
      </c>
      <c r="C41" s="595"/>
      <c r="D41" s="595"/>
      <c r="E41" s="595"/>
      <c r="F41" s="94">
        <f>SUM(F37:F39)</f>
        <v>1.5000000000000002</v>
      </c>
      <c r="G41" s="104"/>
      <c r="H41" s="115"/>
      <c r="I41" s="176"/>
    </row>
    <row r="42" spans="1:9" ht="28.5" customHeight="1" thickBot="1">
      <c r="A42" s="600"/>
      <c r="B42" s="183" t="s">
        <v>16</v>
      </c>
      <c r="C42" s="184"/>
      <c r="D42" s="184"/>
      <c r="E42" s="184"/>
      <c r="F42" s="185">
        <f>F41-H1</f>
        <v>0</v>
      </c>
      <c r="G42" s="186"/>
      <c r="H42" s="187"/>
      <c r="I42" s="176"/>
    </row>
    <row r="43" spans="1:9" ht="24.75" customHeight="1">
      <c r="A43" s="345"/>
      <c r="B43" s="370"/>
      <c r="C43" s="371" t="s">
        <v>1</v>
      </c>
      <c r="D43" s="371" t="s">
        <v>2</v>
      </c>
      <c r="E43" s="372"/>
      <c r="F43" s="371" t="s">
        <v>3</v>
      </c>
      <c r="G43" s="371" t="s">
        <v>4</v>
      </c>
      <c r="H43" s="340"/>
      <c r="I43" s="342"/>
    </row>
    <row r="44" spans="1:9" ht="23.25" customHeight="1">
      <c r="A44" s="346" t="s">
        <v>95</v>
      </c>
      <c r="B44" s="353" t="s">
        <v>96</v>
      </c>
      <c r="C44" s="349">
        <v>0.3125</v>
      </c>
      <c r="D44" s="349">
        <v>0.6125</v>
      </c>
      <c r="E44" s="350">
        <f>D44-C44-G44</f>
        <v>0.30000000000000004</v>
      </c>
      <c r="F44" s="357">
        <f>E44*1</f>
        <v>0.30000000000000004</v>
      </c>
      <c r="G44" s="358">
        <v>0</v>
      </c>
      <c r="H44" s="341"/>
      <c r="I44" s="343"/>
    </row>
    <row r="45" spans="1:9" ht="29.25" customHeight="1">
      <c r="A45" s="347" t="s">
        <v>97</v>
      </c>
      <c r="B45" s="354" t="s">
        <v>90</v>
      </c>
      <c r="C45" s="359">
        <v>0.4583333333333333</v>
      </c>
      <c r="D45" s="360">
        <v>0.7583333333333333</v>
      </c>
      <c r="E45" s="359">
        <f>D45-C45-G45</f>
        <v>0.3</v>
      </c>
      <c r="F45" s="361">
        <f>E45*1</f>
        <v>0.3</v>
      </c>
      <c r="G45" s="362"/>
      <c r="H45" s="341"/>
      <c r="I45" s="343"/>
    </row>
    <row r="46" spans="1:9" ht="25.5" customHeight="1">
      <c r="A46" s="347"/>
      <c r="B46" s="353" t="s">
        <v>98</v>
      </c>
      <c r="C46" s="363">
        <v>0.4583333333333333</v>
      </c>
      <c r="D46" s="363">
        <v>0.7583333333333333</v>
      </c>
      <c r="E46" s="356">
        <f>D46-C46-G46</f>
        <v>0.3</v>
      </c>
      <c r="F46" s="357">
        <f>E46*1</f>
        <v>0.3</v>
      </c>
      <c r="G46" s="358">
        <v>0</v>
      </c>
      <c r="H46" s="175" t="s">
        <v>91</v>
      </c>
      <c r="I46" s="343"/>
    </row>
    <row r="47" spans="1:9" ht="30.75" customHeight="1">
      <c r="A47" s="348"/>
      <c r="B47" s="354" t="s">
        <v>26</v>
      </c>
      <c r="C47" s="359">
        <v>0.4583333333333333</v>
      </c>
      <c r="D47" s="359">
        <v>0.7583333333333333</v>
      </c>
      <c r="E47" s="359">
        <f>D47-C47-G47</f>
        <v>0.3</v>
      </c>
      <c r="F47" s="361">
        <f>E47*1</f>
        <v>0.3</v>
      </c>
      <c r="G47" s="362"/>
      <c r="H47" s="115"/>
      <c r="I47" s="343"/>
    </row>
    <row r="48" spans="1:9" ht="26.25" customHeight="1" thickBot="1">
      <c r="A48" s="346"/>
      <c r="B48" s="355" t="s">
        <v>47</v>
      </c>
      <c r="C48" s="351">
        <v>0.3125</v>
      </c>
      <c r="D48" s="351">
        <v>0.6125</v>
      </c>
      <c r="E48" s="352">
        <f>(D48-C48-G48)</f>
        <v>0.30000000000000004</v>
      </c>
      <c r="F48" s="364">
        <f>E48*1</f>
        <v>0.30000000000000004</v>
      </c>
      <c r="G48" s="365">
        <v>0</v>
      </c>
      <c r="H48" s="92"/>
      <c r="I48" s="343"/>
    </row>
    <row r="49" spans="1:9" ht="25.5" customHeight="1">
      <c r="A49" s="346"/>
      <c r="B49" s="601" t="s">
        <v>13</v>
      </c>
      <c r="C49" s="602"/>
      <c r="D49" s="602"/>
      <c r="E49" s="602"/>
      <c r="F49" s="367">
        <f>SUM(F44:F48)</f>
        <v>1.5000000000000002</v>
      </c>
      <c r="G49" s="368"/>
      <c r="H49" s="369"/>
      <c r="I49" s="343"/>
    </row>
    <row r="50" spans="1:9" ht="25.5" customHeight="1" thickBot="1">
      <c r="A50" s="366"/>
      <c r="B50" s="177" t="s">
        <v>16</v>
      </c>
      <c r="C50" s="143"/>
      <c r="D50" s="143"/>
      <c r="E50" s="143"/>
      <c r="F50" s="178">
        <f>F49-H1</f>
        <v>0</v>
      </c>
      <c r="G50" s="143"/>
      <c r="H50" s="384"/>
      <c r="I50" s="343"/>
    </row>
    <row r="51" spans="1:9" ht="25.5" customHeight="1">
      <c r="A51" s="376"/>
      <c r="B51" s="370"/>
      <c r="C51" s="371" t="s">
        <v>1</v>
      </c>
      <c r="D51" s="371" t="s">
        <v>2</v>
      </c>
      <c r="E51" s="372"/>
      <c r="F51" s="371" t="s">
        <v>3</v>
      </c>
      <c r="G51" s="383" t="s">
        <v>4</v>
      </c>
      <c r="H51" s="386"/>
      <c r="I51" s="382"/>
    </row>
    <row r="52" spans="1:9" ht="28.5" customHeight="1">
      <c r="A52" s="377" t="s">
        <v>99</v>
      </c>
      <c r="B52" s="398" t="s">
        <v>100</v>
      </c>
      <c r="C52" s="399">
        <v>0.4583333333333333</v>
      </c>
      <c r="D52" s="399">
        <v>0.7583333333333333</v>
      </c>
      <c r="E52" s="399">
        <f>D52-C52-G52</f>
        <v>0.3</v>
      </c>
      <c r="F52" s="400">
        <f>E52*1</f>
        <v>0.3</v>
      </c>
      <c r="G52" s="401">
        <v>0</v>
      </c>
      <c r="H52" s="387"/>
      <c r="I52" s="343"/>
    </row>
    <row r="53" spans="1:9" ht="28.5" customHeight="1">
      <c r="A53" s="378"/>
      <c r="B53" s="402" t="s">
        <v>101</v>
      </c>
      <c r="C53" s="410">
        <v>0.3125</v>
      </c>
      <c r="D53" s="410">
        <v>0.6124999999999999</v>
      </c>
      <c r="E53" s="410">
        <f>D53-C53-G53</f>
        <v>0.29999999999999993</v>
      </c>
      <c r="F53" s="403">
        <f>E53*1</f>
        <v>0.29999999999999993</v>
      </c>
      <c r="G53" s="404"/>
      <c r="H53" s="388"/>
      <c r="I53" s="343"/>
    </row>
    <row r="54" spans="1:9" ht="28.5" customHeight="1">
      <c r="A54" s="377"/>
      <c r="B54" s="405" t="s">
        <v>25</v>
      </c>
      <c r="C54" s="349">
        <v>0.3125</v>
      </c>
      <c r="D54" s="349">
        <v>0.6125</v>
      </c>
      <c r="E54" s="349">
        <f>D54-C54-G54</f>
        <v>0.30000000000000004</v>
      </c>
      <c r="F54" s="407">
        <f>E54*1</f>
        <v>0.30000000000000004</v>
      </c>
      <c r="G54" s="408"/>
      <c r="H54" s="389" t="s">
        <v>91</v>
      </c>
      <c r="I54" s="343"/>
    </row>
    <row r="55" spans="1:9" ht="23.25" customHeight="1">
      <c r="A55" s="378" t="s">
        <v>102</v>
      </c>
      <c r="B55" s="405" t="s">
        <v>26</v>
      </c>
      <c r="C55" s="409">
        <v>0.4583333333333333</v>
      </c>
      <c r="D55" s="409">
        <v>0.7583333333333333</v>
      </c>
      <c r="E55" s="409">
        <f>D55-C55-G55</f>
        <v>0.3</v>
      </c>
      <c r="F55" s="407">
        <f>E55*1</f>
        <v>0.3</v>
      </c>
      <c r="G55" s="408"/>
      <c r="H55" s="390"/>
      <c r="I55" s="343"/>
    </row>
    <row r="56" spans="1:9" ht="24.75" customHeight="1">
      <c r="A56" s="379"/>
      <c r="B56" s="405" t="s">
        <v>56</v>
      </c>
      <c r="C56" s="406">
        <v>0.4583333333333333</v>
      </c>
      <c r="D56" s="406">
        <v>0.7583333333333333</v>
      </c>
      <c r="E56" s="406">
        <f>D56-C56-G56</f>
        <v>0.3</v>
      </c>
      <c r="F56" s="403">
        <f>E56*1</f>
        <v>0.3</v>
      </c>
      <c r="G56" s="404"/>
      <c r="H56" s="390"/>
      <c r="I56" s="343"/>
    </row>
    <row r="57" spans="1:9" ht="25.5" customHeight="1">
      <c r="A57" s="377"/>
      <c r="B57" s="315"/>
      <c r="C57" s="141"/>
      <c r="D57" s="141"/>
      <c r="E57" s="141"/>
      <c r="F57" s="94">
        <f>SUM(F52:F56)</f>
        <v>1.5</v>
      </c>
      <c r="G57" s="189"/>
      <c r="H57" s="391"/>
      <c r="I57" s="343"/>
    </row>
    <row r="58" spans="1:9" ht="28.5" customHeight="1" thickBot="1">
      <c r="A58" s="380"/>
      <c r="B58" s="393" t="s">
        <v>103</v>
      </c>
      <c r="C58" s="394"/>
      <c r="D58" s="394"/>
      <c r="E58" s="394"/>
      <c r="F58" s="395">
        <f>F57-H1</f>
        <v>0</v>
      </c>
      <c r="G58" s="396"/>
      <c r="H58" s="392"/>
      <c r="I58" s="344"/>
    </row>
    <row r="59" spans="1:9" ht="28.5" customHeight="1">
      <c r="A59" s="412"/>
      <c r="B59" s="370"/>
      <c r="C59" s="371" t="s">
        <v>1</v>
      </c>
      <c r="D59" s="371" t="s">
        <v>2</v>
      </c>
      <c r="E59" s="372"/>
      <c r="F59" s="371" t="s">
        <v>3</v>
      </c>
      <c r="G59" s="371" t="s">
        <v>4</v>
      </c>
      <c r="H59" s="385"/>
      <c r="I59" s="381"/>
    </row>
    <row r="60" spans="1:9" ht="28.5" customHeight="1">
      <c r="A60" s="413" t="s">
        <v>104</v>
      </c>
      <c r="B60" s="422" t="s">
        <v>168</v>
      </c>
      <c r="C60" s="433">
        <v>0.3958333333333333</v>
      </c>
      <c r="D60" s="433">
        <v>0.5833333333333334</v>
      </c>
      <c r="E60" s="424">
        <f>D60-C60-G60</f>
        <v>0.18750000000000006</v>
      </c>
      <c r="F60" s="425">
        <f aca="true" t="shared" si="0" ref="F60:F65">E60*1</f>
        <v>0.18750000000000006</v>
      </c>
      <c r="G60" s="426"/>
      <c r="H60" s="416" t="s">
        <v>164</v>
      </c>
      <c r="I60" s="191"/>
    </row>
    <row r="61" spans="1:9" ht="28.5" customHeight="1">
      <c r="A61" s="413"/>
      <c r="B61" s="432" t="s">
        <v>100</v>
      </c>
      <c r="C61" s="363">
        <v>0.6458333333333334</v>
      </c>
      <c r="D61" s="363">
        <v>0.7583333333333333</v>
      </c>
      <c r="E61" s="356">
        <f>D61-C61-G61</f>
        <v>0.11249999999999993</v>
      </c>
      <c r="F61" s="357">
        <f t="shared" si="0"/>
        <v>0.11249999999999993</v>
      </c>
      <c r="G61" s="358"/>
      <c r="H61" s="434" t="s">
        <v>165</v>
      </c>
      <c r="I61" s="191"/>
    </row>
    <row r="62" spans="1:9" ht="28.5" customHeight="1">
      <c r="A62" s="413" t="s">
        <v>105</v>
      </c>
      <c r="B62" s="417" t="s">
        <v>106</v>
      </c>
      <c r="C62" s="418">
        <v>0.4583333333333333</v>
      </c>
      <c r="D62" s="419">
        <v>0.7583333333333333</v>
      </c>
      <c r="E62" s="418">
        <f>D62-C62-G62</f>
        <v>0.3</v>
      </c>
      <c r="F62" s="420">
        <f t="shared" si="0"/>
        <v>0.3</v>
      </c>
      <c r="G62" s="421"/>
      <c r="H62" s="416" t="s">
        <v>164</v>
      </c>
      <c r="I62" s="191"/>
    </row>
    <row r="63" spans="1:9" ht="28.5" customHeight="1">
      <c r="A63" s="414" t="s">
        <v>184</v>
      </c>
      <c r="B63" s="422" t="s">
        <v>167</v>
      </c>
      <c r="C63" s="423">
        <v>0.3125</v>
      </c>
      <c r="D63" s="423">
        <v>0.6125</v>
      </c>
      <c r="E63" s="424">
        <f>D63-C63-G63</f>
        <v>0.30000000000000004</v>
      </c>
      <c r="F63" s="425">
        <f t="shared" si="0"/>
        <v>0.30000000000000004</v>
      </c>
      <c r="G63" s="426">
        <v>0</v>
      </c>
      <c r="H63" s="416" t="s">
        <v>164</v>
      </c>
      <c r="I63" s="191"/>
    </row>
    <row r="64" spans="1:9" ht="28.5" customHeight="1">
      <c r="A64" s="413"/>
      <c r="B64" s="354" t="s">
        <v>166</v>
      </c>
      <c r="C64" s="427">
        <v>0.4583333333333333</v>
      </c>
      <c r="D64" s="359">
        <v>0.7583333333333333</v>
      </c>
      <c r="E64" s="359">
        <f>D64-C64-G64</f>
        <v>0.3</v>
      </c>
      <c r="F64" s="361">
        <f t="shared" si="0"/>
        <v>0.3</v>
      </c>
      <c r="G64" s="362"/>
      <c r="H64" s="190"/>
      <c r="I64" s="191"/>
    </row>
    <row r="65" spans="1:9" ht="28.5" customHeight="1">
      <c r="A65" s="413"/>
      <c r="B65" s="428" t="s">
        <v>47</v>
      </c>
      <c r="C65" s="429">
        <v>0.3125</v>
      </c>
      <c r="D65" s="429">
        <v>0.6124999999999999</v>
      </c>
      <c r="E65" s="430">
        <f>(D65-C65-G65)</f>
        <v>0.29999999999999993</v>
      </c>
      <c r="F65" s="431">
        <f t="shared" si="0"/>
        <v>0.29999999999999993</v>
      </c>
      <c r="G65" s="358">
        <v>0</v>
      </c>
      <c r="H65" s="397" t="s">
        <v>94</v>
      </c>
      <c r="I65" s="191"/>
    </row>
    <row r="66" spans="1:9" ht="26.25" customHeight="1" thickBot="1">
      <c r="A66" s="415"/>
      <c r="B66" s="603" t="s">
        <v>13</v>
      </c>
      <c r="C66" s="595"/>
      <c r="D66" s="595"/>
      <c r="E66" s="595"/>
      <c r="F66" s="94">
        <f>SUM(F60:F65)</f>
        <v>1.5</v>
      </c>
      <c r="G66" s="189"/>
      <c r="H66" s="190"/>
      <c r="I66" s="191"/>
    </row>
    <row r="67" spans="1:9" ht="34.5" customHeight="1">
      <c r="A67" s="411" t="s">
        <v>107</v>
      </c>
      <c r="B67" s="192" t="s">
        <v>108</v>
      </c>
      <c r="C67" s="193" t="s">
        <v>1</v>
      </c>
      <c r="D67" s="193" t="s">
        <v>2</v>
      </c>
      <c r="E67" s="192"/>
      <c r="F67" s="193" t="s">
        <v>3</v>
      </c>
      <c r="G67" s="193"/>
      <c r="H67" s="194" t="s">
        <v>67</v>
      </c>
      <c r="I67" s="195"/>
    </row>
    <row r="68" spans="1:9" ht="16.5" customHeight="1">
      <c r="A68" s="196" t="s">
        <v>109</v>
      </c>
      <c r="B68" s="595"/>
      <c r="C68" s="595"/>
      <c r="D68" s="595"/>
      <c r="E68" s="595"/>
      <c r="F68" s="94"/>
      <c r="G68" s="104"/>
      <c r="H68" s="197"/>
      <c r="I68" s="198"/>
    </row>
    <row r="69" spans="1:9" ht="15.75" customHeight="1">
      <c r="A69" s="199"/>
      <c r="B69" s="141"/>
      <c r="C69" s="141"/>
      <c r="D69" s="141"/>
      <c r="E69" s="141"/>
      <c r="F69" s="94"/>
      <c r="G69" s="104"/>
      <c r="H69" s="197"/>
      <c r="I69" s="198"/>
    </row>
    <row r="70" spans="1:9" ht="27.75" customHeight="1">
      <c r="A70" s="200" t="s">
        <v>110</v>
      </c>
      <c r="B70" s="201" t="s">
        <v>108</v>
      </c>
      <c r="C70" s="162"/>
      <c r="D70" s="162"/>
      <c r="E70" s="162"/>
      <c r="F70" s="162"/>
      <c r="G70" s="163"/>
      <c r="H70" s="130" t="s">
        <v>67</v>
      </c>
      <c r="I70" s="164"/>
    </row>
    <row r="71" spans="1:9" ht="37.5" customHeight="1">
      <c r="A71" s="202" t="s">
        <v>109</v>
      </c>
      <c r="B71" s="203"/>
      <c r="C71" s="204"/>
      <c r="D71" s="204"/>
      <c r="E71" s="203"/>
      <c r="F71" s="204"/>
      <c r="G71" s="204"/>
      <c r="H71" s="205"/>
      <c r="I71" s="206"/>
    </row>
    <row r="72" spans="1:9" ht="58.5" customHeight="1" hidden="1">
      <c r="A72" s="207" t="s">
        <v>111</v>
      </c>
      <c r="B72" s="208"/>
      <c r="C72" s="209"/>
      <c r="D72" s="209"/>
      <c r="E72" s="209"/>
      <c r="F72" s="210"/>
      <c r="G72" s="211"/>
      <c r="H72" s="212"/>
      <c r="I72" s="213"/>
    </row>
    <row r="73" spans="1:9" ht="32.25" customHeight="1" hidden="1">
      <c r="A73" s="596" t="s">
        <v>112</v>
      </c>
      <c r="B73" s="214"/>
      <c r="C73" s="84" t="s">
        <v>1</v>
      </c>
      <c r="D73" s="84" t="s">
        <v>2</v>
      </c>
      <c r="E73" s="85"/>
      <c r="F73" s="215" t="s">
        <v>3</v>
      </c>
      <c r="G73" s="84" t="s">
        <v>4</v>
      </c>
      <c r="H73" s="216"/>
      <c r="I73" s="217"/>
    </row>
    <row r="74" spans="1:9" ht="51.75" customHeight="1" hidden="1">
      <c r="A74" s="596"/>
      <c r="B74" s="218" t="s">
        <v>113</v>
      </c>
      <c r="C74" s="89">
        <v>0.3125</v>
      </c>
      <c r="D74" s="89">
        <v>0.5833333333333334</v>
      </c>
      <c r="E74" s="89">
        <f>D74-C74-G74</f>
        <v>0.27083333333333337</v>
      </c>
      <c r="F74" s="219">
        <f>E74*4</f>
        <v>1.0833333333333335</v>
      </c>
      <c r="G74" s="89">
        <v>0</v>
      </c>
      <c r="H74" s="220"/>
      <c r="I74" s="169"/>
    </row>
    <row r="75" spans="1:9" ht="24.75" customHeight="1" hidden="1">
      <c r="A75" s="596"/>
      <c r="B75" s="218" t="s">
        <v>114</v>
      </c>
      <c r="C75" s="221">
        <v>0.3645833333333333</v>
      </c>
      <c r="D75" s="221">
        <v>0.7083333333333334</v>
      </c>
      <c r="E75" s="221">
        <f>(D75-C75-G75)*2</f>
        <v>0.6458333333333335</v>
      </c>
      <c r="F75" s="222">
        <f>E75*1</f>
        <v>0.6458333333333335</v>
      </c>
      <c r="G75" s="89">
        <v>0.020833333333333332</v>
      </c>
      <c r="H75" s="220" t="s">
        <v>115</v>
      </c>
      <c r="I75" s="146" t="s">
        <v>116</v>
      </c>
    </row>
    <row r="76" spans="1:9" ht="24.75" customHeight="1" hidden="1">
      <c r="A76" s="596"/>
      <c r="B76" s="218" t="s">
        <v>117</v>
      </c>
      <c r="C76" s="89">
        <v>0.3125</v>
      </c>
      <c r="D76" s="89">
        <v>0.5833333333333334</v>
      </c>
      <c r="E76" s="89">
        <f>D76-C76-G76</f>
        <v>0.27083333333333337</v>
      </c>
      <c r="F76" s="219">
        <f>E76</f>
        <v>0.27083333333333337</v>
      </c>
      <c r="G76" s="89">
        <v>0</v>
      </c>
      <c r="H76" s="223" t="s">
        <v>118</v>
      </c>
      <c r="I76" s="140"/>
    </row>
    <row r="77" spans="1:9" ht="24" customHeight="1" hidden="1">
      <c r="A77" s="596"/>
      <c r="B77" s="597" t="s">
        <v>13</v>
      </c>
      <c r="C77" s="597"/>
      <c r="D77" s="597"/>
      <c r="E77" s="597"/>
      <c r="F77" s="224">
        <f>SUM(F74:F75)</f>
        <v>1.729166666666667</v>
      </c>
      <c r="G77" s="104"/>
      <c r="H77" s="225" t="s">
        <v>119</v>
      </c>
      <c r="I77" s="146"/>
    </row>
    <row r="78" spans="1:9" ht="24" customHeight="1" hidden="1">
      <c r="A78" s="596"/>
      <c r="B78" s="226" t="s">
        <v>16</v>
      </c>
      <c r="C78" s="184"/>
      <c r="D78" s="184"/>
      <c r="E78" s="184"/>
      <c r="F78" s="185" t="e">
        <f>F77-#REF!</f>
        <v>#REF!</v>
      </c>
      <c r="G78" s="184"/>
      <c r="H78" s="227"/>
      <c r="I78" s="228"/>
    </row>
    <row r="79" spans="1:9" ht="54.75" customHeight="1" hidden="1">
      <c r="A79" s="596"/>
      <c r="B79" s="229" t="s">
        <v>120</v>
      </c>
      <c r="C79" s="230">
        <v>0.3125</v>
      </c>
      <c r="D79" s="230">
        <v>0.5833333333333334</v>
      </c>
      <c r="E79" s="230">
        <f>(D79-C79-G79)</f>
        <v>0.27083333333333337</v>
      </c>
      <c r="F79" s="231">
        <f>E79*5</f>
        <v>1.354166666666667</v>
      </c>
      <c r="G79" s="230">
        <v>0</v>
      </c>
      <c r="H79" s="232" t="s">
        <v>121</v>
      </c>
      <c r="I79" s="176"/>
    </row>
    <row r="80" ht="23.25" customHeight="1"/>
    <row r="81" ht="18.75" customHeight="1"/>
  </sheetData>
  <sheetProtection selectLockedCells="1" selectUnlockedCells="1"/>
  <mergeCells count="15">
    <mergeCell ref="A1:G1"/>
    <mergeCell ref="A4:A8"/>
    <mergeCell ref="B7:E7"/>
    <mergeCell ref="B13:E13"/>
    <mergeCell ref="B19:E19"/>
    <mergeCell ref="B24:E24"/>
    <mergeCell ref="B68:E68"/>
    <mergeCell ref="A73:A79"/>
    <mergeCell ref="B77:E77"/>
    <mergeCell ref="A28:A35"/>
    <mergeCell ref="B34:E34"/>
    <mergeCell ref="A36:A42"/>
    <mergeCell ref="B41:E41"/>
    <mergeCell ref="B49:E49"/>
    <mergeCell ref="B66:E66"/>
  </mergeCells>
  <printOptions horizontalCentered="1" verticalCentered="1"/>
  <pageMargins left="0.39375" right="0.39375" top="0.5118055555555555" bottom="0.39375" header="0.5118055555555555" footer="0.5118055555555555"/>
  <pageSetup fitToHeight="0" fitToWidth="1" horizontalDpi="300" verticalDpi="300" orientation="landscape" paperSize="9" scale="56" r:id="rId1"/>
  <headerFooter alignWithMargins="0">
    <oddHeader xml:space="preserve">&amp;L&amp;D&amp;C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5" zoomScaleNormal="75" zoomScaleSheetLayoutView="75" zoomScalePageLayoutView="0" workbookViewId="0" topLeftCell="A1">
      <selection activeCell="I2" sqref="I2"/>
    </sheetView>
  </sheetViews>
  <sheetFormatPr defaultColWidth="9.140625" defaultRowHeight="12.75"/>
  <cols>
    <col min="1" max="1" width="26.7109375" style="126" customWidth="1"/>
    <col min="2" max="2" width="36.7109375" style="2" customWidth="1"/>
    <col min="3" max="3" width="9.28125" style="2" customWidth="1"/>
    <col min="4" max="4" width="11.421875" style="2" customWidth="1"/>
    <col min="5" max="5" width="14.00390625" style="2" customWidth="1"/>
    <col min="6" max="6" width="31.57421875" style="233" customWidth="1"/>
    <col min="7" max="7" width="21.57421875" style="2" customWidth="1"/>
    <col min="8" max="8" width="43.7109375" style="0" customWidth="1"/>
    <col min="9" max="9" width="42.00390625" style="0" customWidth="1"/>
  </cols>
  <sheetData>
    <row r="1" spans="1:9" ht="39" customHeight="1">
      <c r="A1" s="609" t="s">
        <v>122</v>
      </c>
      <c r="B1" s="609"/>
      <c r="C1" s="609"/>
      <c r="D1" s="609"/>
      <c r="E1" s="609"/>
      <c r="F1" s="609"/>
      <c r="G1" s="609"/>
      <c r="H1" s="609"/>
      <c r="I1" s="234" t="s">
        <v>162</v>
      </c>
    </row>
    <row r="2" spans="1:9" ht="39" customHeight="1">
      <c r="A2" s="490"/>
      <c r="B2" s="490"/>
      <c r="C2" s="490"/>
      <c r="D2" s="490"/>
      <c r="E2" s="490"/>
      <c r="F2" s="490"/>
      <c r="G2" s="490"/>
      <c r="H2" s="490" t="s">
        <v>171</v>
      </c>
      <c r="I2" s="456" t="s">
        <v>188</v>
      </c>
    </row>
    <row r="3" spans="1:9" ht="42" customHeight="1" thickBot="1">
      <c r="A3" s="485" t="s">
        <v>123</v>
      </c>
      <c r="B3" s="529" t="s">
        <v>124</v>
      </c>
      <c r="C3" s="307"/>
      <c r="D3" s="486"/>
      <c r="E3" s="487" t="s">
        <v>125</v>
      </c>
      <c r="F3" s="488"/>
      <c r="G3" s="486" t="s">
        <v>126</v>
      </c>
      <c r="H3" s="489" t="s">
        <v>127</v>
      </c>
      <c r="I3" s="530" t="s">
        <v>11</v>
      </c>
    </row>
    <row r="4" spans="1:9" ht="27" customHeight="1" thickBot="1">
      <c r="A4" s="235"/>
      <c r="B4" s="531"/>
      <c r="C4" s="236"/>
      <c r="D4" s="237"/>
      <c r="E4" s="238" t="s">
        <v>128</v>
      </c>
      <c r="F4" s="239"/>
      <c r="G4" s="237"/>
      <c r="H4" s="237" t="s">
        <v>129</v>
      </c>
      <c r="I4" s="532"/>
    </row>
    <row r="5" spans="1:9" ht="28.5" customHeight="1" thickBot="1">
      <c r="A5" s="482"/>
      <c r="B5" s="533" t="s">
        <v>130</v>
      </c>
      <c r="C5" s="240"/>
      <c r="D5" s="241"/>
      <c r="E5" s="242"/>
      <c r="F5" s="243" t="s">
        <v>131</v>
      </c>
      <c r="G5" s="244" t="s">
        <v>132</v>
      </c>
      <c r="H5" s="245" t="s">
        <v>133</v>
      </c>
      <c r="I5" s="534"/>
    </row>
    <row r="6" spans="1:9" ht="27.75" customHeight="1">
      <c r="A6" s="462"/>
      <c r="B6" s="440"/>
      <c r="C6" s="441" t="s">
        <v>1</v>
      </c>
      <c r="D6" s="441" t="s">
        <v>2</v>
      </c>
      <c r="E6" s="442"/>
      <c r="F6" s="443" t="s">
        <v>3</v>
      </c>
      <c r="G6" s="441" t="s">
        <v>4</v>
      </c>
      <c r="H6" s="444"/>
      <c r="I6" s="535" t="s">
        <v>69</v>
      </c>
    </row>
    <row r="7" spans="1:9" ht="38.25" customHeight="1">
      <c r="A7" s="610" t="s">
        <v>170</v>
      </c>
      <c r="B7" s="459" t="s">
        <v>134</v>
      </c>
      <c r="C7" s="448">
        <v>0.3125</v>
      </c>
      <c r="D7" s="448">
        <v>0.5625</v>
      </c>
      <c r="E7" s="448">
        <f>D7-C7-G7</f>
        <v>0.25</v>
      </c>
      <c r="F7" s="536">
        <f>E7*3</f>
        <v>0.75</v>
      </c>
      <c r="G7" s="449"/>
      <c r="H7" s="450"/>
      <c r="I7" s="438"/>
    </row>
    <row r="8" spans="1:9" ht="18.75" customHeight="1">
      <c r="A8" s="610"/>
      <c r="B8" s="459" t="s">
        <v>135</v>
      </c>
      <c r="C8" s="451">
        <v>0.3125</v>
      </c>
      <c r="D8" s="451">
        <v>0.7708333333333334</v>
      </c>
      <c r="E8" s="451">
        <f>(D8-C8-G8)</f>
        <v>0.37500000000000006</v>
      </c>
      <c r="F8" s="536">
        <f>E8*2</f>
        <v>0.7500000000000001</v>
      </c>
      <c r="G8" s="448">
        <v>0.08333333333333333</v>
      </c>
      <c r="H8" s="452" t="s">
        <v>136</v>
      </c>
      <c r="I8" s="15" t="s">
        <v>73</v>
      </c>
    </row>
    <row r="9" spans="1:9" ht="26.25" customHeight="1">
      <c r="A9" s="610"/>
      <c r="B9" s="460" t="s">
        <v>49</v>
      </c>
      <c r="C9" s="453"/>
      <c r="D9" s="453"/>
      <c r="E9" s="453"/>
      <c r="F9" s="537">
        <f>SUM(F7:F8)</f>
        <v>1.5</v>
      </c>
      <c r="G9" s="449"/>
      <c r="H9" s="454"/>
      <c r="I9" s="15"/>
    </row>
    <row r="10" spans="1:9" ht="20.25" customHeight="1">
      <c r="A10" s="610"/>
      <c r="B10" s="461"/>
      <c r="C10" s="449"/>
      <c r="D10" s="449"/>
      <c r="E10" s="449"/>
      <c r="F10" s="538"/>
      <c r="G10" s="449"/>
      <c r="H10" s="455" t="s">
        <v>137</v>
      </c>
      <c r="I10" s="15"/>
    </row>
    <row r="11" spans="1:9" ht="25.5" customHeight="1">
      <c r="A11" s="610"/>
      <c r="B11" s="463"/>
      <c r="C11" s="464" t="s">
        <v>1</v>
      </c>
      <c r="D11" s="464" t="s">
        <v>2</v>
      </c>
      <c r="E11" s="465"/>
      <c r="F11" s="466" t="s">
        <v>3</v>
      </c>
      <c r="G11" s="464" t="s">
        <v>4</v>
      </c>
      <c r="H11" s="464"/>
      <c r="I11" s="15"/>
    </row>
    <row r="12" spans="1:9" s="24" customFormat="1" ht="27.75" customHeight="1">
      <c r="A12" s="610"/>
      <c r="B12" s="461" t="s">
        <v>138</v>
      </c>
      <c r="C12" s="449">
        <v>0.5208333333333334</v>
      </c>
      <c r="D12" s="449">
        <v>0.7708333333333334</v>
      </c>
      <c r="E12" s="449">
        <f>D12-C12-G12</f>
        <v>0.25</v>
      </c>
      <c r="F12" s="538">
        <f>E12*2</f>
        <v>0.5</v>
      </c>
      <c r="G12" s="449"/>
      <c r="H12" s="539"/>
      <c r="I12" s="438"/>
    </row>
    <row r="13" spans="1:9" s="24" customFormat="1" ht="27.75" customHeight="1">
      <c r="A13" s="610"/>
      <c r="B13" s="461" t="s">
        <v>139</v>
      </c>
      <c r="C13" s="449">
        <v>0.375</v>
      </c>
      <c r="D13" s="449">
        <v>0.7708333333333334</v>
      </c>
      <c r="E13" s="449">
        <f>(D13-C13-G13)</f>
        <v>0.37500000000000006</v>
      </c>
      <c r="F13" s="538">
        <f>E13*2-G9</f>
        <v>0.7500000000000001</v>
      </c>
      <c r="G13" s="448">
        <v>0.020833333333333332</v>
      </c>
      <c r="H13" s="457" t="s">
        <v>140</v>
      </c>
      <c r="I13" s="438"/>
    </row>
    <row r="14" spans="1:9" s="10" customFormat="1" ht="22.5" customHeight="1">
      <c r="A14" s="610"/>
      <c r="B14" s="461" t="s">
        <v>47</v>
      </c>
      <c r="C14" s="449">
        <v>0.4375</v>
      </c>
      <c r="D14" s="449">
        <v>0.6875</v>
      </c>
      <c r="E14" s="449">
        <f>(D14-C14-G14)</f>
        <v>0.25</v>
      </c>
      <c r="F14" s="538">
        <f>E14*1</f>
        <v>0.25</v>
      </c>
      <c r="G14" s="449"/>
      <c r="H14" s="458"/>
      <c r="I14" s="439" t="s">
        <v>73</v>
      </c>
    </row>
    <row r="15" spans="1:9" s="10" customFormat="1" ht="28.5" customHeight="1" thickBot="1">
      <c r="A15" s="540"/>
      <c r="B15" s="445" t="s">
        <v>49</v>
      </c>
      <c r="C15" s="446"/>
      <c r="D15" s="446"/>
      <c r="E15" s="446"/>
      <c r="F15" s="541">
        <f>SUM(F12:F14)</f>
        <v>1.5</v>
      </c>
      <c r="G15" s="447"/>
      <c r="H15" s="542"/>
      <c r="I15" s="146"/>
    </row>
    <row r="16" spans="1:9" s="10" customFormat="1" ht="28.5" customHeight="1">
      <c r="A16" s="543"/>
      <c r="B16" s="473"/>
      <c r="C16" s="474" t="s">
        <v>1</v>
      </c>
      <c r="D16" s="474" t="s">
        <v>2</v>
      </c>
      <c r="E16" s="475"/>
      <c r="F16" s="476" t="s">
        <v>3</v>
      </c>
      <c r="G16" s="474" t="s">
        <v>4</v>
      </c>
      <c r="H16" s="474"/>
      <c r="I16" s="279"/>
    </row>
    <row r="17" spans="1:9" s="10" customFormat="1" ht="28.5" customHeight="1">
      <c r="A17" s="544"/>
      <c r="B17" s="477" t="s">
        <v>55</v>
      </c>
      <c r="C17" s="470">
        <v>0.3958333333333333</v>
      </c>
      <c r="D17" s="470">
        <v>0.5833333333333334</v>
      </c>
      <c r="E17" s="449">
        <f>D17-C17-G17</f>
        <v>0.18750000000000006</v>
      </c>
      <c r="F17" s="538">
        <f>E17*1</f>
        <v>0.18750000000000006</v>
      </c>
      <c r="G17" s="471"/>
      <c r="H17" s="545" t="s">
        <v>94</v>
      </c>
      <c r="I17" s="279"/>
    </row>
    <row r="18" spans="1:9" s="10" customFormat="1" ht="28.5" customHeight="1" thickBot="1">
      <c r="A18" s="544" t="s">
        <v>185</v>
      </c>
      <c r="B18" s="477" t="s">
        <v>45</v>
      </c>
      <c r="C18" s="449">
        <v>0.4583333333333333</v>
      </c>
      <c r="D18" s="449">
        <v>0.7583333333333333</v>
      </c>
      <c r="E18" s="449">
        <f>(D18-C18-G18)</f>
        <v>0.3</v>
      </c>
      <c r="F18" s="538">
        <f>E18*1</f>
        <v>0.3</v>
      </c>
      <c r="G18" s="478"/>
      <c r="H18" s="546"/>
      <c r="I18" s="480"/>
    </row>
    <row r="19" spans="1:9" s="10" customFormat="1" ht="28.5" customHeight="1" thickBot="1">
      <c r="A19" s="544"/>
      <c r="B19" s="477" t="s">
        <v>25</v>
      </c>
      <c r="C19" s="449">
        <v>0.3125</v>
      </c>
      <c r="D19" s="449">
        <v>0.6124999999999999</v>
      </c>
      <c r="E19" s="449">
        <f>(D19-C19-G19)</f>
        <v>0.29999999999999993</v>
      </c>
      <c r="F19" s="538">
        <f>E19*1</f>
        <v>0.29999999999999993</v>
      </c>
      <c r="G19" s="479"/>
      <c r="H19" s="547" t="s">
        <v>169</v>
      </c>
      <c r="I19" s="481"/>
    </row>
    <row r="20" spans="1:9" s="10" customFormat="1" ht="28.5" customHeight="1">
      <c r="A20" s="544"/>
      <c r="B20" s="477" t="s">
        <v>49</v>
      </c>
      <c r="C20" s="446"/>
      <c r="D20" s="446"/>
      <c r="E20" s="446"/>
      <c r="F20" s="541">
        <f>SUM(F17:F19)</f>
        <v>0.7875</v>
      </c>
      <c r="G20" s="447"/>
      <c r="H20" s="548" t="s">
        <v>186</v>
      </c>
      <c r="I20" s="549" t="s">
        <v>187</v>
      </c>
    </row>
    <row r="21" spans="1:9" s="10" customFormat="1" ht="15.75" customHeight="1" thickBot="1">
      <c r="A21" s="550"/>
      <c r="B21" s="477"/>
      <c r="C21" s="470"/>
      <c r="D21" s="470"/>
      <c r="E21" s="470"/>
      <c r="F21" s="551"/>
      <c r="G21" s="471"/>
      <c r="H21" s="552"/>
      <c r="I21" s="472"/>
    </row>
    <row r="22" spans="1:9" ht="49.5" customHeight="1" thickBot="1">
      <c r="A22" s="467" t="s">
        <v>141</v>
      </c>
      <c r="B22" s="553" t="s">
        <v>142</v>
      </c>
      <c r="C22" s="468"/>
      <c r="D22" s="468"/>
      <c r="E22" s="468"/>
      <c r="F22" s="468" t="s">
        <v>143</v>
      </c>
      <c r="G22" s="469" t="s">
        <v>144</v>
      </c>
      <c r="H22" s="554"/>
      <c r="I22" s="555"/>
    </row>
    <row r="23" spans="1:9" ht="31.5" customHeight="1">
      <c r="A23" s="611" t="s">
        <v>145</v>
      </c>
      <c r="B23" s="214"/>
      <c r="C23" s="435" t="s">
        <v>1</v>
      </c>
      <c r="D23" s="435" t="s">
        <v>2</v>
      </c>
      <c r="E23" s="436"/>
      <c r="F23" s="437" t="s">
        <v>3</v>
      </c>
      <c r="G23" s="435" t="s">
        <v>4</v>
      </c>
      <c r="H23" s="556"/>
      <c r="I23" s="557"/>
    </row>
    <row r="24" spans="1:9" ht="24.75" customHeight="1">
      <c r="A24" s="611"/>
      <c r="B24" s="248" t="s">
        <v>146</v>
      </c>
      <c r="C24" s="188">
        <v>0.3541666666666667</v>
      </c>
      <c r="D24" s="188">
        <v>0.59375</v>
      </c>
      <c r="E24" s="188">
        <f>D24-C24-G24</f>
        <v>0.23958333333333331</v>
      </c>
      <c r="F24" s="558">
        <f>E24*1</f>
        <v>0.23958333333333331</v>
      </c>
      <c r="G24" s="188">
        <v>0</v>
      </c>
      <c r="H24" s="559"/>
      <c r="I24" s="535" t="s">
        <v>69</v>
      </c>
    </row>
    <row r="25" spans="1:9" ht="24.75" customHeight="1">
      <c r="A25" s="611"/>
      <c r="B25" s="248" t="s">
        <v>101</v>
      </c>
      <c r="C25" s="135">
        <v>0.3125</v>
      </c>
      <c r="D25" s="135">
        <v>0.7395833333333334</v>
      </c>
      <c r="E25" s="135">
        <f>D25-C25-G25</f>
        <v>0.3541666666666667</v>
      </c>
      <c r="F25" s="558">
        <f>E25*1</f>
        <v>0.3541666666666667</v>
      </c>
      <c r="G25" s="188">
        <v>0.07291666666666667</v>
      </c>
      <c r="H25" s="249" t="s">
        <v>147</v>
      </c>
      <c r="I25" s="535"/>
    </row>
    <row r="26" spans="1:9" ht="24.75" customHeight="1">
      <c r="A26" s="611"/>
      <c r="B26" s="248" t="s">
        <v>148</v>
      </c>
      <c r="C26" s="188">
        <v>0.3854166666666667</v>
      </c>
      <c r="D26" s="188">
        <v>0.59375</v>
      </c>
      <c r="E26" s="188">
        <f>D26-C26-G26</f>
        <v>0.20833333333333331</v>
      </c>
      <c r="F26" s="558">
        <f>E26</f>
        <v>0.20833333333333331</v>
      </c>
      <c r="G26" s="188">
        <v>0</v>
      </c>
      <c r="H26" s="559"/>
      <c r="I26" s="535"/>
    </row>
    <row r="27" spans="1:9" ht="24.75" customHeight="1">
      <c r="A27" s="611"/>
      <c r="B27" s="250" t="s">
        <v>149</v>
      </c>
      <c r="C27" s="135">
        <v>0.4895833333333333</v>
      </c>
      <c r="D27" s="135">
        <v>0.7395833333333334</v>
      </c>
      <c r="E27" s="135">
        <f>(D27-C27-G27)</f>
        <v>0.25000000000000006</v>
      </c>
      <c r="F27" s="560">
        <f>E27</f>
        <v>0.25000000000000006</v>
      </c>
      <c r="G27" s="188"/>
      <c r="H27" s="223"/>
      <c r="I27" s="138"/>
    </row>
    <row r="28" spans="1:9" ht="24.75" customHeight="1">
      <c r="A28" s="611"/>
      <c r="B28" s="248" t="s">
        <v>47</v>
      </c>
      <c r="C28" s="188">
        <v>0.3854166666666667</v>
      </c>
      <c r="D28" s="188">
        <v>0.59375</v>
      </c>
      <c r="E28" s="188">
        <f>(D28-C28-G28)</f>
        <v>0.20833333333333331</v>
      </c>
      <c r="F28" s="560">
        <f>E28</f>
        <v>0.20833333333333331</v>
      </c>
      <c r="G28" s="188"/>
      <c r="H28" s="561" t="s">
        <v>150</v>
      </c>
      <c r="I28" s="138"/>
    </row>
    <row r="29" spans="1:9" ht="24.75" customHeight="1">
      <c r="A29" s="611"/>
      <c r="B29" s="248" t="s">
        <v>151</v>
      </c>
      <c r="C29" s="188">
        <v>0.3125</v>
      </c>
      <c r="D29" s="188">
        <v>0.5833333333333334</v>
      </c>
      <c r="E29" s="188">
        <f>(D29-C29-G29)</f>
        <v>0.27083333333333337</v>
      </c>
      <c r="F29" s="560">
        <f>E29</f>
        <v>0.27083333333333337</v>
      </c>
      <c r="G29" s="188"/>
      <c r="H29" s="559"/>
      <c r="I29" s="140" t="s">
        <v>73</v>
      </c>
    </row>
    <row r="30" spans="1:9" ht="21" customHeight="1">
      <c r="A30" s="611"/>
      <c r="B30" s="597" t="s">
        <v>13</v>
      </c>
      <c r="C30" s="597"/>
      <c r="D30" s="597"/>
      <c r="E30" s="597"/>
      <c r="F30" s="251">
        <f>SUM(F24:F29)</f>
        <v>1.53125</v>
      </c>
      <c r="G30" s="104"/>
      <c r="H30" s="559"/>
      <c r="I30" s="138"/>
    </row>
    <row r="31" spans="1:9" ht="24.75" customHeight="1" thickBot="1">
      <c r="A31" s="612"/>
      <c r="B31" s="562" t="s">
        <v>16</v>
      </c>
      <c r="C31" s="252"/>
      <c r="D31" s="252"/>
      <c r="E31" s="252"/>
      <c r="F31" s="253">
        <f>F30-H2</f>
        <v>0.03125</v>
      </c>
      <c r="G31" s="252"/>
      <c r="H31" s="563"/>
      <c r="I31" s="146" t="s">
        <v>73</v>
      </c>
    </row>
    <row r="32" spans="1:9" ht="31.5" customHeight="1">
      <c r="A32" s="613" t="s">
        <v>175</v>
      </c>
      <c r="B32" s="491"/>
      <c r="C32" s="492" t="s">
        <v>1</v>
      </c>
      <c r="D32" s="492" t="s">
        <v>2</v>
      </c>
      <c r="E32" s="493"/>
      <c r="F32" s="494" t="s">
        <v>3</v>
      </c>
      <c r="G32" s="492" t="s">
        <v>4</v>
      </c>
      <c r="H32" s="564"/>
      <c r="I32" s="557"/>
    </row>
    <row r="33" spans="1:9" ht="21.75" customHeight="1">
      <c r="A33" s="614"/>
      <c r="B33" s="246" t="s">
        <v>146</v>
      </c>
      <c r="C33" s="188">
        <v>0.3125</v>
      </c>
      <c r="D33" s="188">
        <v>0.59375</v>
      </c>
      <c r="E33" s="188">
        <f aca="true" t="shared" si="0" ref="E33:E38">D33-C33-G33</f>
        <v>0.28125</v>
      </c>
      <c r="F33" s="558">
        <f aca="true" t="shared" si="1" ref="F33:F38">E33*1</f>
        <v>0.28125</v>
      </c>
      <c r="G33" s="188"/>
      <c r="H33" s="565"/>
      <c r="I33" s="566"/>
    </row>
    <row r="34" spans="1:9" ht="22.5" customHeight="1">
      <c r="A34" s="614"/>
      <c r="B34" s="246" t="s">
        <v>90</v>
      </c>
      <c r="C34" s="135">
        <v>0.4583333333333333</v>
      </c>
      <c r="D34" s="135">
        <v>0.7395833333333334</v>
      </c>
      <c r="E34" s="135">
        <f t="shared" si="0"/>
        <v>0.28125000000000006</v>
      </c>
      <c r="F34" s="558">
        <f t="shared" si="1"/>
        <v>0.28125000000000006</v>
      </c>
      <c r="G34" s="188"/>
      <c r="H34" s="223"/>
      <c r="I34" s="566"/>
    </row>
    <row r="35" spans="1:9" ht="22.5" customHeight="1">
      <c r="A35" s="614"/>
      <c r="B35" s="246" t="s">
        <v>148</v>
      </c>
      <c r="C35" s="188">
        <v>0.3125</v>
      </c>
      <c r="D35" s="188">
        <v>0.59375</v>
      </c>
      <c r="E35" s="188">
        <f t="shared" si="0"/>
        <v>0.28125</v>
      </c>
      <c r="F35" s="558">
        <f t="shared" si="1"/>
        <v>0.28125</v>
      </c>
      <c r="G35" s="188"/>
      <c r="H35" s="223"/>
      <c r="I35" s="566"/>
    </row>
    <row r="36" spans="1:9" ht="29.25" customHeight="1">
      <c r="A36" s="614"/>
      <c r="B36" s="254" t="s">
        <v>149</v>
      </c>
      <c r="C36" s="135">
        <v>0.3125</v>
      </c>
      <c r="D36" s="135">
        <v>0.7395833333333334</v>
      </c>
      <c r="E36" s="135">
        <f t="shared" si="0"/>
        <v>0.37500000000000006</v>
      </c>
      <c r="F36" s="558">
        <f t="shared" si="1"/>
        <v>0.37500000000000006</v>
      </c>
      <c r="G36" s="188">
        <v>0.052083333333333336</v>
      </c>
      <c r="H36" s="567" t="s">
        <v>147</v>
      </c>
      <c r="I36" s="535" t="s">
        <v>69</v>
      </c>
    </row>
    <row r="37" spans="1:9" ht="29.25" customHeight="1">
      <c r="A37" s="614"/>
      <c r="B37" s="246" t="s">
        <v>47</v>
      </c>
      <c r="C37" s="188">
        <v>0.3125</v>
      </c>
      <c r="D37" s="188">
        <v>0.59375</v>
      </c>
      <c r="E37" s="188">
        <f t="shared" si="0"/>
        <v>0.28125</v>
      </c>
      <c r="F37" s="558">
        <f t="shared" si="1"/>
        <v>0.28125</v>
      </c>
      <c r="G37" s="188"/>
      <c r="H37" s="35"/>
      <c r="I37" s="535"/>
    </row>
    <row r="38" spans="1:9" ht="21.75" customHeight="1">
      <c r="A38" s="614"/>
      <c r="B38" s="246" t="s">
        <v>151</v>
      </c>
      <c r="C38" s="188">
        <v>0</v>
      </c>
      <c r="D38" s="188">
        <v>0</v>
      </c>
      <c r="E38" s="188">
        <f t="shared" si="0"/>
        <v>0</v>
      </c>
      <c r="F38" s="558">
        <f t="shared" si="1"/>
        <v>0</v>
      </c>
      <c r="G38" s="188"/>
      <c r="H38" s="559"/>
      <c r="I38" s="138" t="s">
        <v>71</v>
      </c>
    </row>
    <row r="39" spans="1:9" ht="21.75" customHeight="1" thickBot="1">
      <c r="A39" s="614"/>
      <c r="B39" s="483" t="s">
        <v>13</v>
      </c>
      <c r="C39" s="483"/>
      <c r="D39" s="483"/>
      <c r="E39" s="483"/>
      <c r="F39" s="255">
        <f>SUM(F32:F37)</f>
        <v>1.5</v>
      </c>
      <c r="G39" s="484"/>
      <c r="H39" s="568"/>
      <c r="I39" s="138"/>
    </row>
    <row r="40" spans="1:9" ht="27.75" customHeight="1" thickBot="1">
      <c r="A40" s="614"/>
      <c r="B40" s="569" t="s">
        <v>16</v>
      </c>
      <c r="C40" s="39"/>
      <c r="D40" s="39"/>
      <c r="E40" s="39"/>
      <c r="F40" s="495">
        <f>F39-H2</f>
        <v>0</v>
      </c>
      <c r="G40" s="39"/>
      <c r="H40" s="570"/>
      <c r="I40" s="140" t="s">
        <v>73</v>
      </c>
    </row>
    <row r="41" spans="1:11" ht="43.5" customHeight="1">
      <c r="A41" s="571"/>
      <c r="B41" s="501"/>
      <c r="C41" s="499" t="s">
        <v>1</v>
      </c>
      <c r="D41" s="499" t="s">
        <v>2</v>
      </c>
      <c r="E41" s="498"/>
      <c r="F41" s="500" t="s">
        <v>3</v>
      </c>
      <c r="G41" s="499" t="s">
        <v>4</v>
      </c>
      <c r="H41" s="572"/>
      <c r="I41" s="280"/>
      <c r="K41" s="10"/>
    </row>
    <row r="42" spans="1:9" ht="21.75" customHeight="1" hidden="1">
      <c r="A42" s="503"/>
      <c r="B42" s="502"/>
      <c r="C42" s="496"/>
      <c r="D42" s="496"/>
      <c r="E42" s="496"/>
      <c r="F42" s="497"/>
      <c r="G42" s="496"/>
      <c r="H42" s="573"/>
      <c r="I42" s="279"/>
    </row>
    <row r="43" spans="1:9" ht="21.75" customHeight="1" hidden="1">
      <c r="A43" s="503"/>
      <c r="B43" s="502"/>
      <c r="C43" s="496"/>
      <c r="D43" s="496"/>
      <c r="E43" s="496"/>
      <c r="F43" s="497"/>
      <c r="G43" s="496"/>
      <c r="H43" s="573"/>
      <c r="I43" s="279"/>
    </row>
    <row r="44" spans="1:9" ht="21.75" customHeight="1" hidden="1">
      <c r="A44" s="503"/>
      <c r="B44" s="607"/>
      <c r="C44" s="608"/>
      <c r="D44" s="608"/>
      <c r="E44" s="608"/>
      <c r="F44" s="497"/>
      <c r="G44" s="496"/>
      <c r="H44" s="573"/>
      <c r="I44" s="280"/>
    </row>
    <row r="45" spans="1:9" ht="21.75" customHeight="1" hidden="1">
      <c r="A45" s="503"/>
      <c r="B45" s="574"/>
      <c r="C45" s="496"/>
      <c r="D45" s="496"/>
      <c r="E45" s="496"/>
      <c r="F45" s="497"/>
      <c r="G45" s="496"/>
      <c r="H45" s="573"/>
      <c r="I45" s="280"/>
    </row>
    <row r="46" spans="1:9" ht="30" customHeight="1">
      <c r="A46" s="503" t="s">
        <v>172</v>
      </c>
      <c r="B46" s="246" t="s">
        <v>173</v>
      </c>
      <c r="C46" s="188">
        <v>0.3333333333333333</v>
      </c>
      <c r="D46" s="188">
        <v>0.5833333333333334</v>
      </c>
      <c r="E46" s="188">
        <f>D46-C46-G46</f>
        <v>0.25000000000000006</v>
      </c>
      <c r="F46" s="558">
        <f>E46*6</f>
        <v>1.5000000000000004</v>
      </c>
      <c r="G46" s="188"/>
      <c r="H46" s="565"/>
      <c r="I46" s="280"/>
    </row>
    <row r="47" spans="1:9" ht="23.25" customHeight="1">
      <c r="A47" s="506" t="s">
        <v>174</v>
      </c>
      <c r="B47" s="246"/>
      <c r="C47" s="135"/>
      <c r="D47" s="135"/>
      <c r="E47" s="135"/>
      <c r="F47" s="558"/>
      <c r="G47" s="188"/>
      <c r="H47" s="223"/>
      <c r="I47" s="280"/>
    </row>
    <row r="48" spans="1:9" ht="23.25" customHeight="1">
      <c r="A48" s="575"/>
      <c r="B48" s="483" t="s">
        <v>13</v>
      </c>
      <c r="C48" s="483"/>
      <c r="D48" s="483"/>
      <c r="E48" s="483"/>
      <c r="F48" s="504">
        <f>SUM(F41:F46)</f>
        <v>1.5000000000000004</v>
      </c>
      <c r="G48" s="484"/>
      <c r="H48" s="280"/>
      <c r="I48" s="280"/>
    </row>
    <row r="49" spans="1:9" ht="31.5" customHeight="1" thickBot="1">
      <c r="A49" s="576"/>
      <c r="B49" s="577" t="s">
        <v>16</v>
      </c>
      <c r="C49" s="274"/>
      <c r="D49" s="274"/>
      <c r="E49" s="274"/>
      <c r="F49" s="505">
        <f>F48-H2</f>
        <v>0</v>
      </c>
      <c r="G49" s="274"/>
      <c r="H49" s="280"/>
      <c r="I49" s="280"/>
    </row>
  </sheetData>
  <sheetProtection selectLockedCells="1" selectUnlockedCells="1"/>
  <mergeCells count="6">
    <mergeCell ref="B44:E44"/>
    <mergeCell ref="A1:H1"/>
    <mergeCell ref="A7:A14"/>
    <mergeCell ref="A23:A31"/>
    <mergeCell ref="B30:E30"/>
    <mergeCell ref="A32:A40"/>
  </mergeCells>
  <printOptions/>
  <pageMargins left="0.39375" right="0.39375" top="0.5118055555555555" bottom="0.39375" header="0.5118055555555555" footer="0.5118055555555555"/>
  <pageSetup fitToHeight="0" fitToWidth="1" horizontalDpi="300" verticalDpi="300" orientation="landscape" paperSize="9" scale="59" r:id="rId1"/>
  <headerFooter alignWithMargins="0">
    <oddHeader xml:space="preserve">&amp;L&amp;D&amp;C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2020-10-10T09:17:26Z</cp:lastPrinted>
  <dcterms:created xsi:type="dcterms:W3CDTF">2020-10-10T06:28:17Z</dcterms:created>
  <dcterms:modified xsi:type="dcterms:W3CDTF">2020-10-21T07:32:05Z</dcterms:modified>
  <cp:category/>
  <cp:version/>
  <cp:contentType/>
  <cp:contentStatus/>
</cp:coreProperties>
</file>