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ACHELE\CONTABILITA'\ORDINI\ORDINI 2022\ORDINE N. 33 - MATERIALE FACILE CONSUMO E DIDATTICO - LASERCART\"/>
    </mc:Choice>
  </mc:AlternateContent>
  <bookViews>
    <workbookView xWindow="0" yWindow="0" windowWidth="28740" windowHeight="11550"/>
  </bookViews>
  <sheets>
    <sheet name="LASERCART" sheetId="1" r:id="rId1"/>
    <sheet name="Foglio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2" l="1"/>
  <c r="G83" i="2" s="1"/>
  <c r="H83" i="2" s="1"/>
  <c r="G114" i="2"/>
  <c r="H114" i="2" s="1"/>
  <c r="F114" i="2"/>
  <c r="F73" i="2"/>
  <c r="G73" i="2" s="1"/>
  <c r="F74" i="2"/>
  <c r="F112" i="2"/>
  <c r="G112" i="2" s="1"/>
  <c r="H112" i="2" s="1"/>
  <c r="F101" i="2"/>
  <c r="F115" i="2"/>
  <c r="F29" i="2"/>
  <c r="F85" i="2"/>
  <c r="G85" i="2" s="1"/>
  <c r="H85" i="2" s="1"/>
  <c r="F84" i="2"/>
  <c r="G86" i="2"/>
  <c r="F86" i="2"/>
  <c r="F111" i="2"/>
  <c r="F80" i="2"/>
  <c r="G80" i="2" s="1"/>
  <c r="H80" i="2" s="1"/>
  <c r="F59" i="2"/>
  <c r="G59" i="2" s="1"/>
  <c r="H59" i="2" s="1"/>
  <c r="F106" i="2"/>
  <c r="F109" i="2"/>
  <c r="F71" i="2"/>
  <c r="G71" i="2" s="1"/>
  <c r="H71" i="2" s="1"/>
  <c r="G70" i="2"/>
  <c r="H70" i="2" s="1"/>
  <c r="F70" i="2"/>
  <c r="F69" i="2"/>
  <c r="F68" i="2"/>
  <c r="F72" i="2"/>
  <c r="G72" i="2" s="1"/>
  <c r="H72" i="2" s="1"/>
  <c r="F105" i="2"/>
  <c r="G105" i="2" s="1"/>
  <c r="G108" i="2"/>
  <c r="F108" i="2"/>
  <c r="F102" i="2"/>
  <c r="F25" i="2"/>
  <c r="G25" i="2" s="1"/>
  <c r="H25" i="2" s="1"/>
  <c r="F57" i="2"/>
  <c r="G30" i="2"/>
  <c r="F30" i="2"/>
  <c r="F32" i="2"/>
  <c r="G31" i="2"/>
  <c r="H31" i="2" s="1"/>
  <c r="F31" i="2"/>
  <c r="F33" i="2"/>
  <c r="G33" i="2" s="1"/>
  <c r="F27" i="2"/>
  <c r="F28" i="2"/>
  <c r="F89" i="2"/>
  <c r="G89" i="2" s="1"/>
  <c r="H89" i="2" s="1"/>
  <c r="G41" i="2"/>
  <c r="H41" i="2" s="1"/>
  <c r="F41" i="2"/>
  <c r="F42" i="2"/>
  <c r="G42" i="2" s="1"/>
  <c r="F53" i="2"/>
  <c r="F40" i="2"/>
  <c r="G40" i="2" s="1"/>
  <c r="H40" i="2" s="1"/>
  <c r="F37" i="2"/>
  <c r="F39" i="2"/>
  <c r="F36" i="2"/>
  <c r="F34" i="2"/>
  <c r="G34" i="2" s="1"/>
  <c r="H34" i="2" s="1"/>
  <c r="F38" i="2"/>
  <c r="G35" i="2"/>
  <c r="F35" i="2"/>
  <c r="F46" i="2"/>
  <c r="F44" i="2"/>
  <c r="G44" i="2" s="1"/>
  <c r="H44" i="2" s="1"/>
  <c r="F48" i="2"/>
  <c r="G48" i="2" s="1"/>
  <c r="H48" i="2" s="1"/>
  <c r="F45" i="2"/>
  <c r="F47" i="2"/>
  <c r="F43" i="2"/>
  <c r="G43" i="2" s="1"/>
  <c r="H43" i="2" s="1"/>
  <c r="F49" i="2"/>
  <c r="G49" i="2" s="1"/>
  <c r="H49" i="2" s="1"/>
  <c r="G22" i="2"/>
  <c r="F22" i="2"/>
  <c r="F113" i="2"/>
  <c r="F75" i="2"/>
  <c r="F76" i="2"/>
  <c r="G76" i="2" s="1"/>
  <c r="H76" i="2" s="1"/>
  <c r="F110" i="2"/>
  <c r="F100" i="2"/>
  <c r="F60" i="2"/>
  <c r="F26" i="2"/>
  <c r="G26" i="2" s="1"/>
  <c r="H26" i="2" s="1"/>
  <c r="F77" i="2"/>
  <c r="F78" i="2"/>
  <c r="F97" i="2"/>
  <c r="F21" i="2"/>
  <c r="G21" i="2" s="1"/>
  <c r="H21" i="2" s="1"/>
  <c r="G96" i="2"/>
  <c r="F96" i="2"/>
  <c r="F116" i="2"/>
  <c r="F117" i="2"/>
  <c r="F124" i="2"/>
  <c r="G124" i="2" s="1"/>
  <c r="H124" i="2" s="1"/>
  <c r="F123" i="2"/>
  <c r="F122" i="2"/>
  <c r="F121" i="2"/>
  <c r="F120" i="2"/>
  <c r="G120" i="2" s="1"/>
  <c r="H120" i="2" s="1"/>
  <c r="F119" i="2"/>
  <c r="G119" i="2" s="1"/>
  <c r="H119" i="2" s="1"/>
  <c r="F118" i="2"/>
  <c r="F127" i="2"/>
  <c r="F92" i="2"/>
  <c r="G92" i="2" s="1"/>
  <c r="H92" i="2" s="1"/>
  <c r="F91" i="2"/>
  <c r="G91" i="2" s="1"/>
  <c r="H91" i="2" s="1"/>
  <c r="F87" i="2"/>
  <c r="F88" i="2"/>
  <c r="F56" i="2"/>
  <c r="G56" i="2" s="1"/>
  <c r="H56" i="2" s="1"/>
  <c r="G79" i="2"/>
  <c r="H79" i="2" s="1"/>
  <c r="F79" i="2"/>
  <c r="F125" i="2"/>
  <c r="F82" i="2"/>
  <c r="F67" i="2"/>
  <c r="G67" i="2" s="1"/>
  <c r="H67" i="2" s="1"/>
  <c r="F90" i="2"/>
  <c r="G90" i="2" s="1"/>
  <c r="H90" i="2" s="1"/>
  <c r="F81" i="2"/>
  <c r="F126" i="2"/>
  <c r="F95" i="2"/>
  <c r="G95" i="2" s="1"/>
  <c r="H95" i="2" s="1"/>
  <c r="F98" i="2"/>
  <c r="F99" i="2"/>
  <c r="F54" i="2"/>
  <c r="G54" i="2" s="1"/>
  <c r="H54" i="2" s="1"/>
  <c r="F52" i="2"/>
  <c r="G52" i="2" s="1"/>
  <c r="H52" i="2" s="1"/>
  <c r="F94" i="2"/>
  <c r="F51" i="2"/>
  <c r="G51" i="2" s="1"/>
  <c r="H51" i="2" s="1"/>
  <c r="F50" i="2"/>
  <c r="F58" i="2"/>
  <c r="F23" i="2"/>
  <c r="F24" i="2"/>
  <c r="G24" i="2" s="1"/>
  <c r="H24" i="2" s="1"/>
  <c r="F104" i="2"/>
  <c r="F103" i="2"/>
  <c r="F20" i="2"/>
  <c r="G20" i="2" s="1"/>
  <c r="H20" i="2" s="1"/>
  <c r="G55" i="2"/>
  <c r="H55" i="2" s="1"/>
  <c r="F55" i="2"/>
  <c r="F93" i="2"/>
  <c r="G93" i="2" s="1"/>
  <c r="F66" i="2"/>
  <c r="F128" i="2" s="1"/>
  <c r="H57" i="2" l="1"/>
  <c r="H106" i="2"/>
  <c r="G37" i="2"/>
  <c r="H37" i="2" s="1"/>
  <c r="H69" i="2"/>
  <c r="G101" i="2"/>
  <c r="H101" i="2" s="1"/>
  <c r="G110" i="2"/>
  <c r="H110" i="2" s="1"/>
  <c r="G38" i="2"/>
  <c r="H38" i="2" s="1"/>
  <c r="H33" i="2"/>
  <c r="G57" i="2"/>
  <c r="H108" i="2"/>
  <c r="H105" i="2"/>
  <c r="G69" i="2"/>
  <c r="G84" i="2"/>
  <c r="H84" i="2" s="1"/>
  <c r="H75" i="2"/>
  <c r="G77" i="2"/>
  <c r="H77" i="2" s="1"/>
  <c r="G75" i="2"/>
  <c r="G45" i="2"/>
  <c r="H45" i="2" s="1"/>
  <c r="H42" i="2"/>
  <c r="G106" i="2"/>
  <c r="H73" i="2"/>
  <c r="G50" i="2"/>
  <c r="H50" i="2" s="1"/>
  <c r="G123" i="2"/>
  <c r="H123" i="2" s="1"/>
  <c r="H96" i="2"/>
  <c r="H22" i="2"/>
  <c r="H35" i="2"/>
  <c r="G39" i="2"/>
  <c r="H39" i="2" s="1"/>
  <c r="G27" i="2"/>
  <c r="H27" i="2" s="1"/>
  <c r="H30" i="2"/>
  <c r="H86" i="2"/>
  <c r="G115" i="2"/>
  <c r="H115" i="2" s="1"/>
  <c r="G128" i="2"/>
  <c r="H128" i="2" s="1"/>
  <c r="H118" i="2"/>
  <c r="H32" i="2"/>
  <c r="G58" i="2"/>
  <c r="H58" i="2" s="1"/>
  <c r="F129" i="2"/>
  <c r="G129" i="2" s="1"/>
  <c r="G94" i="2"/>
  <c r="H94" i="2" s="1"/>
  <c r="G98" i="2"/>
  <c r="H98" i="2" s="1"/>
  <c r="G81" i="2"/>
  <c r="H81" i="2" s="1"/>
  <c r="G125" i="2"/>
  <c r="H125" i="2" s="1"/>
  <c r="G87" i="2"/>
  <c r="H87" i="2" s="1"/>
  <c r="G118" i="2"/>
  <c r="G122" i="2"/>
  <c r="H122" i="2" s="1"/>
  <c r="G116" i="2"/>
  <c r="H116" i="2" s="1"/>
  <c r="G78" i="2"/>
  <c r="H78" i="2" s="1"/>
  <c r="G100" i="2"/>
  <c r="H100" i="2" s="1"/>
  <c r="G113" i="2"/>
  <c r="H113" i="2" s="1"/>
  <c r="G47" i="2"/>
  <c r="H47" i="2" s="1"/>
  <c r="G46" i="2"/>
  <c r="H46" i="2" s="1"/>
  <c r="G36" i="2"/>
  <c r="H36" i="2" s="1"/>
  <c r="G53" i="2"/>
  <c r="H53" i="2" s="1"/>
  <c r="G28" i="2"/>
  <c r="H28" i="2" s="1"/>
  <c r="G32" i="2"/>
  <c r="G102" i="2"/>
  <c r="H102" i="2" s="1"/>
  <c r="G68" i="2"/>
  <c r="H68" i="2" s="1"/>
  <c r="G109" i="2"/>
  <c r="H109" i="2" s="1"/>
  <c r="G111" i="2"/>
  <c r="H111" i="2" s="1"/>
  <c r="G29" i="2"/>
  <c r="H29" i="2" s="1"/>
  <c r="G74" i="2"/>
  <c r="H74" i="2" s="1"/>
  <c r="G104" i="2"/>
  <c r="H104" i="2" s="1"/>
  <c r="G66" i="2"/>
  <c r="H66" i="2" s="1"/>
  <c r="H93" i="2"/>
  <c r="G103" i="2"/>
  <c r="H103" i="2" s="1"/>
  <c r="G23" i="2"/>
  <c r="H23" i="2" s="1"/>
  <c r="G99" i="2"/>
  <c r="H99" i="2" s="1"/>
  <c r="G126" i="2"/>
  <c r="H126" i="2" s="1"/>
  <c r="G82" i="2"/>
  <c r="H82" i="2" s="1"/>
  <c r="G88" i="2"/>
  <c r="H88" i="2" s="1"/>
  <c r="G127" i="2"/>
  <c r="H127" i="2" s="1"/>
  <c r="G121" i="2"/>
  <c r="H121" i="2" s="1"/>
  <c r="G117" i="2"/>
  <c r="H117" i="2" s="1"/>
  <c r="G97" i="2"/>
  <c r="H97" i="2" s="1"/>
  <c r="G60" i="2"/>
  <c r="H60" i="2" s="1"/>
  <c r="G42" i="1"/>
  <c r="G34" i="1"/>
  <c r="H129" i="2" l="1"/>
  <c r="F131" i="2"/>
  <c r="G131" i="2" s="1"/>
  <c r="F134" i="2"/>
  <c r="H131" i="2"/>
  <c r="E95" i="1"/>
  <c r="F95" i="1" s="1"/>
  <c r="E96" i="1"/>
  <c r="F96" i="1" s="1"/>
  <c r="E97" i="1"/>
  <c r="E90" i="1"/>
  <c r="F90" i="1" s="1"/>
  <c r="G90" i="1" s="1"/>
  <c r="E91" i="1"/>
  <c r="E92" i="1"/>
  <c r="F92" i="1" s="1"/>
  <c r="G92" i="1" s="1"/>
  <c r="E93" i="1"/>
  <c r="F93" i="1" s="1"/>
  <c r="E94" i="1"/>
  <c r="E86" i="1"/>
  <c r="F86" i="1" s="1"/>
  <c r="E87" i="1"/>
  <c r="F87" i="1" s="1"/>
  <c r="G87" i="1" s="1"/>
  <c r="E88" i="1"/>
  <c r="F88" i="1" s="1"/>
  <c r="G88" i="1" s="1"/>
  <c r="E89" i="1"/>
  <c r="E83" i="1"/>
  <c r="E84" i="1"/>
  <c r="F84" i="1" s="1"/>
  <c r="G84" i="1" s="1"/>
  <c r="E85" i="1"/>
  <c r="F85" i="1" s="1"/>
  <c r="G85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61" i="1"/>
  <c r="F61" i="1" s="1"/>
  <c r="G61" i="1" s="1"/>
  <c r="F91" i="1"/>
  <c r="G91" i="1" s="1"/>
  <c r="F94" i="1"/>
  <c r="G94" i="1" s="1"/>
  <c r="F83" i="1"/>
  <c r="G83" i="1" s="1"/>
  <c r="F89" i="1"/>
  <c r="G89" i="1" s="1"/>
  <c r="G134" i="2" l="1"/>
  <c r="G136" i="2" s="1"/>
  <c r="F136" i="2"/>
  <c r="G95" i="1"/>
  <c r="G65" i="1"/>
  <c r="G96" i="1"/>
  <c r="G93" i="1"/>
  <c r="G86" i="1"/>
  <c r="H134" i="2" l="1"/>
  <c r="H136" i="2" s="1"/>
  <c r="E133" i="1"/>
  <c r="F133" i="1" s="1"/>
  <c r="G133" i="1" s="1"/>
  <c r="E132" i="1"/>
  <c r="E131" i="1"/>
  <c r="F131" i="1" s="1"/>
  <c r="E130" i="1"/>
  <c r="F130" i="1" s="1"/>
  <c r="G130" i="1" s="1"/>
  <c r="E129" i="1"/>
  <c r="F129" i="1" s="1"/>
  <c r="G129" i="1" s="1"/>
  <c r="E128" i="1"/>
  <c r="E127" i="1"/>
  <c r="F127" i="1" s="1"/>
  <c r="E126" i="1"/>
  <c r="F126" i="1" s="1"/>
  <c r="G126" i="1" s="1"/>
  <c r="E125" i="1"/>
  <c r="F125" i="1" s="1"/>
  <c r="G125" i="1" s="1"/>
  <c r="E124" i="1"/>
  <c r="E123" i="1"/>
  <c r="F123" i="1" s="1"/>
  <c r="E122" i="1"/>
  <c r="F122" i="1" s="1"/>
  <c r="G122" i="1" s="1"/>
  <c r="E121" i="1"/>
  <c r="F121" i="1" s="1"/>
  <c r="G121" i="1" s="1"/>
  <c r="E120" i="1"/>
  <c r="E119" i="1"/>
  <c r="F119" i="1" s="1"/>
  <c r="E118" i="1"/>
  <c r="E117" i="1"/>
  <c r="F117" i="1" s="1"/>
  <c r="G117" i="1" s="1"/>
  <c r="E116" i="1"/>
  <c r="E114" i="1"/>
  <c r="F114" i="1" s="1"/>
  <c r="E113" i="1"/>
  <c r="F113" i="1" s="1"/>
  <c r="E112" i="1"/>
  <c r="F112" i="1" s="1"/>
  <c r="G112" i="1" s="1"/>
  <c r="E111" i="1"/>
  <c r="E110" i="1"/>
  <c r="F110" i="1" s="1"/>
  <c r="E109" i="1"/>
  <c r="E108" i="1"/>
  <c r="F108" i="1" s="1"/>
  <c r="G108" i="1" s="1"/>
  <c r="E107" i="1"/>
  <c r="E106" i="1"/>
  <c r="F106" i="1" s="1"/>
  <c r="E105" i="1"/>
  <c r="F105" i="1" s="1"/>
  <c r="E104" i="1"/>
  <c r="F104" i="1" s="1"/>
  <c r="G104" i="1" s="1"/>
  <c r="E103" i="1"/>
  <c r="E102" i="1"/>
  <c r="E101" i="1"/>
  <c r="F101" i="1" s="1"/>
  <c r="G101" i="1" s="1"/>
  <c r="E100" i="1"/>
  <c r="F100" i="1" s="1"/>
  <c r="E99" i="1"/>
  <c r="E98" i="1"/>
  <c r="F98" i="1" s="1"/>
  <c r="G98" i="1" s="1"/>
  <c r="E82" i="1"/>
  <c r="F82" i="1" s="1"/>
  <c r="G82" i="1" s="1"/>
  <c r="E81" i="1"/>
  <c r="E80" i="1"/>
  <c r="F80" i="1" s="1"/>
  <c r="E79" i="1"/>
  <c r="E78" i="1"/>
  <c r="F78" i="1" s="1"/>
  <c r="G78" i="1" s="1"/>
  <c r="E77" i="1"/>
  <c r="E76" i="1"/>
  <c r="F76" i="1" s="1"/>
  <c r="E75" i="1"/>
  <c r="F75" i="1" s="1"/>
  <c r="E74" i="1"/>
  <c r="F74" i="1" s="1"/>
  <c r="G74" i="1" s="1"/>
  <c r="E73" i="1"/>
  <c r="E72" i="1"/>
  <c r="F72" i="1" s="1"/>
  <c r="E71" i="1"/>
  <c r="E70" i="1"/>
  <c r="F70" i="1" s="1"/>
  <c r="G70" i="1" s="1"/>
  <c r="E60" i="1"/>
  <c r="E59" i="1"/>
  <c r="E58" i="1"/>
  <c r="F58" i="1" s="1"/>
  <c r="G58" i="1" s="1"/>
  <c r="E56" i="1"/>
  <c r="F56" i="1" s="1"/>
  <c r="E55" i="1"/>
  <c r="E54" i="1"/>
  <c r="F54" i="1" s="1"/>
  <c r="G54" i="1" s="1"/>
  <c r="E53" i="1"/>
  <c r="E52" i="1"/>
  <c r="F52" i="1" s="1"/>
  <c r="E51" i="1"/>
  <c r="E50" i="1"/>
  <c r="F50" i="1" s="1"/>
  <c r="G50" i="1" s="1"/>
  <c r="E49" i="1"/>
  <c r="E48" i="1"/>
  <c r="F48" i="1" s="1"/>
  <c r="E47" i="1"/>
  <c r="E46" i="1"/>
  <c r="G147" i="2" l="1"/>
  <c r="E141" i="2"/>
  <c r="E134" i="1"/>
  <c r="F60" i="1"/>
  <c r="G60" i="1" s="1"/>
  <c r="F59" i="1"/>
  <c r="G59" i="1" s="1"/>
  <c r="F73" i="1"/>
  <c r="G73" i="1" s="1"/>
  <c r="F81" i="1"/>
  <c r="G81" i="1" s="1"/>
  <c r="F103" i="1"/>
  <c r="G103" i="1" s="1"/>
  <c r="F111" i="1"/>
  <c r="G111" i="1" s="1"/>
  <c r="F120" i="1"/>
  <c r="G120" i="1" s="1"/>
  <c r="F128" i="1"/>
  <c r="G128" i="1" s="1"/>
  <c r="F46" i="1"/>
  <c r="G46" i="1" s="1"/>
  <c r="F49" i="1"/>
  <c r="G49" i="1" s="1"/>
  <c r="F55" i="1"/>
  <c r="G55" i="1" s="1"/>
  <c r="F71" i="1"/>
  <c r="G71" i="1" s="1"/>
  <c r="F79" i="1"/>
  <c r="G79" i="1" s="1"/>
  <c r="F99" i="1"/>
  <c r="G99" i="1" s="1"/>
  <c r="F109" i="1"/>
  <c r="G109" i="1" s="1"/>
  <c r="F118" i="1"/>
  <c r="G118" i="1" s="1"/>
  <c r="F53" i="1"/>
  <c r="G53" i="1" s="1"/>
  <c r="G75" i="1"/>
  <c r="F77" i="1"/>
  <c r="G77" i="1" s="1"/>
  <c r="F97" i="1"/>
  <c r="G97" i="1" s="1"/>
  <c r="F102" i="1"/>
  <c r="G102" i="1" s="1"/>
  <c r="G105" i="1"/>
  <c r="F107" i="1"/>
  <c r="G107" i="1" s="1"/>
  <c r="G113" i="1"/>
  <c r="F116" i="1"/>
  <c r="G116" i="1" s="1"/>
  <c r="F124" i="1"/>
  <c r="G124" i="1" s="1"/>
  <c r="F132" i="1"/>
  <c r="G132" i="1" s="1"/>
  <c r="F47" i="1"/>
  <c r="G47" i="1" s="1"/>
  <c r="G48" i="1"/>
  <c r="F51" i="1"/>
  <c r="G51" i="1" s="1"/>
  <c r="G52" i="1"/>
  <c r="G56" i="1"/>
  <c r="G72" i="1"/>
  <c r="G76" i="1"/>
  <c r="G80" i="1"/>
  <c r="G100" i="1"/>
  <c r="G106" i="1"/>
  <c r="G110" i="1"/>
  <c r="G114" i="1"/>
  <c r="G119" i="1"/>
  <c r="G123" i="1"/>
  <c r="G127" i="1"/>
  <c r="G131" i="1"/>
  <c r="F134" i="1" l="1"/>
  <c r="E41" i="1"/>
  <c r="F41" i="1" s="1"/>
  <c r="G41" i="1" s="1"/>
  <c r="E40" i="1"/>
  <c r="F40" i="1" s="1"/>
  <c r="E39" i="1"/>
  <c r="E38" i="1"/>
  <c r="F38" i="1" s="1"/>
  <c r="G134" i="1" l="1"/>
  <c r="F39" i="1"/>
  <c r="G39" i="1" s="1"/>
  <c r="G40" i="1"/>
  <c r="G38" i="1"/>
  <c r="E37" i="1" l="1"/>
  <c r="E33" i="1"/>
  <c r="F33" i="1" s="1"/>
  <c r="E32" i="1"/>
  <c r="E31" i="1"/>
  <c r="E30" i="1"/>
  <c r="F30" i="1" s="1"/>
  <c r="G30" i="1" s="1"/>
  <c r="E29" i="1"/>
  <c r="F29" i="1" s="1"/>
  <c r="G29" i="1" s="1"/>
  <c r="E23" i="1"/>
  <c r="F23" i="1" s="1"/>
  <c r="G23" i="1" s="1"/>
  <c r="E25" i="1"/>
  <c r="F25" i="1" s="1"/>
  <c r="G25" i="1" s="1"/>
  <c r="E24" i="1"/>
  <c r="F24" i="1" s="1"/>
  <c r="G24" i="1" s="1"/>
  <c r="E22" i="1"/>
  <c r="E21" i="1"/>
  <c r="E20" i="1"/>
  <c r="F20" i="1" s="1"/>
  <c r="F32" i="1" l="1"/>
  <c r="G32" i="1" s="1"/>
  <c r="F37" i="1"/>
  <c r="G37" i="1" s="1"/>
  <c r="E42" i="1"/>
  <c r="E26" i="1"/>
  <c r="E34" i="1"/>
  <c r="F34" i="1" s="1"/>
  <c r="G33" i="1"/>
  <c r="F31" i="1"/>
  <c r="G31" i="1" s="1"/>
  <c r="F22" i="1"/>
  <c r="G22" i="1" s="1"/>
  <c r="F21" i="1"/>
  <c r="G21" i="1" s="1"/>
  <c r="G20" i="1"/>
  <c r="F26" i="1" l="1"/>
  <c r="E136" i="1"/>
  <c r="F42" i="1"/>
  <c r="G26" i="1" l="1"/>
  <c r="G136" i="1" s="1"/>
  <c r="F136" i="1"/>
  <c r="F147" i="1" l="1"/>
  <c r="D141" i="1"/>
</calcChain>
</file>

<file path=xl/sharedStrings.xml><?xml version="1.0" encoding="utf-8"?>
<sst xmlns="http://schemas.openxmlformats.org/spreadsheetml/2006/main" count="558" uniqueCount="189">
  <si>
    <t>Quantità</t>
  </si>
  <si>
    <t>Descrizione</t>
  </si>
  <si>
    <t>Importo     unitario</t>
  </si>
  <si>
    <t>Importo senza iva</t>
  </si>
  <si>
    <t>Iva</t>
  </si>
  <si>
    <t xml:space="preserve"> totale con IVA           </t>
  </si>
  <si>
    <t>PLESSO DI CIVATE</t>
  </si>
  <si>
    <t>Ministero dell’Istruzione</t>
  </si>
  <si>
    <t xml:space="preserve"> ISTITUTO COMPRENSIVO STATALE DI CIVATE</t>
  </si>
  <si>
    <t xml:space="preserve">     Via Abate Giacinto Longoni, 2 - 23862 Civate (LC)</t>
  </si>
  <si>
    <t xml:space="preserve">Tel. 0341-550645 – Fax 0341-210724  </t>
  </si>
  <si>
    <t>e-mail: lcic828005@istruzione.it  -  lcic828005@pec.istruzione.it</t>
  </si>
  <si>
    <t>https://icscivate.edu.it</t>
  </si>
  <si>
    <t xml:space="preserve">dalle ore 8.15 alle ore 15:30 </t>
  </si>
  <si>
    <t>Si precisa che:</t>
  </si>
  <si>
    <t xml:space="preserve"> l'importo totale dell'ordine è di </t>
  </si>
  <si>
    <t>IVA inclusa.</t>
  </si>
  <si>
    <t xml:space="preserve">              o   l'indicazione del  c/c postale o bancario per il pagamento (codice IBAN), dichiarato nella</t>
  </si>
  <si>
    <t xml:space="preserve">              o     Dichiarazione sottoscritta ai fini della tracciabilità:</t>
  </si>
  <si>
    <t xml:space="preserve"> o     il costo complessivo non dovrà superare l'importo sopra scritto di       </t>
  </si>
  <si>
    <t xml:space="preserve"> o    ai sensi della Legge 13 agosto 2010 n° 136 , la ditta assume tutti gli obblighi di tracciabilità dei flussi</t>
  </si>
  <si>
    <t xml:space="preserve">        finanziari, pertanto, a norma dell'art. 3 comma 7 della citata legge, (allegato 1);</t>
  </si>
  <si>
    <t xml:space="preserve"> o    il pagamento avverrà previa verifica, collaudo della fornitura e dopo quanto dettato dal D.L.</t>
  </si>
  <si>
    <t xml:space="preserve">        29/04/2008 n. 185 art. 16 bis, comma 10, convertito nella legge 28/01/2009 n. 2 (acquisizione DURC)</t>
  </si>
  <si>
    <t>La fattura dovrà essere intestata a :</t>
  </si>
  <si>
    <t>ISTITUTO COMPRENSIVO STATALE DI CIVATE</t>
  </si>
  <si>
    <t>Via Abate G. Longoni, n. 2 - 23862   CIVATE   (LC)</t>
  </si>
  <si>
    <t>C.F.  9206406137</t>
  </si>
  <si>
    <t xml:space="preserve">  LA DIRIGENTE SCOLASTICA</t>
  </si>
  <si>
    <t>Raffaella Maria Crimella</t>
  </si>
  <si>
    <t xml:space="preserve">  Cod. Fiscale 92064060137 - Cod. Meccanografico  LCIC828005 Cod. univoco UFBNT7</t>
  </si>
  <si>
    <t>Protocollo digitale</t>
  </si>
  <si>
    <t xml:space="preserve">Spett.le </t>
  </si>
  <si>
    <t>ESERCIZIO  2022</t>
  </si>
  <si>
    <r>
      <t xml:space="preserve">Il suddetto  materiale  dovrà essere consegnato presso nei tre plessi:  sede di Via Abate Giacinto Longoni, 2 - 23862 </t>
    </r>
    <r>
      <rPr>
        <b/>
        <sz val="9"/>
        <rFont val="Verdana"/>
        <family val="2"/>
      </rPr>
      <t>Civate</t>
    </r>
    <r>
      <rPr>
        <sz val="9"/>
        <rFont val="Verdana"/>
        <family val="2"/>
      </rPr>
      <t xml:space="preserve"> (LC)</t>
    </r>
  </si>
  <si>
    <r>
      <t xml:space="preserve"> plesso scolastico di Via Gaggio, 3 - 23864 </t>
    </r>
    <r>
      <rPr>
        <b/>
        <u/>
        <sz val="9"/>
        <rFont val="Verdana"/>
        <family val="2"/>
      </rPr>
      <t>Malgrate</t>
    </r>
    <r>
      <rPr>
        <sz val="9"/>
        <rFont val="Verdana"/>
        <family val="2"/>
      </rPr>
      <t xml:space="preserve"> (LC) -  plesso scolastico di via Turati, 1 - 23867 </t>
    </r>
    <r>
      <rPr>
        <b/>
        <sz val="9"/>
        <rFont val="Verdana"/>
        <family val="2"/>
      </rPr>
      <t>Suello</t>
    </r>
    <r>
      <rPr>
        <sz val="9"/>
        <rFont val="Verdana"/>
        <family val="2"/>
      </rPr>
      <t xml:space="preserve"> (LC)</t>
    </r>
  </si>
  <si>
    <t>AGGR A03</t>
  </si>
  <si>
    <t>Codice</t>
  </si>
  <si>
    <t>381624.68-GIALLO</t>
  </si>
  <si>
    <t>CARTA VELINA 50X76 BUSTA 24 FOGLI 68-GIALLO</t>
  </si>
  <si>
    <t>381624.90-ROSSO</t>
  </si>
  <si>
    <t>CARTA VELINA 50X76 BUSTA 24 FOGLI 90-ROSSO</t>
  </si>
  <si>
    <t>381624.20-CELESTE</t>
  </si>
  <si>
    <t>CARTA VELINA 50X76 BUSTA 24 FOGLI 20-CELESTE</t>
  </si>
  <si>
    <t>381624.38-VERDE-SCURO</t>
  </si>
  <si>
    <t>CARTA VELINA 50X76 BUSTA 24 FOGLI 38-VERDE-SCURO</t>
  </si>
  <si>
    <t>UAM22</t>
  </si>
  <si>
    <t>PENNARELLO TURBOMAXI BAR.48PZ ASS</t>
  </si>
  <si>
    <t>280130.ZZ-CASUALE</t>
  </si>
  <si>
    <t>DISPENSER NASTRO AD.66MT ART51 ZZ-CASUALE</t>
  </si>
  <si>
    <t>CWR123/1000</t>
  </si>
  <si>
    <t>COLLA VINILICA DECO' 1KG</t>
  </si>
  <si>
    <t>POUCHES X PLASTIFIC.A3 MY75 100PZ</t>
  </si>
  <si>
    <t>POUCHES X PLASTIFIC.A4 MY75 100PZ</t>
  </si>
  <si>
    <t>PRIMARIA DI MALGRATE</t>
  </si>
  <si>
    <t>011501 BARATTOLO 84 PASTELLI GIOTTO LACCATO</t>
  </si>
  <si>
    <t>LASERCART</t>
  </si>
  <si>
    <t>BUSTA SACCO 23X33 BIANCA STRIP 80GR 20PZ</t>
  </si>
  <si>
    <t>BUSTA 11,4X16,2 BCO T.P.GR70 25PZ</t>
  </si>
  <si>
    <t>CUCITRICE A PINZA 5095 LEBEZ</t>
  </si>
  <si>
    <t>CARTINA GEOGRAFICA EUROPA 100X140CM PL/2</t>
  </si>
  <si>
    <t>CARTINA GEOGRAFICA PLANISFERO 100X140CM PL/8</t>
  </si>
  <si>
    <t>SECONDARIA  DI MALGRATE</t>
  </si>
  <si>
    <t>272106.ZZ-CASUALE</t>
  </si>
  <si>
    <t>CARTONCINO 50X70 ASSORTITO 12 COLORI</t>
  </si>
  <si>
    <t>272105.ASSORTITO</t>
  </si>
  <si>
    <t>CARTONCINO 70X100 ASSORTITO 12 COLORI</t>
  </si>
  <si>
    <t>PILA PANASONIC STILO BLIST.4PZ AA-LR6-MN1500-1,5V</t>
  </si>
  <si>
    <t>PILA PANASONIC MINISTILO 4PZ- AAA-LR03-MN2400-1,5V</t>
  </si>
  <si>
    <t>PLESSO SUELLO</t>
  </si>
  <si>
    <t>PENNE COLORATE PENTEL-SET 8 COLORI-</t>
  </si>
  <si>
    <t>TRATTO PEN ASTUCCIO 6 COLORI</t>
  </si>
  <si>
    <t>MARCATORI INDELEBILI-SET 4 COLORI-</t>
  </si>
  <si>
    <t>PENNARELLI PER LAVAGNA BIANCA-SET 4 PZ-</t>
  </si>
  <si>
    <t>EVIDENZIATORI-SET 4 COLORI-</t>
  </si>
  <si>
    <t>MATITE CON GOMMINO-12 PZ-</t>
  </si>
  <si>
    <t>TEMPERAMATITE 3 FORI</t>
  </si>
  <si>
    <t>GOMME BIANCHE-20PZ-</t>
  </si>
  <si>
    <t>CORRETTORE ROLLER OSAMA-36PZ-</t>
  </si>
  <si>
    <t>PASTELLI GIOTTO SCHOOLPACK</t>
  </si>
  <si>
    <t>PASTELLI A CERA GIOTTO-96 PZ-</t>
  </si>
  <si>
    <t>PENNARELLI PUNTA FINE GIOTTO SCHOOLPACK-144PZ-</t>
  </si>
  <si>
    <t>PENNARELLI PUNTA GROSSA GIOTTO SCHOOLPACK-108PZ-</t>
  </si>
  <si>
    <t>TRIPLO DECIMETRO CON IMPUGNATURA</t>
  </si>
  <si>
    <t>PENNELLI PIATTI -5PZ-</t>
  </si>
  <si>
    <t>ACQUERELLI GIOTTO-12PZ-</t>
  </si>
  <si>
    <t>PENNELLOTTI</t>
  </si>
  <si>
    <t>GESSI GIOTTO COLORATI-100PZ-</t>
  </si>
  <si>
    <t>GESSI GIOTTO BIANCO-100PZ-</t>
  </si>
  <si>
    <t>CANCELLINO FELTRO</t>
  </si>
  <si>
    <t>DAS BIANCO 1KG</t>
  </si>
  <si>
    <t>PISTOLA A CALDO GRANDE</t>
  </si>
  <si>
    <t>STICK COLLA-1KG-</t>
  </si>
  <si>
    <t>FUSTELLA MINI</t>
  </si>
  <si>
    <t>FUSTELLA MAXI</t>
  </si>
  <si>
    <t>TAMPONE STAMPIGLIATURA</t>
  </si>
  <si>
    <t>ALBUM COLLAGE</t>
  </si>
  <si>
    <t>CARTONCINO 50X70 COLORI ASSORTITI-120PZ-</t>
  </si>
  <si>
    <t>CARTA MILLIMETRATA</t>
  </si>
  <si>
    <t>CARTA LUCIDO</t>
  </si>
  <si>
    <t>PELLICOLA ADESIVA TRASPARENTE</t>
  </si>
  <si>
    <t>CARTA BIANCA PER FOTOCOPIE A4-5PZ-</t>
  </si>
  <si>
    <t>CARTA BIANCA PER FOTOCOPIE A3-5PZ-</t>
  </si>
  <si>
    <t>CARTA COLORATA PER FOTOCOPIE A4 90G</t>
  </si>
  <si>
    <t>CARTA COLORATA PER FOTOCOPIE A3 90G</t>
  </si>
  <si>
    <t>CARTA COLORATA PER FOTOCOPIE A4 200G</t>
  </si>
  <si>
    <t>CARTA COLORATA PER FOTOCOPIE A3 200G</t>
  </si>
  <si>
    <t>CUBO COLORATO NON ADESIVO</t>
  </si>
  <si>
    <t>BUSTE GIALLO POSTA-25PZ-</t>
  </si>
  <si>
    <t>PORTAOMBRELLI IN METALLO SILVER</t>
  </si>
  <si>
    <t>SET DA SCRIVANIA SILVER-3PZ-</t>
  </si>
  <si>
    <t>PUNTI PER CUCITRICE-1000PZ-</t>
  </si>
  <si>
    <t>FISSATRICE TECNICA</t>
  </si>
  <si>
    <t>FERMACAMPIONI N°4-100PZ-</t>
  </si>
  <si>
    <t>FERMACAMPIONI N°7-100PZ-</t>
  </si>
  <si>
    <t>FERMAGLI N°2-100PZ-</t>
  </si>
  <si>
    <t>FERMAGLI N°6-100PZ-</t>
  </si>
  <si>
    <t>SPILLI CARTOGRAFICI-50PZ-</t>
  </si>
  <si>
    <t>PUNTINE TESTINA COLORI ASSORTITI-150PZ-</t>
  </si>
  <si>
    <t>CUTTER LAMA GRANDE</t>
  </si>
  <si>
    <t>GOMMINI ADESIVI PRITT</t>
  </si>
  <si>
    <t>STICK PRITT 43GR-10PZ-</t>
  </si>
  <si>
    <t>NASTRO IN CARTA</t>
  </si>
  <si>
    <t>NASTRO ADESIVO SCOTCH-8PZ-33M</t>
  </si>
  <si>
    <t>NASTRO ADESIVO SCOTCH-8PZ-66M</t>
  </si>
  <si>
    <t>CARTA CARBONE-10 FOGLI-</t>
  </si>
  <si>
    <t>TARGHETTE PORTACHIAVI-6PZ-</t>
  </si>
  <si>
    <t>PORTANOME CON CORDONCINO-100PZ-</t>
  </si>
  <si>
    <t>TAGLIERINA A LEVA</t>
  </si>
  <si>
    <t>FOGLI PER PLASTIFICATRICE A4-100PZ-</t>
  </si>
  <si>
    <t>FOGLI PER PLASTIFICATRICE A3-100PZ-</t>
  </si>
  <si>
    <t>TAPPETINO MOUSE ROSSO</t>
  </si>
  <si>
    <t>MOUSE CON CAVO</t>
  </si>
  <si>
    <t>LASERCART SAS</t>
  </si>
  <si>
    <t>VIA PERGOLA 11</t>
  </si>
  <si>
    <t>23900 LECCO</t>
  </si>
  <si>
    <t>011520.01-BIANCO</t>
  </si>
  <si>
    <t>TEMPERA PRONTA GIOTTO FLAC.250 ML 01-BIANCO</t>
  </si>
  <si>
    <t>011520.02-GIALLO-PRIMARIO</t>
  </si>
  <si>
    <t>TEMPERA PRONTA GIOTTO FLAC.250 ML 02-GIALLO-PRIMAR</t>
  </si>
  <si>
    <t>011520.10-MAGENTA</t>
  </si>
  <si>
    <t>TEMPERA PRONTA GIOTTO FLAC.250 ML 10-MAGENTA</t>
  </si>
  <si>
    <t>011520.12-VERDE</t>
  </si>
  <si>
    <t>TEMPERA PRONTA GIOTTO FLAC.250 ML 12-VERDE</t>
  </si>
  <si>
    <t>011520.15-CYAN</t>
  </si>
  <si>
    <t>TEMPERA PRONTA GIOTTO FLAC.250 ML 15-CYAN</t>
  </si>
  <si>
    <t>011520.24-NERO</t>
  </si>
  <si>
    <t>TEMPERA PRONTA GIOTTO FLAC.250 ML 24-NERO</t>
  </si>
  <si>
    <t>011520.28-MARRONE</t>
  </si>
  <si>
    <t>TEMPERA PRONTA GIOTTO FLAC.250 ML 28-MARRONE</t>
  </si>
  <si>
    <t>011512.02-ARGENTO</t>
  </si>
  <si>
    <t>TEMPERA GLITTER GIOTTO 250ML 02-ARGENTO</t>
  </si>
  <si>
    <t>011512.01-ORO</t>
  </si>
  <si>
    <t>TEMPERA GLITTER GIOTTO 250ML 01-ORO</t>
  </si>
  <si>
    <t>381624.140-BIANCO</t>
  </si>
  <si>
    <t>CARTA VELINA 50X76 BUSTA 24 FOGLI 140-BIANCO</t>
  </si>
  <si>
    <t>381624.82-ARANCIO</t>
  </si>
  <si>
    <t>CARTA VELINA 50X76 BUSTA 24 FOGLI 82-ARANCIO</t>
  </si>
  <si>
    <t>381624.65-FUCSIA</t>
  </si>
  <si>
    <t>CARTA VELINA 50X76 BUSTA 24 FOGLI 65-FUCSIA</t>
  </si>
  <si>
    <t>CWR10713/05</t>
  </si>
  <si>
    <t>CARTA CRESPA 40GR ARANCIONE</t>
  </si>
  <si>
    <t>CWR10713/02</t>
  </si>
  <si>
    <t>CARTA CRESPA 40GR GIALLO</t>
  </si>
  <si>
    <t>CWR10713/13</t>
  </si>
  <si>
    <t>CARTA CRESPA 40GR    AZZURRO CIELO</t>
  </si>
  <si>
    <t>CWR10713/01</t>
  </si>
  <si>
    <t>CARTA CRESPA 40GR BIANCO</t>
  </si>
  <si>
    <t>CWR10713/06</t>
  </si>
  <si>
    <t>CARTA CRESPA 40GR ROSSO</t>
  </si>
  <si>
    <t>CWR10713/10</t>
  </si>
  <si>
    <t>CARTA CRESPA 40GR FUXIA</t>
  </si>
  <si>
    <t>CWR10713/17</t>
  </si>
  <si>
    <t>CARTA CRESPA 40GR VERDE</t>
  </si>
  <si>
    <r>
      <t xml:space="preserve"> o</t>
    </r>
    <r>
      <rPr>
        <b/>
        <sz val="9"/>
        <rFont val="Times New Roman"/>
        <family val="1"/>
      </rPr>
      <t xml:space="preserve">   </t>
    </r>
    <r>
      <rPr>
        <sz val="9"/>
        <rFont val="Times New Roman"/>
        <family val="1"/>
      </rPr>
      <t xml:space="preserve">   imballo e trasporto se non specificato nel preventivo, si intendono a Vs carico;</t>
    </r>
  </si>
  <si>
    <r>
      <t xml:space="preserve"> </t>
    </r>
    <r>
      <rPr>
        <sz val="9"/>
        <rFont val="Times New Roman"/>
        <family val="1"/>
      </rPr>
      <t>o      la fattura, intestata a questo Istituto, dovrà riportare:</t>
    </r>
  </si>
  <si>
    <r>
      <t xml:space="preserve">             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o    analiticamente i costi e l'importo IVA;</t>
    </r>
  </si>
  <si>
    <r>
      <t xml:space="preserve"> </t>
    </r>
    <r>
      <rPr>
        <sz val="9"/>
        <rFont val="Times New Roman"/>
        <family val="1"/>
      </rPr>
      <t>o    eventuali spese di commissione per bonifici bancari sono interamente a Vs carico;</t>
    </r>
  </si>
  <si>
    <r>
      <t xml:space="preserve"> o    alla fornitura/ al servizio del presente ordine è stato attribuito il seguente </t>
    </r>
    <r>
      <rPr>
        <b/>
        <sz val="9"/>
        <rFont val="Times New Roman"/>
        <family val="1"/>
      </rPr>
      <t xml:space="preserve">CIG    </t>
    </r>
  </si>
  <si>
    <r>
      <t xml:space="preserve">codice univoco   </t>
    </r>
    <r>
      <rPr>
        <b/>
        <sz val="9"/>
        <rFont val="Times New Roman"/>
        <family val="1"/>
      </rPr>
      <t>UFBNT7</t>
    </r>
  </si>
  <si>
    <t>TOTALE SUELLO</t>
  </si>
  <si>
    <t>TOTALE ORDINE D'ACQUISTO</t>
  </si>
  <si>
    <t>Z86380B402</t>
  </si>
  <si>
    <t>Civate, 27/10/2022</t>
  </si>
  <si>
    <t>Oggetto:  Ordine n. 33</t>
  </si>
  <si>
    <t>Si chiede cortesemente di voler provvedere alla fornitura di quanto sotto elencato come da Vostra offerta</t>
  </si>
  <si>
    <r>
      <t xml:space="preserve">CIG:  </t>
    </r>
    <r>
      <rPr>
        <b/>
        <sz val="9"/>
        <rFont val="Times New Roman"/>
        <family val="1"/>
      </rPr>
      <t>Z86380B402</t>
    </r>
  </si>
  <si>
    <t>PRIMARIA</t>
  </si>
  <si>
    <t>SECONDARIA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</si>
</sst>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_-* #,##0.000_-;\-* #,##0.000_-;_-* &quot;-&quot;??_-;_-@_-"/>
    <numFmt numFmtId="166" formatCode="#,##0.00;[Red]#,##0.00"/>
    <numFmt numFmtId="167" formatCode="_-&quot;€&quot;\ * #,##0.00_-;\-&quot;€&quot;\ * #,##0.00_-;_-&quot;€&quot;\ * &quot;-&quot;??_-;_-@_-"/>
    <numFmt numFmtId="168" formatCode="#,##0.00_ ;\-#,##0.00\ "/>
    <numFmt numFmtId="169" formatCode="0.00;[Red]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u/>
      <sz val="10"/>
      <color theme="10"/>
      <name val="Arial"/>
      <family val="2"/>
    </font>
    <font>
      <b/>
      <sz val="12"/>
      <color rgb="FF000000"/>
      <name val="Tahoma"/>
      <family val="2"/>
    </font>
    <font>
      <b/>
      <u/>
      <sz val="9"/>
      <name val="Verdana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sz val="9"/>
      <color rgb="FF333333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0000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</cellStyleXfs>
  <cellXfs count="150">
    <xf numFmtId="0" fontId="0" fillId="0" borderId="0" xfId="0"/>
    <xf numFmtId="0" fontId="4" fillId="0" borderId="0" xfId="0" applyFont="1" applyFill="1" applyAlignment="1">
      <alignment horizontal="right"/>
    </xf>
    <xf numFmtId="0" fontId="6" fillId="0" borderId="0" xfId="0" applyFont="1"/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66" fontId="10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2" fontId="10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10" fillId="0" borderId="0" xfId="0" applyFont="1" applyFill="1" applyAlignment="1">
      <alignment horizontal="left" indent="2"/>
    </xf>
    <xf numFmtId="166" fontId="10" fillId="0" borderId="0" xfId="0" applyNumberFormat="1" applyFont="1" applyFill="1" applyAlignment="1">
      <alignment horizontal="center"/>
    </xf>
    <xf numFmtId="0" fontId="10" fillId="0" borderId="0" xfId="2" applyFont="1" applyFill="1"/>
    <xf numFmtId="0" fontId="10" fillId="0" borderId="0" xfId="2" applyFont="1" applyFill="1" applyAlignment="1">
      <alignment wrapText="1"/>
    </xf>
    <xf numFmtId="0" fontId="10" fillId="0" borderId="0" xfId="0" applyFont="1" applyFill="1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10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2"/>
    </xf>
    <xf numFmtId="2" fontId="15" fillId="0" borderId="1" xfId="0" applyNumberFormat="1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43" fontId="10" fillId="0" borderId="0" xfId="1" applyFont="1" applyFill="1"/>
    <xf numFmtId="4" fontId="10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43" fontId="10" fillId="0" borderId="1" xfId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4"/>
    </xf>
    <xf numFmtId="0" fontId="10" fillId="0" borderId="0" xfId="2" applyFont="1" applyFill="1" applyAlignment="1">
      <alignment horizontal="left"/>
    </xf>
    <xf numFmtId="0" fontId="9" fillId="0" borderId="0" xfId="2" applyFont="1" applyFill="1" applyAlignment="1">
      <alignment horizontal="left"/>
    </xf>
    <xf numFmtId="1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3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43" fontId="15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1" xfId="0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horizontal="right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center"/>
    </xf>
    <xf numFmtId="43" fontId="8" fillId="0" borderId="1" xfId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43" fontId="9" fillId="0" borderId="1" xfId="1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/>
    </xf>
    <xf numFmtId="0" fontId="18" fillId="0" borderId="0" xfId="0" applyFont="1"/>
    <xf numFmtId="0" fontId="10" fillId="0" borderId="2" xfId="0" applyFont="1" applyFill="1" applyBorder="1" applyAlignment="1">
      <alignment horizontal="left"/>
    </xf>
    <xf numFmtId="0" fontId="14" fillId="0" borderId="3" xfId="0" applyFont="1" applyFill="1" applyBorder="1"/>
    <xf numFmtId="0" fontId="10" fillId="0" borderId="3" xfId="0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right" vertical="center" wrapText="1"/>
    </xf>
    <xf numFmtId="2" fontId="10" fillId="0" borderId="3" xfId="0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left" vertical="center"/>
    </xf>
    <xf numFmtId="43" fontId="10" fillId="0" borderId="0" xfId="1" applyFont="1" applyFill="1" applyAlignment="1"/>
    <xf numFmtId="43" fontId="12" fillId="0" borderId="0" xfId="1" applyFont="1" applyFill="1" applyAlignment="1"/>
    <xf numFmtId="0" fontId="8" fillId="0" borderId="0" xfId="0" applyFont="1" applyFill="1" applyAlignment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2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0" xfId="0" applyFont="1" applyFill="1" applyBorder="1"/>
    <xf numFmtId="0" fontId="20" fillId="0" borderId="0" xfId="0" applyFont="1" applyFill="1"/>
    <xf numFmtId="0" fontId="21" fillId="0" borderId="3" xfId="0" applyFont="1" applyFill="1" applyBorder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23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169" fontId="10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10" fillId="0" borderId="0" xfId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 vertical="center"/>
    </xf>
    <xf numFmtId="43" fontId="10" fillId="0" borderId="1" xfId="1" applyFont="1" applyFill="1" applyBorder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43" fontId="10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 indent="2"/>
    </xf>
    <xf numFmtId="0" fontId="10" fillId="3" borderId="0" xfId="0" applyFont="1" applyFill="1"/>
    <xf numFmtId="43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2" applyFont="1" applyFill="1" applyAlignment="1">
      <alignment horizontal="center" vertical="center"/>
    </xf>
    <xf numFmtId="0" fontId="11" fillId="0" borderId="0" xfId="4" applyFont="1" applyFill="1" applyAlignment="1">
      <alignment horizontal="center"/>
    </xf>
    <xf numFmtId="0" fontId="9" fillId="0" borderId="0" xfId="2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5">
    <cellStyle name="Collegamento ipertestuale" xfId="4" builtinId="8"/>
    <cellStyle name="Migliaia" xfId="1" builtinId="3"/>
    <cellStyle name="Normale" xfId="0" builtinId="0"/>
    <cellStyle name="Normale 2" xfId="2"/>
    <cellStyle name="Norm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0</xdr:row>
      <xdr:rowOff>38101</xdr:rowOff>
    </xdr:from>
    <xdr:to>
      <xdr:col>1</xdr:col>
      <xdr:colOff>569704</xdr:colOff>
      <xdr:row>3</xdr:row>
      <xdr:rowOff>19050</xdr:rowOff>
    </xdr:to>
    <xdr:pic>
      <xdr:nvPicPr>
        <xdr:cNvPr id="2" name="Immagine 1" descr="simbolo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1"/>
          <a:ext cx="66495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38101</xdr:rowOff>
    </xdr:from>
    <xdr:to>
      <xdr:col>2</xdr:col>
      <xdr:colOff>569704</xdr:colOff>
      <xdr:row>3</xdr:row>
      <xdr:rowOff>19050</xdr:rowOff>
    </xdr:to>
    <xdr:pic>
      <xdr:nvPicPr>
        <xdr:cNvPr id="2" name="Immagine 1" descr="simbolo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1"/>
          <a:ext cx="66495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scivate.edu.i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cscivate.edu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topLeftCell="A16" workbookViewId="0">
      <selection activeCell="D20" sqref="D20"/>
    </sheetView>
  </sheetViews>
  <sheetFormatPr defaultRowHeight="24.95" customHeight="1" x14ac:dyDescent="0.2"/>
  <cols>
    <col min="1" max="1" width="19" style="57" customWidth="1"/>
    <col min="2" max="2" width="53.7109375" style="29" customWidth="1"/>
    <col min="3" max="3" width="9.140625" style="43"/>
    <col min="4" max="4" width="12.7109375" style="73" customWidth="1"/>
    <col min="5" max="5" width="11.140625" style="29" customWidth="1"/>
    <col min="6" max="7" width="9.85546875" style="29" customWidth="1"/>
    <col min="8" max="16384" width="9.140625" style="29"/>
  </cols>
  <sheetData>
    <row r="1" spans="1:7" s="5" customFormat="1" ht="12" x14ac:dyDescent="0.2">
      <c r="A1" s="148" t="s">
        <v>7</v>
      </c>
      <c r="B1" s="148"/>
      <c r="C1" s="148"/>
      <c r="D1" s="148"/>
      <c r="E1" s="148"/>
      <c r="F1" s="148"/>
      <c r="G1" s="148"/>
    </row>
    <row r="2" spans="1:7" s="5" customFormat="1" ht="12" x14ac:dyDescent="0.2">
      <c r="A2" s="148" t="s">
        <v>8</v>
      </c>
      <c r="B2" s="148"/>
      <c r="C2" s="148"/>
      <c r="D2" s="148"/>
      <c r="E2" s="148"/>
      <c r="F2" s="148"/>
      <c r="G2" s="148"/>
    </row>
    <row r="3" spans="1:7" s="5" customFormat="1" ht="12" x14ac:dyDescent="0.2">
      <c r="A3" s="146" t="s">
        <v>9</v>
      </c>
      <c r="B3" s="146"/>
      <c r="C3" s="146"/>
      <c r="D3" s="146"/>
      <c r="E3" s="146"/>
      <c r="F3" s="146"/>
      <c r="G3" s="146"/>
    </row>
    <row r="4" spans="1:7" s="5" customFormat="1" ht="12" x14ac:dyDescent="0.2">
      <c r="A4" s="146" t="s">
        <v>10</v>
      </c>
      <c r="B4" s="146"/>
      <c r="C4" s="146"/>
      <c r="D4" s="146"/>
      <c r="E4" s="146"/>
      <c r="F4" s="146"/>
      <c r="G4" s="146"/>
    </row>
    <row r="5" spans="1:7" s="5" customFormat="1" ht="12" x14ac:dyDescent="0.2">
      <c r="A5" s="146" t="s">
        <v>30</v>
      </c>
      <c r="B5" s="146"/>
      <c r="C5" s="146"/>
      <c r="D5" s="146"/>
      <c r="E5" s="146"/>
      <c r="F5" s="146"/>
      <c r="G5" s="146"/>
    </row>
    <row r="6" spans="1:7" s="5" customFormat="1" ht="12" x14ac:dyDescent="0.2">
      <c r="A6" s="146" t="s">
        <v>11</v>
      </c>
      <c r="B6" s="146"/>
      <c r="C6" s="146"/>
      <c r="D6" s="146"/>
      <c r="E6" s="146"/>
      <c r="F6" s="146"/>
      <c r="G6" s="146"/>
    </row>
    <row r="7" spans="1:7" s="5" customFormat="1" ht="12" x14ac:dyDescent="0.2">
      <c r="A7" s="147" t="s">
        <v>12</v>
      </c>
      <c r="B7" s="147"/>
      <c r="C7" s="147"/>
      <c r="D7" s="147"/>
      <c r="E7" s="147"/>
      <c r="F7" s="147"/>
      <c r="G7" s="147"/>
    </row>
    <row r="8" spans="1:7" s="5" customFormat="1" ht="12" x14ac:dyDescent="0.2">
      <c r="A8" s="4"/>
      <c r="C8" s="41"/>
      <c r="D8" s="75"/>
    </row>
    <row r="9" spans="1:7" s="5" customFormat="1" ht="12" x14ac:dyDescent="0.2">
      <c r="A9" s="53" t="s">
        <v>31</v>
      </c>
      <c r="B9" s="24"/>
      <c r="C9" s="42"/>
      <c r="D9" s="75" t="s">
        <v>183</v>
      </c>
      <c r="E9" s="23"/>
      <c r="F9" s="23"/>
      <c r="G9" s="23"/>
    </row>
    <row r="10" spans="1:7" s="5" customFormat="1" ht="12" x14ac:dyDescent="0.2">
      <c r="A10" s="53"/>
      <c r="B10" s="24"/>
      <c r="C10" s="42"/>
      <c r="D10" s="75"/>
      <c r="E10" s="23"/>
      <c r="F10" s="23"/>
      <c r="G10" s="23"/>
    </row>
    <row r="11" spans="1:7" s="5" customFormat="1" ht="12" x14ac:dyDescent="0.2">
      <c r="A11" s="6" t="s">
        <v>33</v>
      </c>
      <c r="B11" s="25"/>
      <c r="C11" s="41"/>
      <c r="D11" s="90" t="s">
        <v>32</v>
      </c>
      <c r="F11" s="19"/>
      <c r="G11" s="19"/>
    </row>
    <row r="12" spans="1:7" s="5" customFormat="1" ht="12" x14ac:dyDescent="0.2">
      <c r="A12" s="6" t="s">
        <v>36</v>
      </c>
      <c r="B12" s="25"/>
      <c r="C12" s="41"/>
      <c r="D12" s="90" t="s">
        <v>133</v>
      </c>
      <c r="F12" s="19"/>
      <c r="G12" s="19"/>
    </row>
    <row r="13" spans="1:7" s="5" customFormat="1" ht="12" x14ac:dyDescent="0.2">
      <c r="A13" s="4"/>
      <c r="B13" s="25"/>
      <c r="C13" s="41"/>
      <c r="D13" s="91" t="s">
        <v>134</v>
      </c>
      <c r="F13" s="19"/>
      <c r="G13" s="19"/>
    </row>
    <row r="14" spans="1:7" s="5" customFormat="1" ht="12" x14ac:dyDescent="0.2">
      <c r="A14" s="54" t="s">
        <v>184</v>
      </c>
      <c r="B14" s="25"/>
      <c r="C14" s="41"/>
      <c r="D14" s="90" t="s">
        <v>135</v>
      </c>
      <c r="F14" s="19"/>
      <c r="G14" s="19"/>
    </row>
    <row r="15" spans="1:7" s="5" customFormat="1" ht="12" x14ac:dyDescent="0.2">
      <c r="A15" s="54"/>
      <c r="B15" s="25"/>
      <c r="C15" s="41"/>
      <c r="D15" s="75"/>
      <c r="F15" s="19"/>
      <c r="G15" s="19"/>
    </row>
    <row r="16" spans="1:7" s="5" customFormat="1" ht="12.75" x14ac:dyDescent="0.2">
      <c r="A16" s="89" t="s">
        <v>186</v>
      </c>
      <c r="B16" s="81"/>
      <c r="C16" s="42"/>
      <c r="D16" s="75"/>
      <c r="E16" s="23"/>
      <c r="F16" s="23"/>
      <c r="G16" s="23"/>
    </row>
    <row r="17" spans="1:7" s="5" customFormat="1" ht="15.75" x14ac:dyDescent="0.25">
      <c r="A17" t="s">
        <v>185</v>
      </c>
      <c r="B17" s="2"/>
      <c r="C17" s="42"/>
      <c r="D17" s="75"/>
      <c r="E17" s="23"/>
      <c r="F17" s="23"/>
      <c r="G17" s="23"/>
    </row>
    <row r="18" spans="1:7" s="28" customFormat="1" ht="13.5" customHeight="1" x14ac:dyDescent="0.2">
      <c r="A18" s="82"/>
      <c r="B18" s="83" t="s">
        <v>54</v>
      </c>
      <c r="C18" s="84"/>
      <c r="D18" s="85"/>
      <c r="E18" s="86"/>
      <c r="F18" s="87"/>
      <c r="G18" s="88"/>
    </row>
    <row r="19" spans="1:7" ht="24.95" customHeight="1" x14ac:dyDescent="0.2">
      <c r="A19" s="55" t="s">
        <v>37</v>
      </c>
      <c r="B19" s="7" t="s">
        <v>1</v>
      </c>
      <c r="C19" s="7" t="s">
        <v>0</v>
      </c>
      <c r="D19" s="76" t="s">
        <v>2</v>
      </c>
      <c r="E19" s="7" t="s">
        <v>3</v>
      </c>
      <c r="F19" s="8" t="s">
        <v>4</v>
      </c>
      <c r="G19" s="8" t="s">
        <v>5</v>
      </c>
    </row>
    <row r="20" spans="1:7" s="5" customFormat="1" ht="24.95" customHeight="1" x14ac:dyDescent="0.2">
      <c r="A20" s="56" t="s">
        <v>48</v>
      </c>
      <c r="B20" s="30" t="s">
        <v>49</v>
      </c>
      <c r="C20" s="149">
        <v>1</v>
      </c>
      <c r="D20" s="72">
        <v>3.48</v>
      </c>
      <c r="E20" s="71">
        <f t="shared" ref="E20:E21" si="0">D20*C20</f>
        <v>3.48</v>
      </c>
      <c r="F20" s="71">
        <f t="shared" ref="F20:F26" si="1">E20*22%</f>
        <v>0.76559999999999995</v>
      </c>
      <c r="G20" s="71">
        <f t="shared" ref="G20:G26" si="2">E20+F20</f>
        <v>4.2455999999999996</v>
      </c>
    </row>
    <row r="21" spans="1:7" s="5" customFormat="1" ht="24.95" customHeight="1" x14ac:dyDescent="0.2">
      <c r="A21" s="56">
        <v>11503</v>
      </c>
      <c r="B21" s="9" t="s">
        <v>47</v>
      </c>
      <c r="C21" s="149">
        <v>1</v>
      </c>
      <c r="D21" s="72">
        <v>8.94</v>
      </c>
      <c r="E21" s="71">
        <f t="shared" si="0"/>
        <v>8.94</v>
      </c>
      <c r="F21" s="71">
        <f t="shared" si="1"/>
        <v>1.9667999999999999</v>
      </c>
      <c r="G21" s="71">
        <f t="shared" si="2"/>
        <v>10.906799999999999</v>
      </c>
    </row>
    <row r="22" spans="1:7" s="5" customFormat="1" ht="24.95" customHeight="1" x14ac:dyDescent="0.2">
      <c r="A22" s="56" t="s">
        <v>50</v>
      </c>
      <c r="B22" s="9" t="s">
        <v>51</v>
      </c>
      <c r="C22" s="149">
        <v>3</v>
      </c>
      <c r="D22" s="72">
        <v>2.75</v>
      </c>
      <c r="E22" s="71">
        <f>C22*D22</f>
        <v>8.25</v>
      </c>
      <c r="F22" s="71">
        <f t="shared" si="1"/>
        <v>1.8149999999999999</v>
      </c>
      <c r="G22" s="71">
        <f t="shared" si="2"/>
        <v>10.065</v>
      </c>
    </row>
    <row r="23" spans="1:7" s="5" customFormat="1" ht="24.95" customHeight="1" x14ac:dyDescent="0.2">
      <c r="A23" s="56" t="s">
        <v>46</v>
      </c>
      <c r="B23" s="9" t="s">
        <v>55</v>
      </c>
      <c r="C23" s="149">
        <v>1</v>
      </c>
      <c r="D23" s="72">
        <v>18.64</v>
      </c>
      <c r="E23" s="71">
        <f t="shared" ref="E23" si="3">D23*C23</f>
        <v>18.64</v>
      </c>
      <c r="F23" s="71">
        <f t="shared" si="1"/>
        <v>4.1008000000000004</v>
      </c>
      <c r="G23" s="71">
        <f t="shared" si="2"/>
        <v>22.7408</v>
      </c>
    </row>
    <row r="24" spans="1:7" s="5" customFormat="1" ht="24.95" customHeight="1" x14ac:dyDescent="0.2">
      <c r="A24" s="56">
        <v>363004</v>
      </c>
      <c r="B24" s="9" t="s">
        <v>52</v>
      </c>
      <c r="C24" s="149">
        <v>1</v>
      </c>
      <c r="D24" s="72">
        <v>14.85</v>
      </c>
      <c r="E24" s="71">
        <f>D24*C24</f>
        <v>14.85</v>
      </c>
      <c r="F24" s="71">
        <f t="shared" si="1"/>
        <v>3.2669999999999999</v>
      </c>
      <c r="G24" s="71">
        <f t="shared" si="2"/>
        <v>18.117000000000001</v>
      </c>
    </row>
    <row r="25" spans="1:7" s="5" customFormat="1" ht="24.95" customHeight="1" x14ac:dyDescent="0.2">
      <c r="A25" s="56">
        <v>363000</v>
      </c>
      <c r="B25" s="9" t="s">
        <v>53</v>
      </c>
      <c r="C25" s="149">
        <v>1</v>
      </c>
      <c r="D25" s="72">
        <v>6.36</v>
      </c>
      <c r="E25" s="71">
        <f>D25*C25</f>
        <v>6.36</v>
      </c>
      <c r="F25" s="71">
        <f t="shared" si="1"/>
        <v>1.3992</v>
      </c>
      <c r="G25" s="71">
        <f t="shared" si="2"/>
        <v>7.7591999999999999</v>
      </c>
    </row>
    <row r="26" spans="1:7" ht="24.95" customHeight="1" x14ac:dyDescent="0.2">
      <c r="E26" s="32">
        <f>SUM(E20:E25)</f>
        <v>60.52</v>
      </c>
      <c r="F26" s="33">
        <f t="shared" si="1"/>
        <v>13.314400000000001</v>
      </c>
      <c r="G26" s="33">
        <f t="shared" si="2"/>
        <v>73.834400000000002</v>
      </c>
    </row>
    <row r="27" spans="1:7" ht="24.95" customHeight="1" x14ac:dyDescent="0.2">
      <c r="A27" s="57" t="s">
        <v>56</v>
      </c>
      <c r="B27" s="27" t="s">
        <v>62</v>
      </c>
    </row>
    <row r="28" spans="1:7" ht="24.95" customHeight="1" x14ac:dyDescent="0.2">
      <c r="A28" s="55" t="s">
        <v>37</v>
      </c>
      <c r="B28" s="7" t="s">
        <v>1</v>
      </c>
      <c r="C28" s="7" t="s">
        <v>0</v>
      </c>
      <c r="D28" s="76" t="s">
        <v>2</v>
      </c>
      <c r="E28" s="7" t="s">
        <v>3</v>
      </c>
      <c r="F28" s="8" t="s">
        <v>4</v>
      </c>
      <c r="G28" s="8" t="s">
        <v>5</v>
      </c>
    </row>
    <row r="29" spans="1:7" ht="24.95" customHeight="1" x14ac:dyDescent="0.2">
      <c r="A29" s="56">
        <v>260206</v>
      </c>
      <c r="B29" s="31" t="s">
        <v>57</v>
      </c>
      <c r="C29" s="10">
        <v>1</v>
      </c>
      <c r="D29" s="72">
        <v>2.25</v>
      </c>
      <c r="E29" s="71">
        <f t="shared" ref="E29:E31" si="4">D29*C29</f>
        <v>2.25</v>
      </c>
      <c r="F29" s="71">
        <f>E29*22%</f>
        <v>0.495</v>
      </c>
      <c r="G29" s="71">
        <f>E29+F29</f>
        <v>2.7450000000000001</v>
      </c>
    </row>
    <row r="30" spans="1:7" ht="24.95" customHeight="1" x14ac:dyDescent="0.2">
      <c r="A30" s="56">
        <v>260106</v>
      </c>
      <c r="B30" s="31" t="s">
        <v>58</v>
      </c>
      <c r="C30" s="10">
        <v>1</v>
      </c>
      <c r="D30" s="72">
        <v>0.95</v>
      </c>
      <c r="E30" s="71">
        <f t="shared" si="4"/>
        <v>0.95</v>
      </c>
      <c r="F30" s="71">
        <f t="shared" ref="F30:F34" si="5">E30*22%</f>
        <v>0.20899999999999999</v>
      </c>
      <c r="G30" s="71">
        <f t="shared" ref="G30:G31" si="6">E30+F30</f>
        <v>1.159</v>
      </c>
    </row>
    <row r="31" spans="1:7" ht="24.95" customHeight="1" x14ac:dyDescent="0.2">
      <c r="A31" s="56">
        <v>274247</v>
      </c>
      <c r="B31" s="31" t="s">
        <v>59</v>
      </c>
      <c r="C31" s="10">
        <v>3</v>
      </c>
      <c r="D31" s="72">
        <v>2.9</v>
      </c>
      <c r="E31" s="71">
        <f t="shared" si="4"/>
        <v>8.6999999999999993</v>
      </c>
      <c r="F31" s="71">
        <f t="shared" si="5"/>
        <v>1.9139999999999999</v>
      </c>
      <c r="G31" s="71">
        <f t="shared" si="6"/>
        <v>10.613999999999999</v>
      </c>
    </row>
    <row r="32" spans="1:7" ht="24.95" customHeight="1" x14ac:dyDescent="0.2">
      <c r="A32" s="58">
        <v>1753057</v>
      </c>
      <c r="B32" s="31" t="s">
        <v>60</v>
      </c>
      <c r="C32" s="10">
        <v>6</v>
      </c>
      <c r="D32" s="72">
        <v>14.4</v>
      </c>
      <c r="E32" s="71">
        <f>D32*C32</f>
        <v>86.4</v>
      </c>
      <c r="F32" s="71">
        <f>E32*4%</f>
        <v>3.4560000000000004</v>
      </c>
      <c r="G32" s="71">
        <f>E32+F32</f>
        <v>89.856000000000009</v>
      </c>
    </row>
    <row r="33" spans="1:9" ht="24.95" customHeight="1" x14ac:dyDescent="0.2">
      <c r="A33" s="58">
        <v>1753058</v>
      </c>
      <c r="B33" s="31" t="s">
        <v>61</v>
      </c>
      <c r="C33" s="10">
        <v>6</v>
      </c>
      <c r="D33" s="72">
        <v>14.4</v>
      </c>
      <c r="E33" s="71">
        <f>D33*C33</f>
        <v>86.4</v>
      </c>
      <c r="F33" s="71">
        <f>E33*4%</f>
        <v>3.4560000000000004</v>
      </c>
      <c r="G33" s="71">
        <f>E33+F33</f>
        <v>89.856000000000009</v>
      </c>
    </row>
    <row r="34" spans="1:9" ht="24.95" customHeight="1" x14ac:dyDescent="0.2">
      <c r="E34" s="70">
        <f>SUM(E29:E33)</f>
        <v>184.70000000000002</v>
      </c>
      <c r="F34" s="70">
        <f t="shared" si="5"/>
        <v>40.634000000000007</v>
      </c>
      <c r="G34" s="70">
        <f>SUM(G29:G33)</f>
        <v>194.23000000000002</v>
      </c>
    </row>
    <row r="35" spans="1:9" ht="24.95" customHeight="1" x14ac:dyDescent="0.2">
      <c r="B35" s="47" t="s">
        <v>6</v>
      </c>
    </row>
    <row r="36" spans="1:9" ht="24.95" customHeight="1" x14ac:dyDescent="0.2">
      <c r="A36" s="55" t="s">
        <v>37</v>
      </c>
      <c r="B36" s="7" t="s">
        <v>1</v>
      </c>
      <c r="C36" s="7" t="s">
        <v>0</v>
      </c>
      <c r="D36" s="76" t="s">
        <v>2</v>
      </c>
      <c r="E36" s="7" t="s">
        <v>3</v>
      </c>
      <c r="F36" s="8" t="s">
        <v>4</v>
      </c>
      <c r="G36" s="8" t="s">
        <v>5</v>
      </c>
    </row>
    <row r="37" spans="1:9" ht="24.95" customHeight="1" x14ac:dyDescent="0.2">
      <c r="A37" s="59">
        <v>11503</v>
      </c>
      <c r="B37" s="35" t="s">
        <v>47</v>
      </c>
      <c r="C37" s="44">
        <v>3</v>
      </c>
      <c r="D37" s="74">
        <v>8.94</v>
      </c>
      <c r="E37" s="69">
        <f t="shared" ref="E37" si="7">D37*C37</f>
        <v>26.82</v>
      </c>
      <c r="F37" s="69">
        <f>E37*22%</f>
        <v>5.9004000000000003</v>
      </c>
      <c r="G37" s="69">
        <f>E37+F37</f>
        <v>32.720399999999998</v>
      </c>
      <c r="I37" s="92" t="s">
        <v>187</v>
      </c>
    </row>
    <row r="38" spans="1:9" ht="24.95" customHeight="1" x14ac:dyDescent="0.2">
      <c r="A38" s="59" t="s">
        <v>63</v>
      </c>
      <c r="B38" s="35" t="s">
        <v>64</v>
      </c>
      <c r="C38" s="44">
        <v>60</v>
      </c>
      <c r="D38" s="74">
        <v>0.35</v>
      </c>
      <c r="E38" s="69">
        <f t="shared" ref="E38:E41" si="8">D38*C38</f>
        <v>21</v>
      </c>
      <c r="F38" s="69">
        <f t="shared" ref="F38:F42" si="9">E38*22%</f>
        <v>4.62</v>
      </c>
      <c r="G38" s="69">
        <f t="shared" ref="G38:G41" si="10">E38+F38</f>
        <v>25.62</v>
      </c>
      <c r="I38" s="29" t="s">
        <v>188</v>
      </c>
    </row>
    <row r="39" spans="1:9" ht="24.95" customHeight="1" x14ac:dyDescent="0.2">
      <c r="A39" s="59" t="s">
        <v>65</v>
      </c>
      <c r="B39" s="35" t="s">
        <v>66</v>
      </c>
      <c r="C39" s="44">
        <v>60</v>
      </c>
      <c r="D39" s="74">
        <v>0.56999999999999995</v>
      </c>
      <c r="E39" s="69">
        <f t="shared" si="8"/>
        <v>34.199999999999996</v>
      </c>
      <c r="F39" s="69">
        <f t="shared" si="9"/>
        <v>7.5239999999999991</v>
      </c>
      <c r="G39" s="69">
        <f t="shared" si="10"/>
        <v>41.723999999999997</v>
      </c>
      <c r="I39" s="29" t="s">
        <v>188</v>
      </c>
    </row>
    <row r="40" spans="1:9" ht="24.95" customHeight="1" x14ac:dyDescent="0.2">
      <c r="A40" s="59">
        <v>361961</v>
      </c>
      <c r="B40" s="35" t="s">
        <v>67</v>
      </c>
      <c r="C40" s="44">
        <v>5</v>
      </c>
      <c r="D40" s="74">
        <v>1.26</v>
      </c>
      <c r="E40" s="69">
        <f t="shared" si="8"/>
        <v>6.3</v>
      </c>
      <c r="F40" s="69">
        <f t="shared" si="9"/>
        <v>1.3859999999999999</v>
      </c>
      <c r="G40" s="69">
        <f t="shared" si="10"/>
        <v>7.6859999999999999</v>
      </c>
      <c r="I40" s="29" t="s">
        <v>188</v>
      </c>
    </row>
    <row r="41" spans="1:9" ht="24.95" customHeight="1" x14ac:dyDescent="0.2">
      <c r="A41" s="59">
        <v>361960</v>
      </c>
      <c r="B41" s="35" t="s">
        <v>68</v>
      </c>
      <c r="C41" s="44">
        <v>5</v>
      </c>
      <c r="D41" s="74">
        <v>1.08</v>
      </c>
      <c r="E41" s="69">
        <f t="shared" si="8"/>
        <v>5.4</v>
      </c>
      <c r="F41" s="69">
        <f t="shared" si="9"/>
        <v>1.1880000000000002</v>
      </c>
      <c r="G41" s="69">
        <f t="shared" si="10"/>
        <v>6.588000000000001</v>
      </c>
      <c r="I41" s="29" t="s">
        <v>188</v>
      </c>
    </row>
    <row r="42" spans="1:9" ht="24.95" customHeight="1" x14ac:dyDescent="0.2">
      <c r="E42" s="36">
        <f>SUM(E37:E41)</f>
        <v>93.72</v>
      </c>
      <c r="F42" s="34">
        <f t="shared" si="9"/>
        <v>20.618400000000001</v>
      </c>
      <c r="G42" s="70">
        <f>SUM(G37:G41)</f>
        <v>114.33840000000001</v>
      </c>
    </row>
    <row r="43" spans="1:9" ht="13.5" customHeight="1" x14ac:dyDescent="0.2"/>
    <row r="44" spans="1:9" ht="24.95" customHeight="1" x14ac:dyDescent="0.2">
      <c r="A44" s="4"/>
      <c r="B44" s="37" t="s">
        <v>69</v>
      </c>
      <c r="C44" s="41"/>
      <c r="D44" s="75"/>
      <c r="E44" s="38"/>
      <c r="F44" s="5"/>
      <c r="G44" s="5"/>
    </row>
    <row r="45" spans="1:9" ht="24.95" customHeight="1" x14ac:dyDescent="0.2">
      <c r="A45" s="55" t="s">
        <v>37</v>
      </c>
      <c r="B45" s="7" t="s">
        <v>1</v>
      </c>
      <c r="C45" s="7" t="s">
        <v>0</v>
      </c>
      <c r="D45" s="76" t="s">
        <v>2</v>
      </c>
      <c r="E45" s="7" t="s">
        <v>3</v>
      </c>
      <c r="F45" s="8" t="s">
        <v>4</v>
      </c>
      <c r="G45" s="8" t="s">
        <v>5</v>
      </c>
    </row>
    <row r="46" spans="1:9" s="5" customFormat="1" ht="18.95" customHeight="1" x14ac:dyDescent="0.2">
      <c r="A46" s="60">
        <v>3401122</v>
      </c>
      <c r="B46" s="9" t="s">
        <v>70</v>
      </c>
      <c r="C46" s="10">
        <v>5</v>
      </c>
      <c r="D46" s="48">
        <v>3.84</v>
      </c>
      <c r="E46" s="48">
        <f t="shared" ref="E46:E56" si="11">D46*C46</f>
        <v>19.2</v>
      </c>
      <c r="F46" s="11">
        <f>E46*22%</f>
        <v>4.2240000000000002</v>
      </c>
      <c r="G46" s="49">
        <f>E46+F46</f>
        <v>23.423999999999999</v>
      </c>
    </row>
    <row r="47" spans="1:9" s="5" customFormat="1" ht="18.95" customHeight="1" x14ac:dyDescent="0.2">
      <c r="A47" s="60">
        <v>10729</v>
      </c>
      <c r="B47" s="9" t="s">
        <v>71</v>
      </c>
      <c r="C47" s="10">
        <v>5</v>
      </c>
      <c r="D47" s="48">
        <v>3.87</v>
      </c>
      <c r="E47" s="48">
        <f t="shared" si="11"/>
        <v>19.350000000000001</v>
      </c>
      <c r="F47" s="11">
        <f t="shared" ref="F47:F131" si="12">E47*22%</f>
        <v>4.2570000000000006</v>
      </c>
      <c r="G47" s="49">
        <f t="shared" ref="G47:G131" si="13">E47+F47</f>
        <v>23.607000000000003</v>
      </c>
    </row>
    <row r="48" spans="1:9" s="5" customFormat="1" ht="18.95" customHeight="1" x14ac:dyDescent="0.2">
      <c r="A48" s="60">
        <v>3602042</v>
      </c>
      <c r="B48" s="9" t="s">
        <v>72</v>
      </c>
      <c r="C48" s="10">
        <v>5</v>
      </c>
      <c r="D48" s="48">
        <v>4.4000000000000004</v>
      </c>
      <c r="E48" s="48">
        <f t="shared" si="11"/>
        <v>22</v>
      </c>
      <c r="F48" s="11">
        <f t="shared" si="12"/>
        <v>4.84</v>
      </c>
      <c r="G48" s="49">
        <f t="shared" si="13"/>
        <v>26.84</v>
      </c>
    </row>
    <row r="49" spans="1:7" s="5" customFormat="1" ht="18.95" customHeight="1" x14ac:dyDescent="0.2">
      <c r="A49" s="60">
        <v>107092</v>
      </c>
      <c r="B49" s="9" t="s">
        <v>73</v>
      </c>
      <c r="C49" s="10">
        <v>1</v>
      </c>
      <c r="D49" s="48">
        <v>2.44</v>
      </c>
      <c r="E49" s="48">
        <f t="shared" si="11"/>
        <v>2.44</v>
      </c>
      <c r="F49" s="11">
        <f t="shared" si="12"/>
        <v>0.53679999999999994</v>
      </c>
      <c r="G49" s="49">
        <f t="shared" si="13"/>
        <v>2.9767999999999999</v>
      </c>
    </row>
    <row r="50" spans="1:7" s="5" customFormat="1" ht="18.95" customHeight="1" x14ac:dyDescent="0.2">
      <c r="A50" s="60">
        <v>360269</v>
      </c>
      <c r="B50" s="9" t="s">
        <v>74</v>
      </c>
      <c r="C50" s="10">
        <v>5</v>
      </c>
      <c r="D50" s="48">
        <v>2.4</v>
      </c>
      <c r="E50" s="48">
        <f t="shared" si="11"/>
        <v>12</v>
      </c>
      <c r="F50" s="11">
        <f t="shared" si="12"/>
        <v>2.64</v>
      </c>
      <c r="G50" s="49">
        <f t="shared" si="13"/>
        <v>14.64</v>
      </c>
    </row>
    <row r="51" spans="1:7" s="5" customFormat="1" ht="18.95" customHeight="1" x14ac:dyDescent="0.2">
      <c r="A51" s="60">
        <v>10604</v>
      </c>
      <c r="B51" s="9" t="s">
        <v>75</v>
      </c>
      <c r="C51" s="10">
        <v>2</v>
      </c>
      <c r="D51" s="48">
        <v>4.8</v>
      </c>
      <c r="E51" s="48">
        <f t="shared" si="11"/>
        <v>9.6</v>
      </c>
      <c r="F51" s="11">
        <f t="shared" si="12"/>
        <v>2.1120000000000001</v>
      </c>
      <c r="G51" s="49">
        <f t="shared" si="13"/>
        <v>11.712</v>
      </c>
    </row>
    <row r="52" spans="1:7" s="5" customFormat="1" ht="18.95" customHeight="1" x14ac:dyDescent="0.2">
      <c r="A52" s="60">
        <v>400191</v>
      </c>
      <c r="B52" s="9" t="s">
        <v>76</v>
      </c>
      <c r="C52" s="10">
        <v>5</v>
      </c>
      <c r="D52" s="48">
        <v>2.36</v>
      </c>
      <c r="E52" s="48">
        <f t="shared" si="11"/>
        <v>11.799999999999999</v>
      </c>
      <c r="F52" s="11">
        <f t="shared" si="12"/>
        <v>2.5959999999999996</v>
      </c>
      <c r="G52" s="49">
        <f t="shared" si="13"/>
        <v>14.395999999999999</v>
      </c>
    </row>
    <row r="53" spans="1:7" s="5" customFormat="1" ht="18.95" customHeight="1" x14ac:dyDescent="0.2">
      <c r="A53" s="60">
        <v>21401</v>
      </c>
      <c r="B53" s="9" t="s">
        <v>77</v>
      </c>
      <c r="C53" s="10">
        <v>1</v>
      </c>
      <c r="D53" s="48">
        <v>11.8</v>
      </c>
      <c r="E53" s="48">
        <f t="shared" si="11"/>
        <v>11.8</v>
      </c>
      <c r="F53" s="11">
        <f t="shared" si="12"/>
        <v>2.5960000000000001</v>
      </c>
      <c r="G53" s="49">
        <f t="shared" si="13"/>
        <v>14.396000000000001</v>
      </c>
    </row>
    <row r="54" spans="1:7" s="5" customFormat="1" ht="18.95" customHeight="1" x14ac:dyDescent="0.2">
      <c r="A54" s="60">
        <v>10722</v>
      </c>
      <c r="B54" s="9" t="s">
        <v>78</v>
      </c>
      <c r="C54" s="10">
        <v>36</v>
      </c>
      <c r="D54" s="48">
        <v>1.54</v>
      </c>
      <c r="E54" s="48">
        <f t="shared" si="11"/>
        <v>55.44</v>
      </c>
      <c r="F54" s="11">
        <f t="shared" si="12"/>
        <v>12.1968</v>
      </c>
      <c r="G54" s="49">
        <f t="shared" si="13"/>
        <v>67.636799999999994</v>
      </c>
    </row>
    <row r="55" spans="1:7" s="5" customFormat="1" ht="18.95" customHeight="1" x14ac:dyDescent="0.2">
      <c r="A55" s="60">
        <v>115012</v>
      </c>
      <c r="B55" s="9" t="s">
        <v>79</v>
      </c>
      <c r="C55" s="10">
        <v>5</v>
      </c>
      <c r="D55" s="48">
        <v>35.299999999999997</v>
      </c>
      <c r="E55" s="48">
        <f>D55*C55</f>
        <v>176.5</v>
      </c>
      <c r="F55" s="11">
        <f>E55*22%</f>
        <v>38.83</v>
      </c>
      <c r="G55" s="49">
        <f>E55+F55</f>
        <v>215.32999999999998</v>
      </c>
    </row>
    <row r="56" spans="1:7" s="5" customFormat="1" ht="18.95" customHeight="1" x14ac:dyDescent="0.2">
      <c r="A56" s="60">
        <v>10502</v>
      </c>
      <c r="B56" s="9" t="s">
        <v>80</v>
      </c>
      <c r="C56" s="10">
        <v>5</v>
      </c>
      <c r="D56" s="48">
        <v>9.0299999999999994</v>
      </c>
      <c r="E56" s="48">
        <f t="shared" si="11"/>
        <v>45.15</v>
      </c>
      <c r="F56" s="11">
        <f t="shared" si="12"/>
        <v>9.9329999999999998</v>
      </c>
      <c r="G56" s="49">
        <f t="shared" si="13"/>
        <v>55.082999999999998</v>
      </c>
    </row>
    <row r="57" spans="1:7" ht="24.95" customHeight="1" x14ac:dyDescent="0.2">
      <c r="A57" s="55" t="s">
        <v>37</v>
      </c>
      <c r="B57" s="7" t="s">
        <v>1</v>
      </c>
      <c r="C57" s="7" t="s">
        <v>0</v>
      </c>
      <c r="D57" s="76" t="s">
        <v>2</v>
      </c>
      <c r="E57" s="7" t="s">
        <v>3</v>
      </c>
      <c r="F57" s="8" t="s">
        <v>4</v>
      </c>
      <c r="G57" s="8" t="s">
        <v>5</v>
      </c>
    </row>
    <row r="58" spans="1:7" s="5" customFormat="1" ht="18.95" customHeight="1" x14ac:dyDescent="0.2">
      <c r="A58" s="60">
        <v>11509</v>
      </c>
      <c r="B58" s="9" t="s">
        <v>81</v>
      </c>
      <c r="C58" s="10">
        <v>5</v>
      </c>
      <c r="D58" s="48">
        <v>12.53</v>
      </c>
      <c r="E58" s="48">
        <f>D58*C58</f>
        <v>62.65</v>
      </c>
      <c r="F58" s="11">
        <f t="shared" si="12"/>
        <v>13.782999999999999</v>
      </c>
      <c r="G58" s="49">
        <f t="shared" si="13"/>
        <v>76.432999999999993</v>
      </c>
    </row>
    <row r="59" spans="1:7" s="5" customFormat="1" ht="18.95" customHeight="1" x14ac:dyDescent="0.2">
      <c r="A59" s="60">
        <v>11514</v>
      </c>
      <c r="B59" s="9" t="s">
        <v>82</v>
      </c>
      <c r="C59" s="10">
        <v>5</v>
      </c>
      <c r="D59" s="48">
        <v>19.489999999999998</v>
      </c>
      <c r="E59" s="48">
        <f>D59*C59</f>
        <v>97.449999999999989</v>
      </c>
      <c r="F59" s="11">
        <f t="shared" si="12"/>
        <v>21.438999999999997</v>
      </c>
      <c r="G59" s="49">
        <f>E59+F59</f>
        <v>118.88899999999998</v>
      </c>
    </row>
    <row r="60" spans="1:7" s="5" customFormat="1" ht="18.95" customHeight="1" x14ac:dyDescent="0.2">
      <c r="A60" s="60">
        <v>381965</v>
      </c>
      <c r="B60" s="9" t="s">
        <v>83</v>
      </c>
      <c r="C60" s="10">
        <v>5</v>
      </c>
      <c r="D60" s="48">
        <v>4.1500000000000004</v>
      </c>
      <c r="E60" s="48">
        <f>D60*C60</f>
        <v>20.75</v>
      </c>
      <c r="F60" s="11">
        <f t="shared" si="12"/>
        <v>4.5650000000000004</v>
      </c>
      <c r="G60" s="49">
        <f>E60+F60</f>
        <v>25.315000000000001</v>
      </c>
    </row>
    <row r="61" spans="1:7" s="5" customFormat="1" ht="18.95" customHeight="1" x14ac:dyDescent="0.2">
      <c r="A61" s="61" t="s">
        <v>136</v>
      </c>
      <c r="B61" s="50" t="s">
        <v>137</v>
      </c>
      <c r="C61" s="51">
        <v>1</v>
      </c>
      <c r="D61" s="77">
        <v>1.46</v>
      </c>
      <c r="E61" s="52">
        <f>C61*D61</f>
        <v>1.46</v>
      </c>
      <c r="F61" s="11">
        <f t="shared" si="12"/>
        <v>0.32119999999999999</v>
      </c>
      <c r="G61" s="49">
        <f>E61+F61</f>
        <v>1.7811999999999999</v>
      </c>
    </row>
    <row r="62" spans="1:7" s="5" customFormat="1" ht="18.95" customHeight="1" x14ac:dyDescent="0.2">
      <c r="A62" s="61" t="s">
        <v>138</v>
      </c>
      <c r="B62" s="50" t="s">
        <v>139</v>
      </c>
      <c r="C62" s="51">
        <v>1</v>
      </c>
      <c r="D62" s="77">
        <v>1.46</v>
      </c>
      <c r="E62" s="52">
        <f t="shared" ref="E62:E69" si="14">C62*D62</f>
        <v>1.46</v>
      </c>
      <c r="F62" s="11">
        <f t="shared" si="12"/>
        <v>0.32119999999999999</v>
      </c>
      <c r="G62" s="49">
        <f t="shared" si="13"/>
        <v>1.7811999999999999</v>
      </c>
    </row>
    <row r="63" spans="1:7" s="5" customFormat="1" ht="18.95" customHeight="1" x14ac:dyDescent="0.2">
      <c r="A63" s="61" t="s">
        <v>140</v>
      </c>
      <c r="B63" s="50" t="s">
        <v>141</v>
      </c>
      <c r="C63" s="51">
        <v>1</v>
      </c>
      <c r="D63" s="77">
        <v>1.46</v>
      </c>
      <c r="E63" s="52">
        <f t="shared" si="14"/>
        <v>1.46</v>
      </c>
      <c r="F63" s="11">
        <f t="shared" si="12"/>
        <v>0.32119999999999999</v>
      </c>
      <c r="G63" s="49">
        <f t="shared" si="13"/>
        <v>1.7811999999999999</v>
      </c>
    </row>
    <row r="64" spans="1:7" s="5" customFormat="1" ht="18.95" customHeight="1" x14ac:dyDescent="0.2">
      <c r="A64" s="61" t="s">
        <v>142</v>
      </c>
      <c r="B64" s="50" t="s">
        <v>143</v>
      </c>
      <c r="C64" s="51">
        <v>1</v>
      </c>
      <c r="D64" s="77">
        <v>1.46</v>
      </c>
      <c r="E64" s="52">
        <f t="shared" si="14"/>
        <v>1.46</v>
      </c>
      <c r="F64" s="11">
        <f t="shared" si="12"/>
        <v>0.32119999999999999</v>
      </c>
      <c r="G64" s="49">
        <f t="shared" si="13"/>
        <v>1.7811999999999999</v>
      </c>
    </row>
    <row r="65" spans="1:7" s="5" customFormat="1" ht="18.95" customHeight="1" x14ac:dyDescent="0.2">
      <c r="A65" s="61" t="s">
        <v>144</v>
      </c>
      <c r="B65" s="50" t="s">
        <v>145</v>
      </c>
      <c r="C65" s="51">
        <v>1</v>
      </c>
      <c r="D65" s="77">
        <v>1.46</v>
      </c>
      <c r="E65" s="52">
        <f t="shared" si="14"/>
        <v>1.46</v>
      </c>
      <c r="F65" s="11">
        <f t="shared" si="12"/>
        <v>0.32119999999999999</v>
      </c>
      <c r="G65" s="49">
        <f t="shared" si="13"/>
        <v>1.7811999999999999</v>
      </c>
    </row>
    <row r="66" spans="1:7" s="5" customFormat="1" ht="18.95" customHeight="1" x14ac:dyDescent="0.2">
      <c r="A66" s="61" t="s">
        <v>146</v>
      </c>
      <c r="B66" s="50" t="s">
        <v>147</v>
      </c>
      <c r="C66" s="51">
        <v>1</v>
      </c>
      <c r="D66" s="77">
        <v>1.46</v>
      </c>
      <c r="E66" s="52">
        <f t="shared" si="14"/>
        <v>1.46</v>
      </c>
      <c r="F66" s="11">
        <f t="shared" si="12"/>
        <v>0.32119999999999999</v>
      </c>
      <c r="G66" s="49">
        <f t="shared" si="13"/>
        <v>1.7811999999999999</v>
      </c>
    </row>
    <row r="67" spans="1:7" s="5" customFormat="1" ht="18.95" customHeight="1" x14ac:dyDescent="0.2">
      <c r="A67" s="61" t="s">
        <v>148</v>
      </c>
      <c r="B67" s="50" t="s">
        <v>149</v>
      </c>
      <c r="C67" s="51">
        <v>1</v>
      </c>
      <c r="D67" s="77">
        <v>1.46</v>
      </c>
      <c r="E67" s="52">
        <f t="shared" si="14"/>
        <v>1.46</v>
      </c>
      <c r="F67" s="11">
        <f t="shared" si="12"/>
        <v>0.32119999999999999</v>
      </c>
      <c r="G67" s="49">
        <f t="shared" si="13"/>
        <v>1.7811999999999999</v>
      </c>
    </row>
    <row r="68" spans="1:7" s="5" customFormat="1" ht="18.95" customHeight="1" x14ac:dyDescent="0.2">
      <c r="A68" s="61" t="s">
        <v>150</v>
      </c>
      <c r="B68" s="50" t="s">
        <v>151</v>
      </c>
      <c r="C68" s="51">
        <v>1</v>
      </c>
      <c r="D68" s="77">
        <v>3.08</v>
      </c>
      <c r="E68" s="52">
        <f t="shared" si="14"/>
        <v>3.08</v>
      </c>
      <c r="F68" s="11">
        <f t="shared" si="12"/>
        <v>0.67759999999999998</v>
      </c>
      <c r="G68" s="49">
        <f t="shared" si="13"/>
        <v>3.7576000000000001</v>
      </c>
    </row>
    <row r="69" spans="1:7" s="5" customFormat="1" ht="18.95" customHeight="1" x14ac:dyDescent="0.2">
      <c r="A69" s="61" t="s">
        <v>152</v>
      </c>
      <c r="B69" s="50" t="s">
        <v>153</v>
      </c>
      <c r="C69" s="51">
        <v>1</v>
      </c>
      <c r="D69" s="77">
        <v>3.08</v>
      </c>
      <c r="E69" s="52">
        <f t="shared" si="14"/>
        <v>3.08</v>
      </c>
      <c r="F69" s="11">
        <f t="shared" si="12"/>
        <v>0.67759999999999998</v>
      </c>
      <c r="G69" s="49">
        <f t="shared" si="13"/>
        <v>3.7576000000000001</v>
      </c>
    </row>
    <row r="70" spans="1:7" s="5" customFormat="1" ht="18.95" customHeight="1" x14ac:dyDescent="0.2">
      <c r="A70" s="60">
        <v>361792</v>
      </c>
      <c r="B70" s="9" t="s">
        <v>84</v>
      </c>
      <c r="C70" s="10">
        <v>5</v>
      </c>
      <c r="D70" s="48">
        <v>2.7</v>
      </c>
      <c r="E70" s="48">
        <f t="shared" ref="E70:E82" si="15">D70*C70</f>
        <v>13.5</v>
      </c>
      <c r="F70" s="11">
        <f t="shared" si="12"/>
        <v>2.97</v>
      </c>
      <c r="G70" s="49">
        <f t="shared" si="13"/>
        <v>16.47</v>
      </c>
    </row>
    <row r="71" spans="1:7" s="5" customFormat="1" ht="18.95" customHeight="1" x14ac:dyDescent="0.2">
      <c r="A71" s="62">
        <v>10430</v>
      </c>
      <c r="B71" s="9" t="s">
        <v>85</v>
      </c>
      <c r="C71" s="10">
        <v>5</v>
      </c>
      <c r="D71" s="48">
        <v>2.09</v>
      </c>
      <c r="E71" s="48">
        <f t="shared" si="15"/>
        <v>10.45</v>
      </c>
      <c r="F71" s="11">
        <f t="shared" si="12"/>
        <v>2.2989999999999999</v>
      </c>
      <c r="G71" s="49">
        <f t="shared" si="13"/>
        <v>12.748999999999999</v>
      </c>
    </row>
    <row r="72" spans="1:7" s="5" customFormat="1" ht="18.95" customHeight="1" x14ac:dyDescent="0.2">
      <c r="A72" s="62">
        <v>361718</v>
      </c>
      <c r="B72" s="9" t="s">
        <v>86</v>
      </c>
      <c r="C72" s="10">
        <v>1</v>
      </c>
      <c r="D72" s="48">
        <v>11.2</v>
      </c>
      <c r="E72" s="48">
        <f t="shared" si="15"/>
        <v>11.2</v>
      </c>
      <c r="F72" s="11">
        <f t="shared" si="12"/>
        <v>2.464</v>
      </c>
      <c r="G72" s="49">
        <f t="shared" si="13"/>
        <v>13.664</v>
      </c>
    </row>
    <row r="73" spans="1:7" s="5" customFormat="1" ht="18.95" customHeight="1" x14ac:dyDescent="0.2">
      <c r="A73" s="62">
        <v>310408</v>
      </c>
      <c r="B73" s="9" t="s">
        <v>87</v>
      </c>
      <c r="C73" s="10">
        <v>5</v>
      </c>
      <c r="D73" s="48">
        <v>4.08</v>
      </c>
      <c r="E73" s="48">
        <f t="shared" si="15"/>
        <v>20.399999999999999</v>
      </c>
      <c r="F73" s="11">
        <f t="shared" si="12"/>
        <v>4.4879999999999995</v>
      </c>
      <c r="G73" s="49">
        <f t="shared" si="13"/>
        <v>24.887999999999998</v>
      </c>
    </row>
    <row r="74" spans="1:7" s="5" customFormat="1" ht="18.95" customHeight="1" x14ac:dyDescent="0.2">
      <c r="A74" s="62">
        <v>310405</v>
      </c>
      <c r="B74" s="9" t="s">
        <v>88</v>
      </c>
      <c r="C74" s="10">
        <v>5</v>
      </c>
      <c r="D74" s="48">
        <v>2.83</v>
      </c>
      <c r="E74" s="48">
        <f t="shared" si="15"/>
        <v>14.15</v>
      </c>
      <c r="F74" s="11">
        <f t="shared" si="12"/>
        <v>3.113</v>
      </c>
      <c r="G74" s="49">
        <f t="shared" si="13"/>
        <v>17.263000000000002</v>
      </c>
    </row>
    <row r="75" spans="1:7" s="5" customFormat="1" ht="18.95" customHeight="1" x14ac:dyDescent="0.2">
      <c r="A75" s="62">
        <v>310415</v>
      </c>
      <c r="B75" s="9" t="s">
        <v>89</v>
      </c>
      <c r="C75" s="10">
        <v>5</v>
      </c>
      <c r="D75" s="48">
        <v>0.97</v>
      </c>
      <c r="E75" s="48">
        <f t="shared" si="15"/>
        <v>4.8499999999999996</v>
      </c>
      <c r="F75" s="11">
        <f t="shared" si="12"/>
        <v>1.0669999999999999</v>
      </c>
      <c r="G75" s="49">
        <f t="shared" si="13"/>
        <v>5.9169999999999998</v>
      </c>
    </row>
    <row r="76" spans="1:7" s="5" customFormat="1" ht="18.95" customHeight="1" x14ac:dyDescent="0.2">
      <c r="A76" s="62">
        <v>30104</v>
      </c>
      <c r="B76" s="9" t="s">
        <v>90</v>
      </c>
      <c r="C76" s="10">
        <v>15</v>
      </c>
      <c r="D76" s="48">
        <v>3.74</v>
      </c>
      <c r="E76" s="48">
        <f t="shared" si="15"/>
        <v>56.1</v>
      </c>
      <c r="F76" s="11">
        <f t="shared" si="12"/>
        <v>12.342000000000001</v>
      </c>
      <c r="G76" s="49">
        <f t="shared" si="13"/>
        <v>68.442000000000007</v>
      </c>
    </row>
    <row r="77" spans="1:7" s="5" customFormat="1" ht="18.95" customHeight="1" x14ac:dyDescent="0.2">
      <c r="A77" s="62">
        <v>290255</v>
      </c>
      <c r="B77" s="9" t="s">
        <v>91</v>
      </c>
      <c r="C77" s="10">
        <v>1</v>
      </c>
      <c r="D77" s="48">
        <v>7.06</v>
      </c>
      <c r="E77" s="48">
        <f t="shared" si="15"/>
        <v>7.06</v>
      </c>
      <c r="F77" s="11">
        <f t="shared" si="12"/>
        <v>1.5531999999999999</v>
      </c>
      <c r="G77" s="49">
        <f t="shared" si="13"/>
        <v>8.6131999999999991</v>
      </c>
    </row>
    <row r="78" spans="1:7" s="5" customFormat="1" ht="18.95" customHeight="1" x14ac:dyDescent="0.2">
      <c r="A78" s="62">
        <v>290259</v>
      </c>
      <c r="B78" s="9" t="s">
        <v>92</v>
      </c>
      <c r="C78" s="10">
        <v>1</v>
      </c>
      <c r="D78" s="48">
        <v>7.47</v>
      </c>
      <c r="E78" s="48">
        <f t="shared" si="15"/>
        <v>7.47</v>
      </c>
      <c r="F78" s="11">
        <f t="shared" si="12"/>
        <v>1.6434</v>
      </c>
      <c r="G78" s="49">
        <f t="shared" si="13"/>
        <v>9.1134000000000004</v>
      </c>
    </row>
    <row r="79" spans="1:7" s="5" customFormat="1" ht="18.95" customHeight="1" x14ac:dyDescent="0.2">
      <c r="A79" s="62">
        <v>361645</v>
      </c>
      <c r="B79" s="9" t="s">
        <v>93</v>
      </c>
      <c r="C79" s="10">
        <v>1</v>
      </c>
      <c r="D79" s="48">
        <v>2.2000000000000002</v>
      </c>
      <c r="E79" s="48">
        <f t="shared" si="15"/>
        <v>2.2000000000000002</v>
      </c>
      <c r="F79" s="11">
        <f t="shared" si="12"/>
        <v>0.48400000000000004</v>
      </c>
      <c r="G79" s="49">
        <f t="shared" si="13"/>
        <v>2.6840000000000002</v>
      </c>
    </row>
    <row r="80" spans="1:7" s="5" customFormat="1" ht="18.95" customHeight="1" x14ac:dyDescent="0.2">
      <c r="A80" s="62">
        <v>361646</v>
      </c>
      <c r="B80" s="9" t="s">
        <v>94</v>
      </c>
      <c r="C80" s="10">
        <v>1</v>
      </c>
      <c r="D80" s="48">
        <v>3.4</v>
      </c>
      <c r="E80" s="48">
        <f t="shared" si="15"/>
        <v>3.4</v>
      </c>
      <c r="F80" s="11">
        <f t="shared" si="12"/>
        <v>0.748</v>
      </c>
      <c r="G80" s="49">
        <f t="shared" si="13"/>
        <v>4.1479999999999997</v>
      </c>
    </row>
    <row r="81" spans="1:7" s="5" customFormat="1" ht="18.95" customHeight="1" x14ac:dyDescent="0.2">
      <c r="A81" s="62">
        <v>290725</v>
      </c>
      <c r="B81" s="9" t="s">
        <v>95</v>
      </c>
      <c r="C81" s="10">
        <v>10</v>
      </c>
      <c r="D81" s="48">
        <v>0.81</v>
      </c>
      <c r="E81" s="48">
        <f t="shared" si="15"/>
        <v>8.1000000000000014</v>
      </c>
      <c r="F81" s="11">
        <f t="shared" si="12"/>
        <v>1.7820000000000003</v>
      </c>
      <c r="G81" s="49">
        <f t="shared" si="13"/>
        <v>9.8820000000000014</v>
      </c>
    </row>
    <row r="82" spans="1:7" s="5" customFormat="1" ht="18.95" customHeight="1" x14ac:dyDescent="0.2">
      <c r="A82" s="62">
        <v>272312</v>
      </c>
      <c r="B82" s="9" t="s">
        <v>96</v>
      </c>
      <c r="C82" s="10">
        <v>3</v>
      </c>
      <c r="D82" s="48">
        <v>10.199999999999999</v>
      </c>
      <c r="E82" s="48">
        <f t="shared" si="15"/>
        <v>30.599999999999998</v>
      </c>
      <c r="F82" s="11">
        <f t="shared" si="12"/>
        <v>6.7319999999999993</v>
      </c>
      <c r="G82" s="49">
        <f t="shared" si="13"/>
        <v>37.331999999999994</v>
      </c>
    </row>
    <row r="83" spans="1:7" s="5" customFormat="1" ht="18.95" customHeight="1" x14ac:dyDescent="0.2">
      <c r="A83" s="61" t="s">
        <v>40</v>
      </c>
      <c r="B83" s="50" t="s">
        <v>41</v>
      </c>
      <c r="C83" s="51">
        <v>1</v>
      </c>
      <c r="D83" s="77">
        <v>2.0699999999999998</v>
      </c>
      <c r="E83" s="48">
        <f t="shared" ref="E83:E93" si="16">D83*C83</f>
        <v>2.0699999999999998</v>
      </c>
      <c r="F83" s="11">
        <f t="shared" ref="F83:F89" si="17">E83*22%</f>
        <v>0.45539999999999997</v>
      </c>
      <c r="G83" s="49">
        <f t="shared" ref="G83:G89" si="18">E83+F83</f>
        <v>2.5253999999999999</v>
      </c>
    </row>
    <row r="84" spans="1:7" s="5" customFormat="1" ht="18.95" customHeight="1" x14ac:dyDescent="0.2">
      <c r="A84" s="61" t="s">
        <v>154</v>
      </c>
      <c r="B84" s="50" t="s">
        <v>155</v>
      </c>
      <c r="C84" s="51">
        <v>1</v>
      </c>
      <c r="D84" s="77">
        <v>2.0699999999999998</v>
      </c>
      <c r="E84" s="48">
        <f t="shared" si="16"/>
        <v>2.0699999999999998</v>
      </c>
      <c r="F84" s="11">
        <f t="shared" si="17"/>
        <v>0.45539999999999997</v>
      </c>
      <c r="G84" s="49">
        <f t="shared" si="18"/>
        <v>2.5253999999999999</v>
      </c>
    </row>
    <row r="85" spans="1:7" s="5" customFormat="1" ht="18.95" customHeight="1" x14ac:dyDescent="0.2">
      <c r="A85" s="61" t="s">
        <v>38</v>
      </c>
      <c r="B85" s="50" t="s">
        <v>39</v>
      </c>
      <c r="C85" s="51">
        <v>1</v>
      </c>
      <c r="D85" s="77">
        <v>2.0699999999999998</v>
      </c>
      <c r="E85" s="48">
        <f t="shared" si="16"/>
        <v>2.0699999999999998</v>
      </c>
      <c r="F85" s="11">
        <f t="shared" si="17"/>
        <v>0.45539999999999997</v>
      </c>
      <c r="G85" s="49">
        <f t="shared" si="18"/>
        <v>2.5253999999999999</v>
      </c>
    </row>
    <row r="86" spans="1:7" s="5" customFormat="1" ht="18.95" customHeight="1" x14ac:dyDescent="0.2">
      <c r="A86" s="61" t="s">
        <v>44</v>
      </c>
      <c r="B86" s="50" t="s">
        <v>45</v>
      </c>
      <c r="C86" s="51">
        <v>1</v>
      </c>
      <c r="D86" s="77">
        <v>2.0699999999999998</v>
      </c>
      <c r="E86" s="48">
        <f>D86*C86</f>
        <v>2.0699999999999998</v>
      </c>
      <c r="F86" s="11">
        <f t="shared" si="17"/>
        <v>0.45539999999999997</v>
      </c>
      <c r="G86" s="49">
        <f t="shared" si="18"/>
        <v>2.5253999999999999</v>
      </c>
    </row>
    <row r="87" spans="1:7" s="5" customFormat="1" ht="18.95" customHeight="1" x14ac:dyDescent="0.2">
      <c r="A87" s="61" t="s">
        <v>156</v>
      </c>
      <c r="B87" s="50" t="s">
        <v>157</v>
      </c>
      <c r="C87" s="51">
        <v>1</v>
      </c>
      <c r="D87" s="77">
        <v>2.0699999999999998</v>
      </c>
      <c r="E87" s="48">
        <f t="shared" si="16"/>
        <v>2.0699999999999998</v>
      </c>
      <c r="F87" s="11">
        <f t="shared" si="17"/>
        <v>0.45539999999999997</v>
      </c>
      <c r="G87" s="49">
        <f t="shared" si="18"/>
        <v>2.5253999999999999</v>
      </c>
    </row>
    <row r="88" spans="1:7" s="5" customFormat="1" ht="18.95" customHeight="1" x14ac:dyDescent="0.2">
      <c r="A88" s="61" t="s">
        <v>42</v>
      </c>
      <c r="B88" s="50" t="s">
        <v>43</v>
      </c>
      <c r="C88" s="51">
        <v>1</v>
      </c>
      <c r="D88" s="77">
        <v>2.0699999999999998</v>
      </c>
      <c r="E88" s="48">
        <f t="shared" si="16"/>
        <v>2.0699999999999998</v>
      </c>
      <c r="F88" s="11">
        <f t="shared" si="17"/>
        <v>0.45539999999999997</v>
      </c>
      <c r="G88" s="49">
        <f t="shared" si="18"/>
        <v>2.5253999999999999</v>
      </c>
    </row>
    <row r="89" spans="1:7" s="5" customFormat="1" ht="18.95" customHeight="1" x14ac:dyDescent="0.2">
      <c r="A89" s="61" t="s">
        <v>158</v>
      </c>
      <c r="B89" s="50" t="s">
        <v>159</v>
      </c>
      <c r="C89" s="51">
        <v>1</v>
      </c>
      <c r="D89" s="77">
        <v>2.0699999999999998</v>
      </c>
      <c r="E89" s="48">
        <f t="shared" si="16"/>
        <v>2.0699999999999998</v>
      </c>
      <c r="F89" s="11">
        <f t="shared" si="17"/>
        <v>0.45539999999999997</v>
      </c>
      <c r="G89" s="49">
        <f t="shared" si="18"/>
        <v>2.5253999999999999</v>
      </c>
    </row>
    <row r="90" spans="1:7" s="5" customFormat="1" ht="18.95" customHeight="1" x14ac:dyDescent="0.2">
      <c r="A90" s="61" t="s">
        <v>160</v>
      </c>
      <c r="B90" s="50" t="s">
        <v>161</v>
      </c>
      <c r="C90" s="51">
        <v>1</v>
      </c>
      <c r="D90" s="77">
        <v>0.4</v>
      </c>
      <c r="E90" s="48">
        <f>D90*C90</f>
        <v>0.4</v>
      </c>
      <c r="F90" s="11">
        <f t="shared" ref="F90:F96" si="19">E90*22%</f>
        <v>8.8000000000000009E-2</v>
      </c>
      <c r="G90" s="49">
        <f t="shared" ref="G90:G96" si="20">E90+F90</f>
        <v>0.48800000000000004</v>
      </c>
    </row>
    <row r="91" spans="1:7" s="5" customFormat="1" ht="18.95" customHeight="1" x14ac:dyDescent="0.2">
      <c r="A91" s="61" t="s">
        <v>162</v>
      </c>
      <c r="B91" s="50" t="s">
        <v>163</v>
      </c>
      <c r="C91" s="51">
        <v>1</v>
      </c>
      <c r="D91" s="77">
        <v>0.4</v>
      </c>
      <c r="E91" s="48">
        <f t="shared" si="16"/>
        <v>0.4</v>
      </c>
      <c r="F91" s="11">
        <f t="shared" si="19"/>
        <v>8.8000000000000009E-2</v>
      </c>
      <c r="G91" s="49">
        <f t="shared" si="20"/>
        <v>0.48800000000000004</v>
      </c>
    </row>
    <row r="92" spans="1:7" s="5" customFormat="1" ht="18.95" customHeight="1" x14ac:dyDescent="0.2">
      <c r="A92" s="61" t="s">
        <v>164</v>
      </c>
      <c r="B92" s="50" t="s">
        <v>165</v>
      </c>
      <c r="C92" s="51">
        <v>1</v>
      </c>
      <c r="D92" s="77">
        <v>0.4</v>
      </c>
      <c r="E92" s="48">
        <f t="shared" si="16"/>
        <v>0.4</v>
      </c>
      <c r="F92" s="11">
        <f t="shared" si="19"/>
        <v>8.8000000000000009E-2</v>
      </c>
      <c r="G92" s="49">
        <f t="shared" si="20"/>
        <v>0.48800000000000004</v>
      </c>
    </row>
    <row r="93" spans="1:7" s="5" customFormat="1" ht="18.95" customHeight="1" x14ac:dyDescent="0.2">
      <c r="A93" s="61" t="s">
        <v>166</v>
      </c>
      <c r="B93" s="50" t="s">
        <v>167</v>
      </c>
      <c r="C93" s="51">
        <v>1</v>
      </c>
      <c r="D93" s="77">
        <v>0.4</v>
      </c>
      <c r="E93" s="48">
        <f t="shared" si="16"/>
        <v>0.4</v>
      </c>
      <c r="F93" s="11">
        <f t="shared" si="19"/>
        <v>8.8000000000000009E-2</v>
      </c>
      <c r="G93" s="49">
        <f t="shared" si="20"/>
        <v>0.48800000000000004</v>
      </c>
    </row>
    <row r="94" spans="1:7" s="5" customFormat="1" ht="18.95" customHeight="1" x14ac:dyDescent="0.2">
      <c r="A94" s="61" t="s">
        <v>168</v>
      </c>
      <c r="B94" s="50" t="s">
        <v>169</v>
      </c>
      <c r="C94" s="51">
        <v>1</v>
      </c>
      <c r="D94" s="77">
        <v>0.4</v>
      </c>
      <c r="E94" s="48">
        <f>D94*C94</f>
        <v>0.4</v>
      </c>
      <c r="F94" s="11">
        <f t="shared" si="19"/>
        <v>8.8000000000000009E-2</v>
      </c>
      <c r="G94" s="49">
        <f t="shared" si="20"/>
        <v>0.48800000000000004</v>
      </c>
    </row>
    <row r="95" spans="1:7" s="5" customFormat="1" ht="18.95" customHeight="1" x14ac:dyDescent="0.2">
      <c r="A95" s="61" t="s">
        <v>170</v>
      </c>
      <c r="B95" s="50" t="s">
        <v>171</v>
      </c>
      <c r="C95" s="51">
        <v>1</v>
      </c>
      <c r="D95" s="77">
        <v>0.4</v>
      </c>
      <c r="E95" s="48">
        <f>D95*C95</f>
        <v>0.4</v>
      </c>
      <c r="F95" s="11">
        <f t="shared" si="19"/>
        <v>8.8000000000000009E-2</v>
      </c>
      <c r="G95" s="49">
        <f t="shared" si="20"/>
        <v>0.48800000000000004</v>
      </c>
    </row>
    <row r="96" spans="1:7" s="5" customFormat="1" ht="18.95" customHeight="1" x14ac:dyDescent="0.2">
      <c r="A96" s="61" t="s">
        <v>172</v>
      </c>
      <c r="B96" s="50" t="s">
        <v>173</v>
      </c>
      <c r="C96" s="51">
        <v>1</v>
      </c>
      <c r="D96" s="77">
        <v>0.4</v>
      </c>
      <c r="E96" s="48">
        <f t="shared" ref="E96:E97" si="21">D96*C96</f>
        <v>0.4</v>
      </c>
      <c r="F96" s="11">
        <f t="shared" si="19"/>
        <v>8.8000000000000009E-2</v>
      </c>
      <c r="G96" s="49">
        <f t="shared" si="20"/>
        <v>0.48800000000000004</v>
      </c>
    </row>
    <row r="97" spans="1:7" s="5" customFormat="1" ht="18.95" customHeight="1" x14ac:dyDescent="0.2">
      <c r="A97" s="62">
        <v>272128</v>
      </c>
      <c r="B97" s="9" t="s">
        <v>97</v>
      </c>
      <c r="C97" s="10">
        <v>1</v>
      </c>
      <c r="D97" s="48">
        <v>42.9</v>
      </c>
      <c r="E97" s="48">
        <f t="shared" si="21"/>
        <v>42.9</v>
      </c>
      <c r="F97" s="11">
        <f t="shared" si="12"/>
        <v>9.4380000000000006</v>
      </c>
      <c r="G97" s="49">
        <f t="shared" si="13"/>
        <v>52.338000000000001</v>
      </c>
    </row>
    <row r="98" spans="1:7" s="5" customFormat="1" ht="18.95" customHeight="1" x14ac:dyDescent="0.2">
      <c r="A98" s="62">
        <v>263003</v>
      </c>
      <c r="B98" s="9" t="s">
        <v>98</v>
      </c>
      <c r="C98" s="10">
        <v>1</v>
      </c>
      <c r="D98" s="48">
        <v>1.85</v>
      </c>
      <c r="E98" s="48">
        <f t="shared" ref="E98:E114" si="22">D98*C98</f>
        <v>1.85</v>
      </c>
      <c r="F98" s="11">
        <f t="shared" si="12"/>
        <v>0.40700000000000003</v>
      </c>
      <c r="G98" s="49">
        <f t="shared" si="13"/>
        <v>2.2570000000000001</v>
      </c>
    </row>
    <row r="99" spans="1:7" s="5" customFormat="1" ht="18.95" customHeight="1" x14ac:dyDescent="0.2">
      <c r="A99" s="62">
        <v>263101</v>
      </c>
      <c r="B99" s="9" t="s">
        <v>99</v>
      </c>
      <c r="C99" s="10">
        <v>1</v>
      </c>
      <c r="D99" s="48">
        <v>5</v>
      </c>
      <c r="E99" s="48">
        <f t="shared" si="22"/>
        <v>5</v>
      </c>
      <c r="F99" s="11">
        <f t="shared" si="12"/>
        <v>1.1000000000000001</v>
      </c>
      <c r="G99" s="49">
        <f t="shared" si="13"/>
        <v>6.1</v>
      </c>
    </row>
    <row r="100" spans="1:7" s="5" customFormat="1" ht="18.95" customHeight="1" x14ac:dyDescent="0.2">
      <c r="A100" s="62">
        <v>273011</v>
      </c>
      <c r="B100" s="9" t="s">
        <v>100</v>
      </c>
      <c r="C100" s="10">
        <v>2</v>
      </c>
      <c r="D100" s="48">
        <v>1.55</v>
      </c>
      <c r="E100" s="48">
        <f t="shared" si="22"/>
        <v>3.1</v>
      </c>
      <c r="F100" s="11">
        <f t="shared" si="12"/>
        <v>0.68200000000000005</v>
      </c>
      <c r="G100" s="49">
        <f t="shared" si="13"/>
        <v>3.782</v>
      </c>
    </row>
    <row r="101" spans="1:7" s="5" customFormat="1" ht="18.95" customHeight="1" x14ac:dyDescent="0.2">
      <c r="A101" s="62">
        <v>271202</v>
      </c>
      <c r="B101" s="9" t="s">
        <v>101</v>
      </c>
      <c r="C101" s="10">
        <v>10</v>
      </c>
      <c r="D101" s="48">
        <v>19.95</v>
      </c>
      <c r="E101" s="48">
        <f t="shared" si="22"/>
        <v>199.5</v>
      </c>
      <c r="F101" s="11">
        <f t="shared" si="12"/>
        <v>43.89</v>
      </c>
      <c r="G101" s="49">
        <f>E101+F101</f>
        <v>243.39</v>
      </c>
    </row>
    <row r="102" spans="1:7" s="5" customFormat="1" ht="18.95" customHeight="1" x14ac:dyDescent="0.2">
      <c r="A102" s="62">
        <v>271202.09999999998</v>
      </c>
      <c r="B102" s="9" t="s">
        <v>102</v>
      </c>
      <c r="C102" s="10">
        <v>5</v>
      </c>
      <c r="D102" s="48">
        <v>49.75</v>
      </c>
      <c r="E102" s="48">
        <f t="shared" si="22"/>
        <v>248.75</v>
      </c>
      <c r="F102" s="11">
        <f t="shared" si="12"/>
        <v>54.725000000000001</v>
      </c>
      <c r="G102" s="49">
        <f>E102+F102</f>
        <v>303.47500000000002</v>
      </c>
    </row>
    <row r="103" spans="1:7" s="5" customFormat="1" ht="18.95" customHeight="1" x14ac:dyDescent="0.2">
      <c r="A103" s="62">
        <v>271243</v>
      </c>
      <c r="B103" s="9" t="s">
        <v>103</v>
      </c>
      <c r="C103" s="10">
        <v>1</v>
      </c>
      <c r="D103" s="48">
        <v>12.53</v>
      </c>
      <c r="E103" s="48">
        <f t="shared" si="22"/>
        <v>12.53</v>
      </c>
      <c r="F103" s="11">
        <f t="shared" si="12"/>
        <v>2.7565999999999997</v>
      </c>
      <c r="G103" s="49">
        <f t="shared" si="13"/>
        <v>15.2866</v>
      </c>
    </row>
    <row r="104" spans="1:7" s="5" customFormat="1" ht="18.95" customHeight="1" x14ac:dyDescent="0.2">
      <c r="A104" s="62">
        <v>271244</v>
      </c>
      <c r="B104" s="9" t="s">
        <v>104</v>
      </c>
      <c r="C104" s="10">
        <v>1</v>
      </c>
      <c r="D104" s="48">
        <v>25.13</v>
      </c>
      <c r="E104" s="48">
        <f t="shared" si="22"/>
        <v>25.13</v>
      </c>
      <c r="F104" s="11">
        <f t="shared" si="12"/>
        <v>5.5286</v>
      </c>
      <c r="G104" s="49">
        <f t="shared" si="13"/>
        <v>30.6586</v>
      </c>
    </row>
    <row r="105" spans="1:7" s="5" customFormat="1" ht="18.95" customHeight="1" x14ac:dyDescent="0.2">
      <c r="A105" s="62">
        <v>271239</v>
      </c>
      <c r="B105" s="9" t="s">
        <v>105</v>
      </c>
      <c r="C105" s="10">
        <v>1</v>
      </c>
      <c r="D105" s="48">
        <v>12.53</v>
      </c>
      <c r="E105" s="48">
        <f t="shared" si="22"/>
        <v>12.53</v>
      </c>
      <c r="F105" s="11">
        <f t="shared" si="12"/>
        <v>2.7565999999999997</v>
      </c>
      <c r="G105" s="49">
        <f t="shared" si="13"/>
        <v>15.2866</v>
      </c>
    </row>
    <row r="106" spans="1:7" s="5" customFormat="1" ht="18.95" customHeight="1" x14ac:dyDescent="0.2">
      <c r="A106" s="62">
        <v>271233</v>
      </c>
      <c r="B106" s="9" t="s">
        <v>106</v>
      </c>
      <c r="C106" s="10">
        <v>1</v>
      </c>
      <c r="D106" s="48">
        <v>25.13</v>
      </c>
      <c r="E106" s="48">
        <f t="shared" si="22"/>
        <v>25.13</v>
      </c>
      <c r="F106" s="11">
        <f t="shared" si="12"/>
        <v>5.5286</v>
      </c>
      <c r="G106" s="49">
        <f t="shared" si="13"/>
        <v>30.6586</v>
      </c>
    </row>
    <row r="107" spans="1:7" s="5" customFormat="1" ht="18.95" customHeight="1" x14ac:dyDescent="0.2">
      <c r="A107" s="62">
        <v>261216</v>
      </c>
      <c r="B107" s="9" t="s">
        <v>107</v>
      </c>
      <c r="C107" s="10">
        <v>1</v>
      </c>
      <c r="D107" s="48">
        <v>2.95</v>
      </c>
      <c r="E107" s="48">
        <f t="shared" si="22"/>
        <v>2.95</v>
      </c>
      <c r="F107" s="11">
        <f t="shared" si="12"/>
        <v>0.64900000000000002</v>
      </c>
      <c r="G107" s="49">
        <f t="shared" si="13"/>
        <v>3.5990000000000002</v>
      </c>
    </row>
    <row r="108" spans="1:7" s="5" customFormat="1" ht="18.95" customHeight="1" x14ac:dyDescent="0.2">
      <c r="A108" s="62">
        <v>260140</v>
      </c>
      <c r="B108" s="9" t="s">
        <v>108</v>
      </c>
      <c r="C108" s="10">
        <v>2</v>
      </c>
      <c r="D108" s="48">
        <v>3.35</v>
      </c>
      <c r="E108" s="48">
        <f t="shared" si="22"/>
        <v>6.7</v>
      </c>
      <c r="F108" s="11">
        <f t="shared" si="12"/>
        <v>1.474</v>
      </c>
      <c r="G108" s="49">
        <f t="shared" si="13"/>
        <v>8.1739999999999995</v>
      </c>
    </row>
    <row r="109" spans="1:7" s="5" customFormat="1" ht="18.95" customHeight="1" x14ac:dyDescent="0.2">
      <c r="A109" s="62">
        <v>264133</v>
      </c>
      <c r="B109" s="9" t="s">
        <v>109</v>
      </c>
      <c r="C109" s="10">
        <v>1</v>
      </c>
      <c r="D109" s="48">
        <v>46.5</v>
      </c>
      <c r="E109" s="48">
        <f t="shared" si="22"/>
        <v>46.5</v>
      </c>
      <c r="F109" s="11">
        <f t="shared" si="12"/>
        <v>10.23</v>
      </c>
      <c r="G109" s="49">
        <f t="shared" si="13"/>
        <v>56.730000000000004</v>
      </c>
    </row>
    <row r="110" spans="1:7" s="5" customFormat="1" ht="18.95" customHeight="1" x14ac:dyDescent="0.2">
      <c r="A110" s="62">
        <v>361112</v>
      </c>
      <c r="B110" s="9" t="s">
        <v>110</v>
      </c>
      <c r="C110" s="10">
        <v>1</v>
      </c>
      <c r="D110" s="48">
        <v>6.4</v>
      </c>
      <c r="E110" s="48">
        <f t="shared" si="22"/>
        <v>6.4</v>
      </c>
      <c r="F110" s="11">
        <f t="shared" si="12"/>
        <v>1.4080000000000001</v>
      </c>
      <c r="G110" s="49">
        <f t="shared" si="13"/>
        <v>7.8080000000000007</v>
      </c>
    </row>
    <row r="111" spans="1:7" s="5" customFormat="1" ht="18.95" customHeight="1" x14ac:dyDescent="0.2">
      <c r="A111" s="62">
        <v>360701</v>
      </c>
      <c r="B111" s="9" t="s">
        <v>111</v>
      </c>
      <c r="C111" s="10">
        <v>1</v>
      </c>
      <c r="D111" s="48">
        <v>0.86</v>
      </c>
      <c r="E111" s="48">
        <f t="shared" si="22"/>
        <v>0.86</v>
      </c>
      <c r="F111" s="11">
        <f t="shared" si="12"/>
        <v>0.18920000000000001</v>
      </c>
      <c r="G111" s="49">
        <f t="shared" si="13"/>
        <v>1.0491999999999999</v>
      </c>
    </row>
    <row r="112" spans="1:7" s="5" customFormat="1" ht="18.95" customHeight="1" x14ac:dyDescent="0.2">
      <c r="A112" s="62">
        <v>274238</v>
      </c>
      <c r="B112" s="9" t="s">
        <v>112</v>
      </c>
      <c r="C112" s="10">
        <v>1</v>
      </c>
      <c r="D112" s="48">
        <v>23.1</v>
      </c>
      <c r="E112" s="48">
        <f t="shared" si="22"/>
        <v>23.1</v>
      </c>
      <c r="F112" s="11">
        <f t="shared" si="12"/>
        <v>5.0820000000000007</v>
      </c>
      <c r="G112" s="49">
        <f t="shared" si="13"/>
        <v>28.182000000000002</v>
      </c>
    </row>
    <row r="113" spans="1:7" s="5" customFormat="1" ht="18.95" customHeight="1" x14ac:dyDescent="0.2">
      <c r="A113" s="62">
        <v>300204</v>
      </c>
      <c r="B113" s="9" t="s">
        <v>113</v>
      </c>
      <c r="C113" s="10">
        <v>2</v>
      </c>
      <c r="D113" s="48">
        <v>1.55</v>
      </c>
      <c r="E113" s="48">
        <f t="shared" si="22"/>
        <v>3.1</v>
      </c>
      <c r="F113" s="11">
        <f t="shared" si="12"/>
        <v>0.68200000000000005</v>
      </c>
      <c r="G113" s="49">
        <f t="shared" si="13"/>
        <v>3.782</v>
      </c>
    </row>
    <row r="114" spans="1:7" s="5" customFormat="1" ht="18.95" customHeight="1" x14ac:dyDescent="0.2">
      <c r="A114" s="62">
        <v>300207</v>
      </c>
      <c r="B114" s="9" t="s">
        <v>114</v>
      </c>
      <c r="C114" s="10">
        <v>2</v>
      </c>
      <c r="D114" s="48">
        <v>2.2999999999999998</v>
      </c>
      <c r="E114" s="48">
        <f t="shared" si="22"/>
        <v>4.5999999999999996</v>
      </c>
      <c r="F114" s="11">
        <f t="shared" si="12"/>
        <v>1.012</v>
      </c>
      <c r="G114" s="49">
        <f t="shared" si="13"/>
        <v>5.6120000000000001</v>
      </c>
    </row>
    <row r="115" spans="1:7" ht="24.95" customHeight="1" x14ac:dyDescent="0.2">
      <c r="A115" s="55" t="s">
        <v>37</v>
      </c>
      <c r="B115" s="7" t="s">
        <v>1</v>
      </c>
      <c r="C115" s="7" t="s">
        <v>0</v>
      </c>
      <c r="D115" s="76" t="s">
        <v>2</v>
      </c>
      <c r="E115" s="7" t="s">
        <v>3</v>
      </c>
      <c r="F115" s="8" t="s">
        <v>4</v>
      </c>
      <c r="G115" s="8" t="s">
        <v>5</v>
      </c>
    </row>
    <row r="116" spans="1:7" s="5" customFormat="1" ht="18.95" customHeight="1" x14ac:dyDescent="0.2">
      <c r="A116" s="62">
        <v>300101</v>
      </c>
      <c r="B116" s="9" t="s">
        <v>115</v>
      </c>
      <c r="C116" s="10">
        <v>5</v>
      </c>
      <c r="D116" s="48">
        <v>0.26</v>
      </c>
      <c r="E116" s="48">
        <f t="shared" ref="E116:E133" si="23">D116*C116</f>
        <v>1.3</v>
      </c>
      <c r="F116" s="11">
        <f t="shared" si="12"/>
        <v>0.28600000000000003</v>
      </c>
      <c r="G116" s="49">
        <f t="shared" si="13"/>
        <v>1.5860000000000001</v>
      </c>
    </row>
    <row r="117" spans="1:7" s="5" customFormat="1" ht="18.95" customHeight="1" x14ac:dyDescent="0.2">
      <c r="A117" s="62">
        <v>300134</v>
      </c>
      <c r="B117" s="9" t="s">
        <v>116</v>
      </c>
      <c r="C117" s="10">
        <v>5</v>
      </c>
      <c r="D117" s="48">
        <v>0.95</v>
      </c>
      <c r="E117" s="48">
        <f t="shared" si="23"/>
        <v>4.75</v>
      </c>
      <c r="F117" s="11">
        <f t="shared" si="12"/>
        <v>1.0449999999999999</v>
      </c>
      <c r="G117" s="49">
        <f t="shared" si="13"/>
        <v>5.7949999999999999</v>
      </c>
    </row>
    <row r="118" spans="1:7" s="5" customFormat="1" ht="18.95" customHeight="1" x14ac:dyDescent="0.2">
      <c r="A118" s="62">
        <v>360833</v>
      </c>
      <c r="B118" s="9" t="s">
        <v>117</v>
      </c>
      <c r="C118" s="10">
        <v>2</v>
      </c>
      <c r="D118" s="48">
        <v>1.25</v>
      </c>
      <c r="E118" s="48">
        <f t="shared" si="23"/>
        <v>2.5</v>
      </c>
      <c r="F118" s="11">
        <f t="shared" si="12"/>
        <v>0.55000000000000004</v>
      </c>
      <c r="G118" s="49">
        <f t="shared" si="13"/>
        <v>3.05</v>
      </c>
    </row>
    <row r="119" spans="1:7" s="5" customFormat="1" ht="18.95" customHeight="1" x14ac:dyDescent="0.2">
      <c r="A119" s="62">
        <v>360810</v>
      </c>
      <c r="B119" s="9" t="s">
        <v>118</v>
      </c>
      <c r="C119" s="10">
        <v>5</v>
      </c>
      <c r="D119" s="48">
        <v>1.28</v>
      </c>
      <c r="E119" s="48">
        <f t="shared" si="23"/>
        <v>6.4</v>
      </c>
      <c r="F119" s="11">
        <f t="shared" si="12"/>
        <v>1.4080000000000001</v>
      </c>
      <c r="G119" s="49">
        <f t="shared" si="13"/>
        <v>7.8080000000000007</v>
      </c>
    </row>
    <row r="120" spans="1:7" s="5" customFormat="1" ht="18.95" customHeight="1" x14ac:dyDescent="0.2">
      <c r="A120" s="62">
        <v>273902</v>
      </c>
      <c r="B120" s="9" t="s">
        <v>119</v>
      </c>
      <c r="C120" s="10">
        <v>2</v>
      </c>
      <c r="D120" s="48">
        <v>1.75</v>
      </c>
      <c r="E120" s="48">
        <f t="shared" si="23"/>
        <v>3.5</v>
      </c>
      <c r="F120" s="11">
        <f t="shared" si="12"/>
        <v>0.77</v>
      </c>
      <c r="G120" s="49">
        <f t="shared" si="13"/>
        <v>4.2699999999999996</v>
      </c>
    </row>
    <row r="121" spans="1:7" s="5" customFormat="1" ht="18.95" customHeight="1" x14ac:dyDescent="0.2">
      <c r="A121" s="62">
        <v>20760</v>
      </c>
      <c r="B121" s="9" t="s">
        <v>120</v>
      </c>
      <c r="C121" s="10">
        <v>5</v>
      </c>
      <c r="D121" s="48">
        <v>2.35</v>
      </c>
      <c r="E121" s="48">
        <f t="shared" si="23"/>
        <v>11.75</v>
      </c>
      <c r="F121" s="11">
        <f t="shared" si="12"/>
        <v>2.585</v>
      </c>
      <c r="G121" s="49">
        <f t="shared" si="13"/>
        <v>14.335000000000001</v>
      </c>
    </row>
    <row r="122" spans="1:7" s="5" customFormat="1" ht="18.95" customHeight="1" x14ac:dyDescent="0.2">
      <c r="A122" s="62">
        <v>20734</v>
      </c>
      <c r="B122" s="9" t="s">
        <v>121</v>
      </c>
      <c r="C122" s="10">
        <v>1</v>
      </c>
      <c r="D122" s="48">
        <v>15.9</v>
      </c>
      <c r="E122" s="48">
        <f t="shared" si="23"/>
        <v>15.9</v>
      </c>
      <c r="F122" s="11">
        <f t="shared" si="12"/>
        <v>3.4980000000000002</v>
      </c>
      <c r="G122" s="49">
        <f t="shared" si="13"/>
        <v>19.398</v>
      </c>
    </row>
    <row r="123" spans="1:7" s="5" customFormat="1" ht="18.95" customHeight="1" x14ac:dyDescent="0.2">
      <c r="A123" s="62">
        <v>350159</v>
      </c>
      <c r="B123" s="9" t="s">
        <v>122</v>
      </c>
      <c r="C123" s="10">
        <v>5</v>
      </c>
      <c r="D123" s="48">
        <v>2.1800000000000002</v>
      </c>
      <c r="E123" s="48">
        <f t="shared" si="23"/>
        <v>10.9</v>
      </c>
      <c r="F123" s="11">
        <f t="shared" si="12"/>
        <v>2.3980000000000001</v>
      </c>
      <c r="G123" s="49">
        <f t="shared" si="13"/>
        <v>13.298</v>
      </c>
    </row>
    <row r="124" spans="1:7" s="5" customFormat="1" ht="18.95" customHeight="1" x14ac:dyDescent="0.2">
      <c r="A124" s="62">
        <v>3501891</v>
      </c>
      <c r="B124" s="9" t="s">
        <v>123</v>
      </c>
      <c r="C124" s="10">
        <v>3</v>
      </c>
      <c r="D124" s="48">
        <v>10.16</v>
      </c>
      <c r="E124" s="48">
        <f t="shared" si="23"/>
        <v>30.48</v>
      </c>
      <c r="F124" s="11">
        <f t="shared" si="12"/>
        <v>6.7056000000000004</v>
      </c>
      <c r="G124" s="49">
        <f t="shared" si="13"/>
        <v>37.185600000000001</v>
      </c>
    </row>
    <row r="125" spans="1:7" s="5" customFormat="1" ht="18.95" customHeight="1" x14ac:dyDescent="0.2">
      <c r="A125" s="62">
        <v>3501901</v>
      </c>
      <c r="B125" s="9" t="s">
        <v>124</v>
      </c>
      <c r="C125" s="10">
        <v>3</v>
      </c>
      <c r="D125" s="48">
        <v>14.96</v>
      </c>
      <c r="E125" s="48">
        <f t="shared" si="23"/>
        <v>44.88</v>
      </c>
      <c r="F125" s="11">
        <f t="shared" si="12"/>
        <v>9.8736000000000015</v>
      </c>
      <c r="G125" s="49">
        <f t="shared" si="13"/>
        <v>54.753600000000006</v>
      </c>
    </row>
    <row r="126" spans="1:7" s="5" customFormat="1" ht="18.95" customHeight="1" x14ac:dyDescent="0.2">
      <c r="A126" s="62">
        <v>20305</v>
      </c>
      <c r="B126" s="9" t="s">
        <v>125</v>
      </c>
      <c r="C126" s="10">
        <v>30</v>
      </c>
      <c r="D126" s="48">
        <v>0.75</v>
      </c>
      <c r="E126" s="48">
        <f t="shared" si="23"/>
        <v>22.5</v>
      </c>
      <c r="F126" s="11">
        <f t="shared" si="12"/>
        <v>4.95</v>
      </c>
      <c r="G126" s="49">
        <f t="shared" si="13"/>
        <v>27.45</v>
      </c>
    </row>
    <row r="127" spans="1:7" s="5" customFormat="1" ht="18.95" customHeight="1" x14ac:dyDescent="0.2">
      <c r="A127" s="62">
        <v>290139</v>
      </c>
      <c r="B127" s="9" t="s">
        <v>126</v>
      </c>
      <c r="C127" s="10">
        <v>5</v>
      </c>
      <c r="D127" s="48">
        <v>0.8</v>
      </c>
      <c r="E127" s="48">
        <f t="shared" si="23"/>
        <v>4</v>
      </c>
      <c r="F127" s="11">
        <f t="shared" si="12"/>
        <v>0.88</v>
      </c>
      <c r="G127" s="49">
        <f t="shared" si="13"/>
        <v>4.88</v>
      </c>
    </row>
    <row r="128" spans="1:7" s="5" customFormat="1" ht="18.95" customHeight="1" x14ac:dyDescent="0.2">
      <c r="A128" s="62">
        <v>275033</v>
      </c>
      <c r="B128" s="9" t="s">
        <v>127</v>
      </c>
      <c r="C128" s="10">
        <v>100</v>
      </c>
      <c r="D128" s="48">
        <v>0.15</v>
      </c>
      <c r="E128" s="48">
        <f t="shared" si="23"/>
        <v>15</v>
      </c>
      <c r="F128" s="11">
        <f t="shared" si="12"/>
        <v>3.3</v>
      </c>
      <c r="G128" s="49">
        <f t="shared" si="13"/>
        <v>18.3</v>
      </c>
    </row>
    <row r="129" spans="1:15" s="5" customFormat="1" ht="18.95" customHeight="1" x14ac:dyDescent="0.2">
      <c r="A129" s="62">
        <v>400525</v>
      </c>
      <c r="B129" s="9" t="s">
        <v>128</v>
      </c>
      <c r="C129" s="10">
        <v>1</v>
      </c>
      <c r="D129" s="48">
        <v>145.5</v>
      </c>
      <c r="E129" s="48">
        <f t="shared" si="23"/>
        <v>145.5</v>
      </c>
      <c r="F129" s="11">
        <f t="shared" si="12"/>
        <v>32.01</v>
      </c>
      <c r="G129" s="49">
        <f t="shared" si="13"/>
        <v>177.51</v>
      </c>
    </row>
    <row r="130" spans="1:15" s="5" customFormat="1" ht="18.95" customHeight="1" x14ac:dyDescent="0.2">
      <c r="A130" s="62">
        <v>363001</v>
      </c>
      <c r="B130" s="9" t="s">
        <v>129</v>
      </c>
      <c r="C130" s="10">
        <v>2</v>
      </c>
      <c r="D130" s="48">
        <v>13.52</v>
      </c>
      <c r="E130" s="48">
        <f t="shared" si="23"/>
        <v>27.04</v>
      </c>
      <c r="F130" s="11">
        <f t="shared" si="12"/>
        <v>5.9487999999999994</v>
      </c>
      <c r="G130" s="49">
        <f t="shared" si="13"/>
        <v>32.988799999999998</v>
      </c>
    </row>
    <row r="131" spans="1:15" s="5" customFormat="1" ht="18.95" customHeight="1" x14ac:dyDescent="0.2">
      <c r="A131" s="62">
        <v>363002</v>
      </c>
      <c r="B131" s="9" t="s">
        <v>130</v>
      </c>
      <c r="C131" s="10">
        <v>2</v>
      </c>
      <c r="D131" s="48">
        <v>27.03</v>
      </c>
      <c r="E131" s="48">
        <f t="shared" si="23"/>
        <v>54.06</v>
      </c>
      <c r="F131" s="11">
        <f t="shared" si="12"/>
        <v>11.8932</v>
      </c>
      <c r="G131" s="49">
        <f t="shared" si="13"/>
        <v>65.95320000000001</v>
      </c>
    </row>
    <row r="132" spans="1:15" s="5" customFormat="1" ht="18.95" customHeight="1" x14ac:dyDescent="0.2">
      <c r="A132" s="62">
        <v>390402</v>
      </c>
      <c r="B132" s="9" t="s">
        <v>131</v>
      </c>
      <c r="C132" s="10">
        <v>5</v>
      </c>
      <c r="D132" s="48">
        <v>1.41</v>
      </c>
      <c r="E132" s="48">
        <f t="shared" si="23"/>
        <v>7.05</v>
      </c>
      <c r="F132" s="11">
        <f t="shared" ref="F132:F134" si="24">E132*22%</f>
        <v>1.5509999999999999</v>
      </c>
      <c r="G132" s="49">
        <f t="shared" ref="G132:G134" si="25">E132+F132</f>
        <v>8.6009999999999991</v>
      </c>
    </row>
    <row r="133" spans="1:15" s="5" customFormat="1" ht="18.95" customHeight="1" x14ac:dyDescent="0.2">
      <c r="A133" s="62">
        <v>1201061</v>
      </c>
      <c r="B133" s="9" t="s">
        <v>132</v>
      </c>
      <c r="C133" s="10">
        <v>5</v>
      </c>
      <c r="D133" s="48">
        <v>10.65</v>
      </c>
      <c r="E133" s="48">
        <f t="shared" si="23"/>
        <v>53.25</v>
      </c>
      <c r="F133" s="11">
        <f t="shared" si="24"/>
        <v>11.715</v>
      </c>
      <c r="G133" s="49">
        <f t="shared" si="25"/>
        <v>64.965000000000003</v>
      </c>
    </row>
    <row r="134" spans="1:15" ht="16.5" customHeight="1" x14ac:dyDescent="0.2">
      <c r="B134" s="40" t="s">
        <v>180</v>
      </c>
      <c r="E134" s="64">
        <f>SUM(E46:E133)</f>
        <v>1920.6700000000008</v>
      </c>
      <c r="F134" s="46">
        <f t="shared" si="24"/>
        <v>422.54740000000015</v>
      </c>
      <c r="G134" s="12">
        <f t="shared" si="25"/>
        <v>2343.2174000000009</v>
      </c>
    </row>
    <row r="135" spans="1:15" ht="9" customHeight="1" x14ac:dyDescent="0.2"/>
    <row r="136" spans="1:15" s="65" customFormat="1" ht="24.95" customHeight="1" x14ac:dyDescent="0.25">
      <c r="A136" s="63"/>
      <c r="B136" s="66" t="s">
        <v>181</v>
      </c>
      <c r="C136" s="67"/>
      <c r="D136" s="78"/>
      <c r="E136" s="68">
        <f>E134+E42+E34+E26</f>
        <v>2259.6100000000006</v>
      </c>
      <c r="F136" s="68">
        <f>F134+F42+F34+F26</f>
        <v>497.11420000000015</v>
      </c>
      <c r="G136" s="68">
        <f>G134+G42+G34+G26</f>
        <v>2725.6202000000012</v>
      </c>
    </row>
    <row r="137" spans="1:15" s="15" customFormat="1" ht="15" customHeight="1" x14ac:dyDescent="0.2">
      <c r="A137" s="3" t="s">
        <v>34</v>
      </c>
      <c r="B137" s="4"/>
      <c r="C137" s="41"/>
      <c r="D137" s="75"/>
      <c r="E137" s="13"/>
      <c r="F137" s="13"/>
      <c r="G137" s="14"/>
      <c r="K137" s="3"/>
      <c r="L137" s="3"/>
      <c r="M137" s="1"/>
    </row>
    <row r="138" spans="1:15" s="15" customFormat="1" ht="15" customHeight="1" x14ac:dyDescent="0.2">
      <c r="A138" s="3" t="s">
        <v>35</v>
      </c>
      <c r="B138" s="4"/>
      <c r="C138" s="41"/>
      <c r="D138" s="75"/>
      <c r="E138" s="13"/>
      <c r="F138" s="13"/>
      <c r="G138" s="14"/>
      <c r="J138" s="3"/>
      <c r="K138" s="3"/>
      <c r="L138" s="3"/>
      <c r="M138" s="1"/>
    </row>
    <row r="139" spans="1:15" s="15" customFormat="1" ht="15" customHeight="1" x14ac:dyDescent="0.2">
      <c r="A139" s="3" t="s">
        <v>13</v>
      </c>
      <c r="B139" s="4"/>
      <c r="C139" s="41"/>
      <c r="D139" s="75"/>
      <c r="E139" s="13"/>
      <c r="F139" s="13"/>
      <c r="G139" s="14"/>
      <c r="J139" s="3"/>
      <c r="K139" s="3"/>
      <c r="L139" s="3"/>
      <c r="M139" s="1"/>
    </row>
    <row r="140" spans="1:15" s="15" customFormat="1" ht="15" customHeight="1" x14ac:dyDescent="0.2">
      <c r="A140" s="4" t="s">
        <v>14</v>
      </c>
      <c r="B140" s="5"/>
      <c r="C140" s="41"/>
      <c r="D140" s="75"/>
      <c r="E140" s="17"/>
      <c r="F140" s="17"/>
      <c r="G140" s="14"/>
      <c r="K140" s="3"/>
      <c r="L140" s="3"/>
      <c r="M140" s="1"/>
      <c r="N140" s="4"/>
      <c r="O140" s="13"/>
    </row>
    <row r="141" spans="1:15" s="15" customFormat="1" ht="15" customHeight="1" x14ac:dyDescent="0.2">
      <c r="A141" s="6" t="s">
        <v>15</v>
      </c>
      <c r="D141" s="142">
        <f>G136</f>
        <v>2725.6202000000012</v>
      </c>
      <c r="E141" s="141"/>
      <c r="F141" s="13" t="s">
        <v>16</v>
      </c>
      <c r="K141" s="3"/>
      <c r="L141" s="3"/>
      <c r="M141" s="1"/>
      <c r="N141" s="4"/>
      <c r="O141" s="13"/>
    </row>
    <row r="142" spans="1:15" s="15" customFormat="1" ht="15" customHeight="1" x14ac:dyDescent="0.2">
      <c r="A142" s="143" t="s">
        <v>174</v>
      </c>
      <c r="B142" s="143"/>
      <c r="C142" s="143"/>
      <c r="D142" s="143"/>
      <c r="E142" s="143"/>
      <c r="F142" s="143"/>
      <c r="G142" s="14"/>
    </row>
    <row r="143" spans="1:15" s="15" customFormat="1" ht="15" customHeight="1" x14ac:dyDescent="0.2">
      <c r="A143" s="144" t="s">
        <v>175</v>
      </c>
      <c r="B143" s="144"/>
      <c r="C143" s="144"/>
      <c r="D143" s="144"/>
      <c r="E143" s="144"/>
      <c r="F143" s="144"/>
      <c r="G143" s="14"/>
    </row>
    <row r="144" spans="1:15" s="15" customFormat="1" ht="15" customHeight="1" x14ac:dyDescent="0.2">
      <c r="A144" s="145" t="s">
        <v>176</v>
      </c>
      <c r="B144" s="145"/>
      <c r="C144" s="145"/>
      <c r="D144" s="145"/>
      <c r="E144" s="145"/>
      <c r="F144" s="145"/>
      <c r="G144" s="14"/>
    </row>
    <row r="145" spans="1:8" s="15" customFormat="1" ht="15" customHeight="1" x14ac:dyDescent="0.2">
      <c r="A145" s="4" t="s">
        <v>17</v>
      </c>
      <c r="B145" s="18"/>
      <c r="C145" s="41"/>
      <c r="D145" s="75"/>
      <c r="E145" s="13"/>
      <c r="F145" s="13"/>
      <c r="G145" s="14"/>
    </row>
    <row r="146" spans="1:8" s="15" customFormat="1" ht="15" customHeight="1" x14ac:dyDescent="0.2">
      <c r="A146" s="4" t="s">
        <v>18</v>
      </c>
      <c r="B146" s="18"/>
      <c r="C146" s="41"/>
      <c r="D146" s="75"/>
      <c r="E146" s="13"/>
      <c r="F146" s="13"/>
      <c r="G146" s="19"/>
    </row>
    <row r="147" spans="1:8" s="15" customFormat="1" ht="15" customHeight="1" x14ac:dyDescent="0.2">
      <c r="A147" s="4" t="s">
        <v>19</v>
      </c>
      <c r="B147" s="18"/>
      <c r="C147" s="41"/>
      <c r="D147" s="79"/>
      <c r="F147" s="141">
        <f>G136</f>
        <v>2725.6202000000012</v>
      </c>
      <c r="G147" s="141"/>
    </row>
    <row r="148" spans="1:8" s="15" customFormat="1" ht="15" customHeight="1" x14ac:dyDescent="0.2">
      <c r="A148" s="4" t="s">
        <v>20</v>
      </c>
      <c r="B148" s="18"/>
      <c r="C148" s="41"/>
      <c r="D148" s="75"/>
      <c r="E148" s="13"/>
      <c r="F148" s="13"/>
      <c r="G148" s="14"/>
    </row>
    <row r="149" spans="1:8" s="15" customFormat="1" ht="15" customHeight="1" x14ac:dyDescent="0.2">
      <c r="A149" s="4" t="s">
        <v>21</v>
      </c>
      <c r="B149" s="18"/>
      <c r="C149" s="41"/>
      <c r="D149" s="75"/>
      <c r="E149" s="18"/>
      <c r="F149" s="18"/>
      <c r="G149" s="14"/>
    </row>
    <row r="150" spans="1:8" s="15" customFormat="1" ht="15" customHeight="1" x14ac:dyDescent="0.2">
      <c r="A150" s="6" t="s">
        <v>177</v>
      </c>
      <c r="B150" s="20"/>
      <c r="C150" s="45"/>
      <c r="D150" s="80"/>
      <c r="E150" s="20"/>
      <c r="F150" s="20"/>
      <c r="G150" s="14"/>
    </row>
    <row r="151" spans="1:8" s="15" customFormat="1" ht="15" customHeight="1" x14ac:dyDescent="0.2">
      <c r="A151" s="4" t="s">
        <v>22</v>
      </c>
      <c r="B151" s="18"/>
      <c r="C151" s="41"/>
      <c r="D151" s="75"/>
      <c r="E151" s="18"/>
      <c r="F151" s="18"/>
      <c r="G151" s="14"/>
    </row>
    <row r="152" spans="1:8" s="15" customFormat="1" ht="15" customHeight="1" x14ac:dyDescent="0.2">
      <c r="A152" s="4" t="s">
        <v>23</v>
      </c>
      <c r="B152" s="18"/>
      <c r="C152" s="41"/>
      <c r="D152" s="75"/>
      <c r="E152" s="13"/>
      <c r="F152" s="13"/>
      <c r="G152" s="14"/>
    </row>
    <row r="153" spans="1:8" s="15" customFormat="1" ht="15" customHeight="1" x14ac:dyDescent="0.2">
      <c r="A153" s="4" t="s">
        <v>178</v>
      </c>
      <c r="B153" s="18"/>
      <c r="C153" s="2" t="s">
        <v>182</v>
      </c>
      <c r="D153" s="80"/>
      <c r="E153" s="26"/>
      <c r="F153" s="26"/>
      <c r="G153" s="26"/>
    </row>
    <row r="154" spans="1:8" s="5" customFormat="1" ht="18" customHeight="1" x14ac:dyDescent="0.2">
      <c r="A154" s="4"/>
      <c r="C154" s="41"/>
      <c r="D154" s="75"/>
      <c r="E154" s="17"/>
      <c r="F154" s="17"/>
      <c r="G154" s="19"/>
    </row>
    <row r="155" spans="1:8" s="5" customFormat="1" ht="18" customHeight="1" x14ac:dyDescent="0.2">
      <c r="A155" s="6" t="s">
        <v>24</v>
      </c>
      <c r="C155" s="41"/>
      <c r="D155" s="75"/>
      <c r="E155" s="16" t="s">
        <v>179</v>
      </c>
      <c r="G155" s="19"/>
      <c r="H155" s="16"/>
    </row>
    <row r="156" spans="1:8" s="5" customFormat="1" ht="18" customHeight="1" x14ac:dyDescent="0.2">
      <c r="A156" s="6" t="s">
        <v>25</v>
      </c>
      <c r="C156" s="41"/>
      <c r="D156" s="75"/>
      <c r="E156" s="13"/>
      <c r="F156" s="17"/>
      <c r="G156" s="19"/>
      <c r="H156" s="17"/>
    </row>
    <row r="157" spans="1:8" s="5" customFormat="1" ht="18" customHeight="1" x14ac:dyDescent="0.2">
      <c r="A157" s="6" t="s">
        <v>26</v>
      </c>
      <c r="B157" s="4"/>
      <c r="C157" s="41"/>
      <c r="D157" s="75"/>
      <c r="E157" s="13"/>
      <c r="F157" s="17"/>
      <c r="G157" s="19"/>
      <c r="H157" s="17"/>
    </row>
    <row r="158" spans="1:8" s="5" customFormat="1" ht="18" customHeight="1" x14ac:dyDescent="0.2">
      <c r="A158" s="6" t="s">
        <v>27</v>
      </c>
      <c r="C158" s="41"/>
      <c r="D158" s="75"/>
      <c r="E158" s="17"/>
      <c r="F158" s="17"/>
      <c r="G158" s="19"/>
      <c r="H158" s="17"/>
    </row>
    <row r="159" spans="1:8" s="5" customFormat="1" ht="18" customHeight="1" x14ac:dyDescent="0.2">
      <c r="A159" s="21"/>
      <c r="C159" s="41"/>
      <c r="D159" s="75"/>
      <c r="E159" s="22" t="s">
        <v>28</v>
      </c>
      <c r="F159" s="17"/>
      <c r="G159" s="19"/>
      <c r="H159" s="22"/>
    </row>
    <row r="160" spans="1:8" s="5" customFormat="1" ht="18" customHeight="1" x14ac:dyDescent="0.2">
      <c r="A160" s="21"/>
      <c r="C160" s="41"/>
      <c r="D160" s="75"/>
      <c r="E160" s="22" t="s">
        <v>29</v>
      </c>
      <c r="F160" s="39"/>
      <c r="G160" s="19"/>
      <c r="H160" s="22"/>
    </row>
    <row r="161" spans="1:7" s="5" customFormat="1" ht="18" customHeight="1" x14ac:dyDescent="0.2">
      <c r="A161" s="21"/>
      <c r="C161" s="41"/>
      <c r="D161" s="75"/>
      <c r="E161" s="13"/>
      <c r="F161" s="22"/>
      <c r="G161" s="19"/>
    </row>
  </sheetData>
  <mergeCells count="12">
    <mergeCell ref="A6:G6"/>
    <mergeCell ref="A7:G7"/>
    <mergeCell ref="A1:G1"/>
    <mergeCell ref="A2:G2"/>
    <mergeCell ref="A3:G3"/>
    <mergeCell ref="A4:G4"/>
    <mergeCell ref="A5:G5"/>
    <mergeCell ref="F147:G147"/>
    <mergeCell ref="D141:E141"/>
    <mergeCell ref="A142:F142"/>
    <mergeCell ref="A143:F143"/>
    <mergeCell ref="A144:F144"/>
  </mergeCells>
  <hyperlinks>
    <hyperlink ref="A7" r:id="rId1"/>
  </hyperlinks>
  <pageMargins left="0.39370078740157483" right="0" top="0.39370078740157483" bottom="0" header="0.31496062992125984" footer="0.31496062992125984"/>
  <pageSetup paperSize="9" scale="75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opLeftCell="B104" workbookViewId="0">
      <selection activeCell="I108" sqref="I108"/>
    </sheetView>
  </sheetViews>
  <sheetFormatPr defaultRowHeight="24.95" customHeight="1" x14ac:dyDescent="0.2"/>
  <cols>
    <col min="1" max="1" width="14.5703125" style="99" customWidth="1"/>
    <col min="2" max="2" width="19" style="57" customWidth="1"/>
    <col min="3" max="3" width="53.7109375" style="29" customWidth="1"/>
    <col min="4" max="4" width="9.140625" style="43"/>
    <col min="5" max="5" width="12.7109375" style="73" customWidth="1"/>
    <col min="6" max="6" width="11.140625" style="29" customWidth="1"/>
    <col min="7" max="8" width="9.85546875" style="29" customWidth="1"/>
    <col min="9" max="16384" width="9.140625" style="29"/>
  </cols>
  <sheetData>
    <row r="1" spans="1:8" s="5" customFormat="1" ht="12" x14ac:dyDescent="0.2">
      <c r="A1" s="97"/>
      <c r="B1" s="148" t="s">
        <v>7</v>
      </c>
      <c r="C1" s="148"/>
      <c r="D1" s="148"/>
      <c r="E1" s="148"/>
      <c r="F1" s="148"/>
      <c r="G1" s="148"/>
      <c r="H1" s="148"/>
    </row>
    <row r="2" spans="1:8" s="5" customFormat="1" ht="12" x14ac:dyDescent="0.2">
      <c r="A2" s="97"/>
      <c r="B2" s="148" t="s">
        <v>8</v>
      </c>
      <c r="C2" s="148"/>
      <c r="D2" s="148"/>
      <c r="E2" s="148"/>
      <c r="F2" s="148"/>
      <c r="G2" s="148"/>
      <c r="H2" s="148"/>
    </row>
    <row r="3" spans="1:8" s="5" customFormat="1" ht="12" x14ac:dyDescent="0.2">
      <c r="A3" s="97"/>
      <c r="B3" s="146" t="s">
        <v>9</v>
      </c>
      <c r="C3" s="146"/>
      <c r="D3" s="146"/>
      <c r="E3" s="146"/>
      <c r="F3" s="146"/>
      <c r="G3" s="146"/>
      <c r="H3" s="146"/>
    </row>
    <row r="4" spans="1:8" s="5" customFormat="1" ht="12" x14ac:dyDescent="0.2">
      <c r="A4" s="97"/>
      <c r="B4" s="146" t="s">
        <v>10</v>
      </c>
      <c r="C4" s="146"/>
      <c r="D4" s="146"/>
      <c r="E4" s="146"/>
      <c r="F4" s="146"/>
      <c r="G4" s="146"/>
      <c r="H4" s="146"/>
    </row>
    <row r="5" spans="1:8" s="5" customFormat="1" ht="12" x14ac:dyDescent="0.2">
      <c r="A5" s="97"/>
      <c r="B5" s="146" t="s">
        <v>30</v>
      </c>
      <c r="C5" s="146"/>
      <c r="D5" s="146"/>
      <c r="E5" s="146"/>
      <c r="F5" s="146"/>
      <c r="G5" s="146"/>
      <c r="H5" s="146"/>
    </row>
    <row r="6" spans="1:8" s="5" customFormat="1" ht="12" x14ac:dyDescent="0.2">
      <c r="A6" s="97"/>
      <c r="B6" s="146" t="s">
        <v>11</v>
      </c>
      <c r="C6" s="146"/>
      <c r="D6" s="146"/>
      <c r="E6" s="146"/>
      <c r="F6" s="146"/>
      <c r="G6" s="146"/>
      <c r="H6" s="146"/>
    </row>
    <row r="7" spans="1:8" s="5" customFormat="1" ht="12" x14ac:dyDescent="0.2">
      <c r="A7" s="97"/>
      <c r="B7" s="147" t="s">
        <v>12</v>
      </c>
      <c r="C7" s="147"/>
      <c r="D7" s="147"/>
      <c r="E7" s="147"/>
      <c r="F7" s="147"/>
      <c r="G7" s="147"/>
      <c r="H7" s="147"/>
    </row>
    <row r="8" spans="1:8" s="5" customFormat="1" ht="12" x14ac:dyDescent="0.2">
      <c r="A8" s="97"/>
      <c r="B8" s="93"/>
      <c r="D8" s="41"/>
      <c r="E8" s="75"/>
    </row>
    <row r="9" spans="1:8" s="5" customFormat="1" ht="12" x14ac:dyDescent="0.2">
      <c r="A9" s="97"/>
      <c r="B9" s="53" t="s">
        <v>31</v>
      </c>
      <c r="C9" s="24"/>
      <c r="D9" s="42"/>
      <c r="E9" s="75" t="s">
        <v>183</v>
      </c>
      <c r="F9" s="23"/>
      <c r="G9" s="23"/>
      <c r="H9" s="23"/>
    </row>
    <row r="10" spans="1:8" s="5" customFormat="1" ht="12" x14ac:dyDescent="0.2">
      <c r="A10" s="97"/>
      <c r="B10" s="53"/>
      <c r="C10" s="24"/>
      <c r="D10" s="42"/>
      <c r="E10" s="75"/>
      <c r="F10" s="23"/>
      <c r="G10" s="23"/>
      <c r="H10" s="23"/>
    </row>
    <row r="11" spans="1:8" s="5" customFormat="1" ht="12" x14ac:dyDescent="0.2">
      <c r="A11" s="97"/>
      <c r="B11" s="94" t="s">
        <v>33</v>
      </c>
      <c r="C11" s="25"/>
      <c r="D11" s="41"/>
      <c r="E11" s="90" t="s">
        <v>32</v>
      </c>
      <c r="G11" s="19"/>
      <c r="H11" s="19"/>
    </row>
    <row r="12" spans="1:8" s="5" customFormat="1" ht="12" x14ac:dyDescent="0.2">
      <c r="A12" s="97"/>
      <c r="B12" s="94" t="s">
        <v>36</v>
      </c>
      <c r="C12" s="25"/>
      <c r="D12" s="41"/>
      <c r="E12" s="90" t="s">
        <v>133</v>
      </c>
      <c r="G12" s="19"/>
      <c r="H12" s="19"/>
    </row>
    <row r="13" spans="1:8" s="5" customFormat="1" ht="12" x14ac:dyDescent="0.2">
      <c r="A13" s="97"/>
      <c r="B13" s="93"/>
      <c r="C13" s="25"/>
      <c r="D13" s="41"/>
      <c r="E13" s="91" t="s">
        <v>134</v>
      </c>
      <c r="G13" s="19"/>
      <c r="H13" s="19"/>
    </row>
    <row r="14" spans="1:8" s="5" customFormat="1" ht="12" x14ac:dyDescent="0.2">
      <c r="A14" s="97"/>
      <c r="B14" s="54" t="s">
        <v>184</v>
      </c>
      <c r="C14" s="25"/>
      <c r="D14" s="41"/>
      <c r="E14" s="90" t="s">
        <v>135</v>
      </c>
      <c r="G14" s="19"/>
      <c r="H14" s="19"/>
    </row>
    <row r="15" spans="1:8" s="5" customFormat="1" ht="12" x14ac:dyDescent="0.2">
      <c r="A15" s="97"/>
      <c r="B15" s="54"/>
      <c r="C15" s="25"/>
      <c r="D15" s="41"/>
      <c r="E15" s="75"/>
      <c r="G15" s="19"/>
      <c r="H15" s="19"/>
    </row>
    <row r="16" spans="1:8" s="5" customFormat="1" ht="12.75" x14ac:dyDescent="0.2">
      <c r="A16" s="97"/>
      <c r="B16" s="89" t="s">
        <v>186</v>
      </c>
      <c r="C16" s="81"/>
      <c r="D16" s="42"/>
      <c r="E16" s="75"/>
      <c r="F16" s="23"/>
      <c r="G16" s="23"/>
      <c r="H16" s="23"/>
    </row>
    <row r="17" spans="1:16" s="5" customFormat="1" ht="15.75" x14ac:dyDescent="0.25">
      <c r="A17" s="97"/>
      <c r="B17" t="s">
        <v>185</v>
      </c>
      <c r="C17" s="2"/>
      <c r="D17" s="42"/>
      <c r="E17" s="75"/>
      <c r="F17" s="23"/>
      <c r="G17" s="23"/>
      <c r="H17" s="23"/>
    </row>
    <row r="18" spans="1:16" s="28" customFormat="1" ht="13.5" customHeight="1" x14ac:dyDescent="0.2">
      <c r="A18" s="98"/>
      <c r="B18" s="82"/>
      <c r="D18" s="84"/>
      <c r="E18" s="85"/>
      <c r="F18" s="86"/>
      <c r="G18" s="87"/>
      <c r="H18" s="88"/>
    </row>
    <row r="19" spans="1:16" ht="24.95" customHeight="1" x14ac:dyDescent="0.2">
      <c r="B19" s="55" t="s">
        <v>37</v>
      </c>
      <c r="C19" s="7" t="s">
        <v>1</v>
      </c>
      <c r="D19" s="7" t="s">
        <v>0</v>
      </c>
      <c r="E19" s="76" t="s">
        <v>2</v>
      </c>
      <c r="F19" s="7" t="s">
        <v>3</v>
      </c>
      <c r="G19" s="8" t="s">
        <v>4</v>
      </c>
      <c r="H19" s="8" t="s">
        <v>5</v>
      </c>
    </row>
    <row r="20" spans="1:16" s="5" customFormat="1" ht="24.95" customHeight="1" x14ac:dyDescent="0.2">
      <c r="A20" s="100" t="s">
        <v>54</v>
      </c>
      <c r="B20" s="56" t="s">
        <v>46</v>
      </c>
      <c r="C20" s="9" t="s">
        <v>55</v>
      </c>
      <c r="D20" s="96">
        <v>1</v>
      </c>
      <c r="E20" s="72">
        <v>18.64</v>
      </c>
      <c r="F20" s="71">
        <f t="shared" ref="F20:F54" si="0">E20*D20</f>
        <v>18.64</v>
      </c>
      <c r="G20" s="71">
        <f t="shared" ref="G20:G49" si="1">F20*22%</f>
        <v>4.1008000000000004</v>
      </c>
      <c r="H20" s="71">
        <f t="shared" ref="H20:H60" si="2">F20+G20</f>
        <v>22.7408</v>
      </c>
    </row>
    <row r="21" spans="1:16" s="5" customFormat="1" ht="24.95" customHeight="1" x14ac:dyDescent="0.2">
      <c r="A21" s="107" t="s">
        <v>69</v>
      </c>
      <c r="B21" s="62">
        <v>10430</v>
      </c>
      <c r="C21" s="9" t="s">
        <v>85</v>
      </c>
      <c r="D21" s="10">
        <v>5</v>
      </c>
      <c r="E21" s="48">
        <v>2.09</v>
      </c>
      <c r="F21" s="48">
        <f t="shared" si="0"/>
        <v>10.45</v>
      </c>
      <c r="G21" s="11">
        <f t="shared" si="1"/>
        <v>2.2989999999999999</v>
      </c>
      <c r="H21" s="49">
        <f t="shared" si="2"/>
        <v>12.748999999999999</v>
      </c>
    </row>
    <row r="22" spans="1:16" s="5" customFormat="1" ht="24.95" customHeight="1" x14ac:dyDescent="0.2">
      <c r="A22" s="107" t="s">
        <v>69</v>
      </c>
      <c r="B22" s="62">
        <v>272312</v>
      </c>
      <c r="C22" s="9" t="s">
        <v>96</v>
      </c>
      <c r="D22" s="10">
        <v>3</v>
      </c>
      <c r="E22" s="48">
        <v>10.199999999999999</v>
      </c>
      <c r="F22" s="48">
        <f t="shared" si="0"/>
        <v>30.599999999999998</v>
      </c>
      <c r="G22" s="11">
        <f t="shared" si="1"/>
        <v>6.7319999999999993</v>
      </c>
      <c r="H22" s="49">
        <f t="shared" si="2"/>
        <v>37.331999999999994</v>
      </c>
    </row>
    <row r="23" spans="1:16" s="5" customFormat="1" ht="24.95" customHeight="1" x14ac:dyDescent="0.2">
      <c r="A23" s="100" t="s">
        <v>62</v>
      </c>
      <c r="B23" s="56">
        <v>260106</v>
      </c>
      <c r="C23" s="31" t="s">
        <v>58</v>
      </c>
      <c r="D23" s="10">
        <v>1</v>
      </c>
      <c r="E23" s="130">
        <v>0.95</v>
      </c>
      <c r="F23" s="71">
        <f t="shared" si="0"/>
        <v>0.95</v>
      </c>
      <c r="G23" s="71">
        <f t="shared" si="1"/>
        <v>0.20899999999999999</v>
      </c>
      <c r="H23" s="71">
        <f t="shared" si="2"/>
        <v>1.159</v>
      </c>
      <c r="I23" s="29"/>
      <c r="J23" s="29"/>
      <c r="K23" s="29"/>
      <c r="L23" s="29"/>
      <c r="M23" s="29"/>
      <c r="N23" s="29"/>
      <c r="O23" s="29"/>
      <c r="P23" s="29"/>
    </row>
    <row r="24" spans="1:16" s="5" customFormat="1" ht="24.95" customHeight="1" x14ac:dyDescent="0.2">
      <c r="A24" s="100" t="s">
        <v>62</v>
      </c>
      <c r="B24" s="56">
        <v>260206</v>
      </c>
      <c r="C24" s="31" t="s">
        <v>57</v>
      </c>
      <c r="D24" s="10">
        <v>1</v>
      </c>
      <c r="E24" s="72">
        <v>2.25</v>
      </c>
      <c r="F24" s="71">
        <f t="shared" si="0"/>
        <v>2.25</v>
      </c>
      <c r="G24" s="71">
        <f t="shared" si="1"/>
        <v>0.495</v>
      </c>
      <c r="H24" s="71">
        <f t="shared" si="2"/>
        <v>2.7450000000000001</v>
      </c>
      <c r="I24" s="29"/>
      <c r="J24" s="29"/>
      <c r="K24" s="29"/>
      <c r="L24" s="29"/>
      <c r="M24" s="29"/>
      <c r="N24" s="29"/>
      <c r="O24" s="29"/>
      <c r="P24" s="29"/>
    </row>
    <row r="25" spans="1:16" s="5" customFormat="1" ht="24.95" customHeight="1" x14ac:dyDescent="0.2">
      <c r="A25" s="107" t="s">
        <v>69</v>
      </c>
      <c r="B25" s="62">
        <v>260140</v>
      </c>
      <c r="C25" s="9" t="s">
        <v>108</v>
      </c>
      <c r="D25" s="131">
        <v>2</v>
      </c>
      <c r="E25" s="132">
        <v>3.35</v>
      </c>
      <c r="F25" s="48">
        <f t="shared" si="0"/>
        <v>6.7</v>
      </c>
      <c r="G25" s="11">
        <f t="shared" si="1"/>
        <v>1.474</v>
      </c>
      <c r="H25" s="49">
        <f t="shared" si="2"/>
        <v>8.1739999999999995</v>
      </c>
    </row>
    <row r="26" spans="1:16" ht="24.95" customHeight="1" x14ac:dyDescent="0.2">
      <c r="A26" s="103" t="s">
        <v>69</v>
      </c>
      <c r="B26" s="111">
        <v>310415</v>
      </c>
      <c r="C26" s="114" t="s">
        <v>89</v>
      </c>
      <c r="D26" s="133">
        <v>5</v>
      </c>
      <c r="E26" s="134">
        <v>0.97</v>
      </c>
      <c r="F26" s="48">
        <f t="shared" si="0"/>
        <v>4.8499999999999996</v>
      </c>
      <c r="G26" s="11">
        <f t="shared" si="1"/>
        <v>1.0669999999999999</v>
      </c>
      <c r="H26" s="49">
        <f t="shared" si="2"/>
        <v>5.9169999999999998</v>
      </c>
      <c r="I26" s="5"/>
      <c r="J26" s="5"/>
      <c r="K26" s="5"/>
      <c r="L26" s="5"/>
      <c r="M26" s="5"/>
      <c r="N26" s="5"/>
      <c r="O26" s="5"/>
      <c r="P26" s="5"/>
    </row>
    <row r="27" spans="1:16" ht="24.95" customHeight="1" x14ac:dyDescent="0.2">
      <c r="A27" s="103" t="s">
        <v>69</v>
      </c>
      <c r="B27" s="111">
        <v>271202.09999999998</v>
      </c>
      <c r="C27" s="114" t="s">
        <v>102</v>
      </c>
      <c r="D27" s="133">
        <v>5</v>
      </c>
      <c r="E27" s="134">
        <v>49.75</v>
      </c>
      <c r="F27" s="122">
        <f t="shared" si="0"/>
        <v>248.75</v>
      </c>
      <c r="G27" s="124">
        <f t="shared" si="1"/>
        <v>54.725000000000001</v>
      </c>
      <c r="H27" s="126">
        <f t="shared" si="2"/>
        <v>303.47500000000002</v>
      </c>
      <c r="I27" s="5"/>
      <c r="J27" s="5"/>
      <c r="K27" s="5"/>
      <c r="L27" s="5"/>
      <c r="M27" s="5"/>
      <c r="N27" s="5"/>
      <c r="O27" s="5"/>
      <c r="P27" s="5"/>
    </row>
    <row r="28" spans="1:16" ht="24.95" customHeight="1" x14ac:dyDescent="0.2">
      <c r="A28" s="103" t="s">
        <v>69</v>
      </c>
      <c r="B28" s="62">
        <v>271202</v>
      </c>
      <c r="C28" s="9" t="s">
        <v>101</v>
      </c>
      <c r="D28" s="131">
        <v>10</v>
      </c>
      <c r="E28" s="132">
        <v>19.95</v>
      </c>
      <c r="F28" s="48">
        <f t="shared" si="0"/>
        <v>199.5</v>
      </c>
      <c r="G28" s="11">
        <f t="shared" si="1"/>
        <v>43.89</v>
      </c>
      <c r="H28" s="49">
        <f t="shared" si="2"/>
        <v>243.39</v>
      </c>
      <c r="I28" s="5"/>
      <c r="J28" s="5"/>
      <c r="K28" s="5"/>
      <c r="L28" s="5"/>
      <c r="M28" s="5"/>
      <c r="N28" s="5"/>
      <c r="O28" s="5"/>
      <c r="P28" s="5"/>
    </row>
    <row r="29" spans="1:16" ht="24.95" customHeight="1" x14ac:dyDescent="0.2">
      <c r="A29" s="103" t="s">
        <v>69</v>
      </c>
      <c r="B29" s="62">
        <v>20305</v>
      </c>
      <c r="C29" s="9" t="s">
        <v>125</v>
      </c>
      <c r="D29" s="131">
        <v>30</v>
      </c>
      <c r="E29" s="132">
        <v>0.75</v>
      </c>
      <c r="F29" s="48">
        <f t="shared" si="0"/>
        <v>22.5</v>
      </c>
      <c r="G29" s="11">
        <f t="shared" si="1"/>
        <v>4.95</v>
      </c>
      <c r="H29" s="49">
        <f t="shared" si="2"/>
        <v>27.45</v>
      </c>
      <c r="I29" s="5"/>
      <c r="J29" s="5"/>
      <c r="K29" s="5"/>
      <c r="L29" s="5"/>
      <c r="M29" s="5"/>
      <c r="N29" s="5"/>
      <c r="O29" s="5"/>
      <c r="P29" s="5"/>
    </row>
    <row r="30" spans="1:16" ht="24.95" customHeight="1" x14ac:dyDescent="0.2">
      <c r="A30" s="103" t="s">
        <v>69</v>
      </c>
      <c r="B30" s="62">
        <v>271233</v>
      </c>
      <c r="C30" s="9" t="s">
        <v>106</v>
      </c>
      <c r="D30" s="10">
        <v>1</v>
      </c>
      <c r="E30" s="48">
        <v>25.13</v>
      </c>
      <c r="F30" s="48">
        <f t="shared" si="0"/>
        <v>25.13</v>
      </c>
      <c r="G30" s="11">
        <f t="shared" si="1"/>
        <v>5.5286</v>
      </c>
      <c r="H30" s="49">
        <f t="shared" si="2"/>
        <v>30.6586</v>
      </c>
      <c r="I30" s="5"/>
      <c r="J30" s="5"/>
      <c r="K30" s="5"/>
      <c r="L30" s="5"/>
      <c r="M30" s="5"/>
      <c r="N30" s="5"/>
      <c r="O30" s="5"/>
      <c r="P30" s="5"/>
    </row>
    <row r="31" spans="1:16" ht="24.95" customHeight="1" x14ac:dyDescent="0.2">
      <c r="A31" s="103" t="s">
        <v>69</v>
      </c>
      <c r="B31" s="62">
        <v>271244</v>
      </c>
      <c r="C31" s="9" t="s">
        <v>104</v>
      </c>
      <c r="D31" s="10">
        <v>1</v>
      </c>
      <c r="E31" s="48">
        <v>25.13</v>
      </c>
      <c r="F31" s="48">
        <f t="shared" si="0"/>
        <v>25.13</v>
      </c>
      <c r="G31" s="11">
        <f t="shared" si="1"/>
        <v>5.5286</v>
      </c>
      <c r="H31" s="49">
        <f t="shared" si="2"/>
        <v>30.6586</v>
      </c>
      <c r="I31" s="5"/>
      <c r="J31" s="5"/>
      <c r="K31" s="5"/>
      <c r="L31" s="5"/>
      <c r="M31" s="5"/>
      <c r="N31" s="5"/>
      <c r="O31" s="5"/>
      <c r="P31" s="5"/>
    </row>
    <row r="32" spans="1:16" ht="24.95" customHeight="1" x14ac:dyDescent="0.2">
      <c r="A32" s="103" t="s">
        <v>69</v>
      </c>
      <c r="B32" s="62">
        <v>271239</v>
      </c>
      <c r="C32" s="9" t="s">
        <v>105</v>
      </c>
      <c r="D32" s="10">
        <v>1</v>
      </c>
      <c r="E32" s="48">
        <v>12.53</v>
      </c>
      <c r="F32" s="48">
        <f t="shared" si="0"/>
        <v>12.53</v>
      </c>
      <c r="G32" s="11">
        <f t="shared" si="1"/>
        <v>2.7565999999999997</v>
      </c>
      <c r="H32" s="49">
        <f t="shared" si="2"/>
        <v>15.2866</v>
      </c>
      <c r="I32" s="5"/>
      <c r="J32" s="5"/>
      <c r="K32" s="5"/>
      <c r="L32" s="5"/>
      <c r="M32" s="5"/>
      <c r="N32" s="5"/>
      <c r="O32" s="5"/>
      <c r="P32" s="5"/>
    </row>
    <row r="33" spans="1:16" ht="24.95" customHeight="1" x14ac:dyDescent="0.2">
      <c r="A33" s="103" t="s">
        <v>69</v>
      </c>
      <c r="B33" s="62">
        <v>271243</v>
      </c>
      <c r="C33" s="9" t="s">
        <v>103</v>
      </c>
      <c r="D33" s="10">
        <v>1</v>
      </c>
      <c r="E33" s="48">
        <v>12.53</v>
      </c>
      <c r="F33" s="48">
        <f t="shared" si="0"/>
        <v>12.53</v>
      </c>
      <c r="G33" s="11">
        <f t="shared" si="1"/>
        <v>2.7565999999999997</v>
      </c>
      <c r="H33" s="49">
        <f t="shared" si="2"/>
        <v>15.2866</v>
      </c>
      <c r="I33" s="5"/>
      <c r="J33" s="5"/>
      <c r="K33" s="5"/>
      <c r="L33" s="5"/>
      <c r="M33" s="5"/>
      <c r="N33" s="5"/>
      <c r="O33" s="5"/>
      <c r="P33" s="5"/>
    </row>
    <row r="34" spans="1:16" ht="24.95" customHeight="1" x14ac:dyDescent="0.2">
      <c r="A34" s="103" t="s">
        <v>69</v>
      </c>
      <c r="B34" s="109" t="s">
        <v>164</v>
      </c>
      <c r="C34" s="113" t="s">
        <v>165</v>
      </c>
      <c r="D34" s="117">
        <v>1</v>
      </c>
      <c r="E34" s="120">
        <v>0.4</v>
      </c>
      <c r="F34" s="48">
        <f t="shared" si="0"/>
        <v>0.4</v>
      </c>
      <c r="G34" s="11">
        <f t="shared" si="1"/>
        <v>8.8000000000000009E-2</v>
      </c>
      <c r="H34" s="49">
        <f t="shared" si="2"/>
        <v>0.48800000000000004</v>
      </c>
      <c r="I34" s="5"/>
      <c r="J34" s="5"/>
      <c r="K34" s="5"/>
      <c r="L34" s="5"/>
      <c r="M34" s="5"/>
      <c r="N34" s="5"/>
      <c r="O34" s="5"/>
      <c r="P34" s="5"/>
    </row>
    <row r="35" spans="1:16" ht="24.95" customHeight="1" x14ac:dyDescent="0.2">
      <c r="A35" s="103" t="s">
        <v>69</v>
      </c>
      <c r="B35" s="109" t="s">
        <v>160</v>
      </c>
      <c r="C35" s="113" t="s">
        <v>161</v>
      </c>
      <c r="D35" s="117">
        <v>1</v>
      </c>
      <c r="E35" s="120">
        <v>0.4</v>
      </c>
      <c r="F35" s="122">
        <f t="shared" si="0"/>
        <v>0.4</v>
      </c>
      <c r="G35" s="124">
        <f t="shared" si="1"/>
        <v>8.8000000000000009E-2</v>
      </c>
      <c r="H35" s="126">
        <f t="shared" si="2"/>
        <v>0.48800000000000004</v>
      </c>
      <c r="I35" s="5"/>
      <c r="J35" s="5"/>
      <c r="K35" s="5"/>
      <c r="L35" s="5"/>
      <c r="M35" s="5"/>
      <c r="N35" s="5"/>
      <c r="O35" s="5"/>
      <c r="P35" s="5"/>
    </row>
    <row r="36" spans="1:16" ht="24.95" customHeight="1" x14ac:dyDescent="0.2">
      <c r="A36" s="103" t="s">
        <v>69</v>
      </c>
      <c r="B36" s="61" t="s">
        <v>166</v>
      </c>
      <c r="C36" s="50" t="s">
        <v>167</v>
      </c>
      <c r="D36" s="51">
        <v>1</v>
      </c>
      <c r="E36" s="77">
        <v>0.4</v>
      </c>
      <c r="F36" s="48">
        <f t="shared" si="0"/>
        <v>0.4</v>
      </c>
      <c r="G36" s="11">
        <f t="shared" si="1"/>
        <v>8.8000000000000009E-2</v>
      </c>
      <c r="H36" s="49">
        <f t="shared" si="2"/>
        <v>0.48800000000000004</v>
      </c>
      <c r="I36" s="5"/>
      <c r="J36" s="5"/>
      <c r="K36" s="5"/>
      <c r="L36" s="5"/>
      <c r="M36" s="5"/>
      <c r="N36" s="5"/>
      <c r="O36" s="5"/>
      <c r="P36" s="5"/>
    </row>
    <row r="37" spans="1:16" ht="24.95" customHeight="1" x14ac:dyDescent="0.2">
      <c r="A37" s="103" t="s">
        <v>69</v>
      </c>
      <c r="B37" s="61" t="s">
        <v>170</v>
      </c>
      <c r="C37" s="50" t="s">
        <v>171</v>
      </c>
      <c r="D37" s="51">
        <v>1</v>
      </c>
      <c r="E37" s="77">
        <v>0.4</v>
      </c>
      <c r="F37" s="48">
        <f t="shared" si="0"/>
        <v>0.4</v>
      </c>
      <c r="G37" s="11">
        <f t="shared" si="1"/>
        <v>8.8000000000000009E-2</v>
      </c>
      <c r="H37" s="49">
        <f t="shared" si="2"/>
        <v>0.48800000000000004</v>
      </c>
      <c r="I37" s="5"/>
      <c r="J37" s="5"/>
      <c r="K37" s="5"/>
      <c r="L37" s="5"/>
      <c r="M37" s="5"/>
      <c r="N37" s="5"/>
      <c r="O37" s="5"/>
      <c r="P37" s="5"/>
    </row>
    <row r="38" spans="1:16" ht="24.95" customHeight="1" x14ac:dyDescent="0.2">
      <c r="A38" s="103" t="s">
        <v>69</v>
      </c>
      <c r="B38" s="61" t="s">
        <v>162</v>
      </c>
      <c r="C38" s="50" t="s">
        <v>163</v>
      </c>
      <c r="D38" s="51">
        <v>1</v>
      </c>
      <c r="E38" s="77">
        <v>0.4</v>
      </c>
      <c r="F38" s="48">
        <f t="shared" si="0"/>
        <v>0.4</v>
      </c>
      <c r="G38" s="11">
        <f t="shared" si="1"/>
        <v>8.8000000000000009E-2</v>
      </c>
      <c r="H38" s="49">
        <f t="shared" si="2"/>
        <v>0.48800000000000004</v>
      </c>
      <c r="I38" s="5"/>
      <c r="J38" s="5"/>
      <c r="K38" s="5"/>
      <c r="L38" s="5"/>
      <c r="M38" s="5"/>
      <c r="N38" s="5"/>
      <c r="O38" s="5"/>
      <c r="P38" s="5"/>
    </row>
    <row r="39" spans="1:16" ht="24.95" customHeight="1" x14ac:dyDescent="0.2">
      <c r="A39" s="103" t="s">
        <v>69</v>
      </c>
      <c r="B39" s="61" t="s">
        <v>168</v>
      </c>
      <c r="C39" s="50" t="s">
        <v>169</v>
      </c>
      <c r="D39" s="51">
        <v>1</v>
      </c>
      <c r="E39" s="77">
        <v>0.4</v>
      </c>
      <c r="F39" s="48">
        <f t="shared" si="0"/>
        <v>0.4</v>
      </c>
      <c r="G39" s="11">
        <f t="shared" si="1"/>
        <v>8.8000000000000009E-2</v>
      </c>
      <c r="H39" s="49">
        <f t="shared" si="2"/>
        <v>0.48800000000000004</v>
      </c>
      <c r="I39" s="5"/>
      <c r="J39" s="5"/>
      <c r="K39" s="5"/>
      <c r="L39" s="5"/>
      <c r="M39" s="5"/>
      <c r="N39" s="5"/>
      <c r="O39" s="5"/>
      <c r="P39" s="5"/>
    </row>
    <row r="40" spans="1:16" ht="24.95" customHeight="1" x14ac:dyDescent="0.2">
      <c r="A40" s="103" t="s">
        <v>69</v>
      </c>
      <c r="B40" s="61" t="s">
        <v>172</v>
      </c>
      <c r="C40" s="50" t="s">
        <v>173</v>
      </c>
      <c r="D40" s="51">
        <v>1</v>
      </c>
      <c r="E40" s="77">
        <v>0.4</v>
      </c>
      <c r="F40" s="48">
        <f t="shared" si="0"/>
        <v>0.4</v>
      </c>
      <c r="G40" s="11">
        <f t="shared" si="1"/>
        <v>8.8000000000000009E-2</v>
      </c>
      <c r="H40" s="49">
        <f t="shared" si="2"/>
        <v>0.48800000000000004</v>
      </c>
      <c r="I40" s="5"/>
      <c r="J40" s="5"/>
      <c r="K40" s="5"/>
      <c r="L40" s="5"/>
      <c r="M40" s="5"/>
      <c r="N40" s="5"/>
      <c r="O40" s="5"/>
      <c r="P40" s="5"/>
    </row>
    <row r="41" spans="1:16" ht="24.95" customHeight="1" x14ac:dyDescent="0.2">
      <c r="A41" s="103" t="s">
        <v>69</v>
      </c>
      <c r="B41" s="62">
        <v>263101</v>
      </c>
      <c r="C41" s="9" t="s">
        <v>99</v>
      </c>
      <c r="D41" s="10">
        <v>1</v>
      </c>
      <c r="E41" s="48">
        <v>5</v>
      </c>
      <c r="F41" s="48">
        <f t="shared" si="0"/>
        <v>5</v>
      </c>
      <c r="G41" s="11">
        <f t="shared" si="1"/>
        <v>1.1000000000000001</v>
      </c>
      <c r="H41" s="49">
        <f t="shared" si="2"/>
        <v>6.1</v>
      </c>
      <c r="I41" s="5"/>
      <c r="J41" s="5"/>
      <c r="K41" s="5"/>
      <c r="L41" s="5"/>
      <c r="M41" s="5"/>
      <c r="N41" s="5"/>
      <c r="O41" s="5"/>
      <c r="P41" s="5"/>
    </row>
    <row r="42" spans="1:16" ht="24.95" customHeight="1" x14ac:dyDescent="0.2">
      <c r="A42" s="103" t="s">
        <v>69</v>
      </c>
      <c r="B42" s="111">
        <v>263003</v>
      </c>
      <c r="C42" s="114" t="s">
        <v>98</v>
      </c>
      <c r="D42" s="133">
        <v>1</v>
      </c>
      <c r="E42" s="134">
        <v>1.85</v>
      </c>
      <c r="F42" s="48">
        <f t="shared" si="0"/>
        <v>1.85</v>
      </c>
      <c r="G42" s="11">
        <f t="shared" si="1"/>
        <v>0.40700000000000003</v>
      </c>
      <c r="H42" s="49">
        <f t="shared" si="2"/>
        <v>2.2570000000000001</v>
      </c>
      <c r="I42" s="5"/>
      <c r="J42" s="5"/>
      <c r="K42" s="5"/>
      <c r="L42" s="5"/>
      <c r="M42" s="5"/>
      <c r="N42" s="5"/>
      <c r="O42" s="5"/>
      <c r="P42" s="5"/>
    </row>
    <row r="43" spans="1:16" ht="13.5" customHeight="1" x14ac:dyDescent="0.2">
      <c r="A43" s="103" t="s">
        <v>69</v>
      </c>
      <c r="B43" s="109" t="s">
        <v>154</v>
      </c>
      <c r="C43" s="113" t="s">
        <v>155</v>
      </c>
      <c r="D43" s="133">
        <v>1</v>
      </c>
      <c r="E43" s="135">
        <v>2.0699999999999998</v>
      </c>
      <c r="F43" s="122">
        <f t="shared" si="0"/>
        <v>2.0699999999999998</v>
      </c>
      <c r="G43" s="124">
        <f t="shared" si="1"/>
        <v>0.45539999999999997</v>
      </c>
      <c r="H43" s="126">
        <f t="shared" si="2"/>
        <v>2.5253999999999999</v>
      </c>
      <c r="I43" s="5"/>
      <c r="J43" s="5"/>
      <c r="K43" s="5"/>
      <c r="L43" s="5"/>
      <c r="M43" s="5"/>
      <c r="N43" s="5"/>
      <c r="O43" s="5"/>
      <c r="P43" s="5"/>
    </row>
    <row r="44" spans="1:16" ht="24.95" customHeight="1" x14ac:dyDescent="0.2">
      <c r="A44" s="103" t="s">
        <v>69</v>
      </c>
      <c r="B44" s="109" t="s">
        <v>42</v>
      </c>
      <c r="C44" s="113" t="s">
        <v>43</v>
      </c>
      <c r="D44" s="117">
        <v>1</v>
      </c>
      <c r="E44" s="120">
        <v>2.0699999999999998</v>
      </c>
      <c r="F44" s="122">
        <f t="shared" si="0"/>
        <v>2.0699999999999998</v>
      </c>
      <c r="G44" s="124">
        <f t="shared" si="1"/>
        <v>0.45539999999999997</v>
      </c>
      <c r="H44" s="126">
        <f t="shared" si="2"/>
        <v>2.5253999999999999</v>
      </c>
      <c r="I44" s="5"/>
      <c r="J44" s="5"/>
      <c r="K44" s="5"/>
      <c r="L44" s="5"/>
      <c r="M44" s="5"/>
      <c r="N44" s="5"/>
      <c r="O44" s="5"/>
      <c r="P44" s="5"/>
    </row>
    <row r="45" spans="1:16" ht="24.95" customHeight="1" x14ac:dyDescent="0.2">
      <c r="A45" s="103" t="s">
        <v>69</v>
      </c>
      <c r="B45" s="61" t="s">
        <v>44</v>
      </c>
      <c r="C45" s="50" t="s">
        <v>45</v>
      </c>
      <c r="D45" s="51">
        <v>1</v>
      </c>
      <c r="E45" s="77">
        <v>2.0699999999999998</v>
      </c>
      <c r="F45" s="48">
        <f t="shared" si="0"/>
        <v>2.0699999999999998</v>
      </c>
      <c r="G45" s="11">
        <f t="shared" si="1"/>
        <v>0.45539999999999997</v>
      </c>
      <c r="H45" s="49">
        <f t="shared" si="2"/>
        <v>2.5253999999999999</v>
      </c>
      <c r="I45" s="5"/>
      <c r="J45" s="5"/>
      <c r="K45" s="5"/>
      <c r="L45" s="5"/>
      <c r="M45" s="5"/>
      <c r="N45" s="5"/>
      <c r="O45" s="5"/>
      <c r="P45" s="5"/>
    </row>
    <row r="46" spans="1:16" s="5" customFormat="1" ht="18.95" customHeight="1" x14ac:dyDescent="0.2">
      <c r="A46" s="103" t="s">
        <v>69</v>
      </c>
      <c r="B46" s="61" t="s">
        <v>158</v>
      </c>
      <c r="C46" s="50" t="s">
        <v>159</v>
      </c>
      <c r="D46" s="51">
        <v>1</v>
      </c>
      <c r="E46" s="77">
        <v>2.0699999999999998</v>
      </c>
      <c r="F46" s="48">
        <f t="shared" si="0"/>
        <v>2.0699999999999998</v>
      </c>
      <c r="G46" s="11">
        <f t="shared" si="1"/>
        <v>0.45539999999999997</v>
      </c>
      <c r="H46" s="49">
        <f t="shared" si="2"/>
        <v>2.5253999999999999</v>
      </c>
    </row>
    <row r="47" spans="1:16" s="5" customFormat="1" ht="18.95" customHeight="1" x14ac:dyDescent="0.2">
      <c r="A47" s="103" t="s">
        <v>69</v>
      </c>
      <c r="B47" s="61" t="s">
        <v>38</v>
      </c>
      <c r="C47" s="50" t="s">
        <v>39</v>
      </c>
      <c r="D47" s="51">
        <v>1</v>
      </c>
      <c r="E47" s="77">
        <v>2.0699999999999998</v>
      </c>
      <c r="F47" s="48">
        <f t="shared" si="0"/>
        <v>2.0699999999999998</v>
      </c>
      <c r="G47" s="11">
        <f t="shared" si="1"/>
        <v>0.45539999999999997</v>
      </c>
      <c r="H47" s="49">
        <f t="shared" si="2"/>
        <v>2.5253999999999999</v>
      </c>
    </row>
    <row r="48" spans="1:16" s="5" customFormat="1" ht="18.95" customHeight="1" x14ac:dyDescent="0.2">
      <c r="A48" s="103" t="s">
        <v>69</v>
      </c>
      <c r="B48" s="61" t="s">
        <v>156</v>
      </c>
      <c r="C48" s="50" t="s">
        <v>157</v>
      </c>
      <c r="D48" s="51">
        <v>1</v>
      </c>
      <c r="E48" s="77">
        <v>2.0699999999999998</v>
      </c>
      <c r="F48" s="48">
        <f t="shared" si="0"/>
        <v>2.0699999999999998</v>
      </c>
      <c r="G48" s="11">
        <f t="shared" si="1"/>
        <v>0.45539999999999997</v>
      </c>
      <c r="H48" s="49">
        <f t="shared" si="2"/>
        <v>2.5253999999999999</v>
      </c>
    </row>
    <row r="49" spans="1:16" s="5" customFormat="1" ht="18.95" customHeight="1" x14ac:dyDescent="0.2">
      <c r="A49" s="103" t="s">
        <v>69</v>
      </c>
      <c r="B49" s="61" t="s">
        <v>40</v>
      </c>
      <c r="C49" s="50" t="s">
        <v>41</v>
      </c>
      <c r="D49" s="51">
        <v>1</v>
      </c>
      <c r="E49" s="77">
        <v>2.0699999999999998</v>
      </c>
      <c r="F49" s="48">
        <f t="shared" si="0"/>
        <v>2.0699999999999998</v>
      </c>
      <c r="G49" s="11">
        <f t="shared" si="1"/>
        <v>0.45539999999999997</v>
      </c>
      <c r="H49" s="49">
        <f t="shared" si="2"/>
        <v>2.5253999999999999</v>
      </c>
    </row>
    <row r="50" spans="1:16" s="5" customFormat="1" ht="18.95" customHeight="1" x14ac:dyDescent="0.2">
      <c r="A50" s="101" t="s">
        <v>62</v>
      </c>
      <c r="B50" s="58">
        <v>1753057</v>
      </c>
      <c r="C50" s="31" t="s">
        <v>60</v>
      </c>
      <c r="D50" s="10">
        <v>6</v>
      </c>
      <c r="E50" s="72">
        <v>14.4</v>
      </c>
      <c r="F50" s="71">
        <f t="shared" si="0"/>
        <v>86.4</v>
      </c>
      <c r="G50" s="71">
        <f>F50*4%</f>
        <v>3.4560000000000004</v>
      </c>
      <c r="H50" s="71">
        <f t="shared" si="2"/>
        <v>89.856000000000009</v>
      </c>
      <c r="I50" s="29"/>
      <c r="J50" s="29"/>
      <c r="K50" s="29"/>
      <c r="L50" s="29"/>
      <c r="M50" s="29"/>
      <c r="N50" s="29"/>
      <c r="O50" s="29"/>
      <c r="P50" s="29"/>
    </row>
    <row r="51" spans="1:16" s="5" customFormat="1" ht="18.95" customHeight="1" x14ac:dyDescent="0.2">
      <c r="A51" s="101" t="s">
        <v>62</v>
      </c>
      <c r="B51" s="58">
        <v>1753058</v>
      </c>
      <c r="C51" s="31" t="s">
        <v>61</v>
      </c>
      <c r="D51" s="10">
        <v>6</v>
      </c>
      <c r="E51" s="72">
        <v>14.4</v>
      </c>
      <c r="F51" s="71">
        <f t="shared" si="0"/>
        <v>86.4</v>
      </c>
      <c r="G51" s="71">
        <f>F51*4%</f>
        <v>3.4560000000000004</v>
      </c>
      <c r="H51" s="71">
        <f t="shared" si="2"/>
        <v>89.856000000000009</v>
      </c>
      <c r="I51" s="29"/>
      <c r="J51" s="29"/>
      <c r="K51" s="29"/>
      <c r="L51" s="29"/>
      <c r="M51" s="29"/>
      <c r="N51" s="29"/>
      <c r="O51" s="29"/>
      <c r="P51" s="29"/>
    </row>
    <row r="52" spans="1:16" s="5" customFormat="1" ht="18.95" customHeight="1" x14ac:dyDescent="0.2">
      <c r="A52" s="102" t="s">
        <v>6</v>
      </c>
      <c r="B52" s="59" t="s">
        <v>63</v>
      </c>
      <c r="C52" s="35" t="s">
        <v>64</v>
      </c>
      <c r="D52" s="136">
        <v>60</v>
      </c>
      <c r="E52" s="137">
        <v>0.35</v>
      </c>
      <c r="F52" s="69">
        <f t="shared" si="0"/>
        <v>21</v>
      </c>
      <c r="G52" s="69">
        <f t="shared" ref="G52:G60" si="3">F52*22%</f>
        <v>4.62</v>
      </c>
      <c r="H52" s="69">
        <f t="shared" si="2"/>
        <v>25.62</v>
      </c>
      <c r="I52" s="29"/>
      <c r="J52" s="29" t="s">
        <v>188</v>
      </c>
      <c r="K52" s="29"/>
      <c r="L52" s="29"/>
      <c r="M52" s="29"/>
      <c r="N52" s="29"/>
      <c r="O52" s="29"/>
      <c r="P52" s="29"/>
    </row>
    <row r="53" spans="1:16" s="5" customFormat="1" ht="18.95" customHeight="1" x14ac:dyDescent="0.2">
      <c r="A53" s="103" t="s">
        <v>69</v>
      </c>
      <c r="B53" s="62">
        <v>272128</v>
      </c>
      <c r="C53" s="9" t="s">
        <v>97</v>
      </c>
      <c r="D53" s="10">
        <v>1</v>
      </c>
      <c r="E53" s="48">
        <v>42.9</v>
      </c>
      <c r="F53" s="48">
        <f t="shared" si="0"/>
        <v>42.9</v>
      </c>
      <c r="G53" s="11">
        <f t="shared" si="3"/>
        <v>9.4380000000000006</v>
      </c>
      <c r="H53" s="49">
        <f t="shared" si="2"/>
        <v>52.338000000000001</v>
      </c>
    </row>
    <row r="54" spans="1:16" s="5" customFormat="1" ht="18.95" customHeight="1" x14ac:dyDescent="0.2">
      <c r="A54" s="102" t="s">
        <v>6</v>
      </c>
      <c r="B54" s="59" t="s">
        <v>65</v>
      </c>
      <c r="C54" s="35" t="s">
        <v>66</v>
      </c>
      <c r="D54" s="136">
        <v>60</v>
      </c>
      <c r="E54" s="137">
        <v>0.56999999999999995</v>
      </c>
      <c r="F54" s="69">
        <f t="shared" si="0"/>
        <v>34.199999999999996</v>
      </c>
      <c r="G54" s="69">
        <f t="shared" si="3"/>
        <v>7.5239999999999991</v>
      </c>
      <c r="H54" s="69">
        <f t="shared" si="2"/>
        <v>41.723999999999997</v>
      </c>
      <c r="I54" s="29"/>
      <c r="J54" s="29" t="s">
        <v>188</v>
      </c>
      <c r="K54" s="29"/>
      <c r="L54" s="29"/>
      <c r="M54" s="29"/>
      <c r="N54" s="29"/>
      <c r="O54" s="29"/>
      <c r="P54" s="29"/>
    </row>
    <row r="55" spans="1:16" s="5" customFormat="1" ht="18.95" customHeight="1" x14ac:dyDescent="0.2">
      <c r="A55" s="106" t="s">
        <v>54</v>
      </c>
      <c r="B55" s="56" t="s">
        <v>50</v>
      </c>
      <c r="C55" s="9" t="s">
        <v>51</v>
      </c>
      <c r="D55" s="96">
        <v>3</v>
      </c>
      <c r="E55" s="72">
        <v>2.75</v>
      </c>
      <c r="F55" s="71">
        <f>D55*E55</f>
        <v>8.25</v>
      </c>
      <c r="G55" s="71">
        <f t="shared" si="3"/>
        <v>1.8149999999999999</v>
      </c>
      <c r="H55" s="71">
        <f t="shared" si="2"/>
        <v>10.065</v>
      </c>
    </row>
    <row r="56" spans="1:16" s="5" customFormat="1" ht="18.95" customHeight="1" x14ac:dyDescent="0.2">
      <c r="A56" s="103" t="s">
        <v>69</v>
      </c>
      <c r="B56" s="60">
        <v>10722</v>
      </c>
      <c r="C56" s="9" t="s">
        <v>78</v>
      </c>
      <c r="D56" s="131">
        <v>36</v>
      </c>
      <c r="E56" s="132">
        <v>1.54</v>
      </c>
      <c r="F56" s="48">
        <f>E56*D56</f>
        <v>55.44</v>
      </c>
      <c r="G56" s="11">
        <f t="shared" si="3"/>
        <v>12.1968</v>
      </c>
      <c r="H56" s="49">
        <f t="shared" si="2"/>
        <v>67.636799999999994</v>
      </c>
    </row>
    <row r="57" spans="1:16" ht="24.95" customHeight="1" x14ac:dyDescent="0.2">
      <c r="A57" s="103" t="s">
        <v>69</v>
      </c>
      <c r="B57" s="62">
        <v>261216</v>
      </c>
      <c r="C57" s="9" t="s">
        <v>107</v>
      </c>
      <c r="D57" s="131">
        <v>1</v>
      </c>
      <c r="E57" s="132">
        <v>2.95</v>
      </c>
      <c r="F57" s="48">
        <f>E57*D57</f>
        <v>2.95</v>
      </c>
      <c r="G57" s="11">
        <f t="shared" si="3"/>
        <v>0.64900000000000002</v>
      </c>
      <c r="H57" s="49">
        <f t="shared" si="2"/>
        <v>3.5990000000000002</v>
      </c>
      <c r="I57" s="5"/>
      <c r="J57" s="5"/>
      <c r="K57" s="5"/>
      <c r="L57" s="5"/>
      <c r="M57" s="5"/>
      <c r="N57" s="5"/>
      <c r="O57" s="5"/>
      <c r="P57" s="5"/>
    </row>
    <row r="58" spans="1:16" s="5" customFormat="1" ht="18.95" customHeight="1" x14ac:dyDescent="0.2">
      <c r="A58" s="101" t="s">
        <v>62</v>
      </c>
      <c r="B58" s="56">
        <v>274247</v>
      </c>
      <c r="C58" s="128" t="s">
        <v>59</v>
      </c>
      <c r="D58" s="138">
        <v>3</v>
      </c>
      <c r="E58" s="139">
        <v>2.9</v>
      </c>
      <c r="F58" s="71">
        <f>E58*D58</f>
        <v>8.6999999999999993</v>
      </c>
      <c r="G58" s="71">
        <f t="shared" si="3"/>
        <v>1.9139999999999999</v>
      </c>
      <c r="H58" s="71">
        <f t="shared" si="2"/>
        <v>10.613999999999999</v>
      </c>
      <c r="I58" s="29"/>
      <c r="J58" s="29"/>
      <c r="K58" s="29"/>
      <c r="L58" s="29"/>
      <c r="M58" s="29"/>
      <c r="N58" s="29"/>
      <c r="O58" s="29"/>
      <c r="P58" s="29"/>
    </row>
    <row r="59" spans="1:16" s="5" customFormat="1" ht="18.95" customHeight="1" x14ac:dyDescent="0.2">
      <c r="A59" s="103" t="s">
        <v>69</v>
      </c>
      <c r="B59" s="62">
        <v>273902</v>
      </c>
      <c r="C59" s="9" t="s">
        <v>119</v>
      </c>
      <c r="D59" s="131">
        <v>2</v>
      </c>
      <c r="E59" s="132">
        <v>1.75</v>
      </c>
      <c r="F59" s="48">
        <f>E59*D59</f>
        <v>3.5</v>
      </c>
      <c r="G59" s="11">
        <f t="shared" si="3"/>
        <v>0.77</v>
      </c>
      <c r="H59" s="49">
        <f t="shared" si="2"/>
        <v>4.2699999999999996</v>
      </c>
    </row>
    <row r="60" spans="1:16" s="5" customFormat="1" ht="18.95" customHeight="1" x14ac:dyDescent="0.2">
      <c r="A60" s="103" t="s">
        <v>69</v>
      </c>
      <c r="B60" s="62">
        <v>30104</v>
      </c>
      <c r="C60" s="127" t="s">
        <v>90</v>
      </c>
      <c r="D60" s="138">
        <v>15</v>
      </c>
      <c r="E60" s="140">
        <v>3.74</v>
      </c>
      <c r="F60" s="48">
        <f>E60*D60</f>
        <v>56.1</v>
      </c>
      <c r="G60" s="11">
        <f t="shared" si="3"/>
        <v>12.342000000000001</v>
      </c>
      <c r="H60" s="49">
        <f t="shared" si="2"/>
        <v>68.442000000000007</v>
      </c>
    </row>
    <row r="61" spans="1:16" s="5" customFormat="1" ht="18.95" customHeight="1" x14ac:dyDescent="0.2">
      <c r="A61" s="101" t="s">
        <v>62</v>
      </c>
      <c r="B61" s="55" t="s">
        <v>37</v>
      </c>
      <c r="C61" s="7" t="s">
        <v>1</v>
      </c>
      <c r="D61" s="7" t="s">
        <v>0</v>
      </c>
      <c r="E61" s="76" t="s">
        <v>2</v>
      </c>
      <c r="F61" s="7" t="s">
        <v>3</v>
      </c>
      <c r="G61" s="8" t="s">
        <v>4</v>
      </c>
      <c r="H61" s="8" t="s">
        <v>5</v>
      </c>
      <c r="I61" s="29"/>
      <c r="J61" s="29"/>
      <c r="K61" s="29"/>
      <c r="L61" s="29"/>
      <c r="M61" s="29"/>
      <c r="N61" s="29"/>
      <c r="O61" s="29"/>
      <c r="P61" s="29"/>
    </row>
    <row r="62" spans="1:16" s="5" customFormat="1" ht="18.95" customHeight="1" x14ac:dyDescent="0.2">
      <c r="A62" s="99"/>
      <c r="B62" s="55" t="s">
        <v>37</v>
      </c>
      <c r="C62" s="7" t="s">
        <v>1</v>
      </c>
      <c r="D62" s="7" t="s">
        <v>0</v>
      </c>
      <c r="E62" s="76" t="s">
        <v>2</v>
      </c>
      <c r="F62" s="7" t="s">
        <v>3</v>
      </c>
      <c r="G62" s="8" t="s">
        <v>4</v>
      </c>
      <c r="H62" s="8" t="s">
        <v>5</v>
      </c>
      <c r="I62" s="29"/>
      <c r="J62" s="29"/>
      <c r="K62" s="29"/>
      <c r="L62" s="29"/>
      <c r="M62" s="29"/>
      <c r="N62" s="29"/>
      <c r="O62" s="29"/>
      <c r="P62" s="29"/>
    </row>
    <row r="63" spans="1:16" s="5" customFormat="1" ht="18.95" customHeight="1" x14ac:dyDescent="0.2">
      <c r="A63" s="99"/>
      <c r="B63" s="55" t="s">
        <v>37</v>
      </c>
      <c r="C63" s="7" t="s">
        <v>1</v>
      </c>
      <c r="D63" s="7" t="s">
        <v>0</v>
      </c>
      <c r="E63" s="76" t="s">
        <v>2</v>
      </c>
      <c r="F63" s="7" t="s">
        <v>3</v>
      </c>
      <c r="G63" s="8" t="s">
        <v>4</v>
      </c>
      <c r="H63" s="8" t="s">
        <v>5</v>
      </c>
      <c r="I63" s="29"/>
      <c r="J63" s="29"/>
      <c r="K63" s="29"/>
      <c r="L63" s="29"/>
      <c r="M63" s="29"/>
      <c r="N63" s="29"/>
      <c r="O63" s="29"/>
      <c r="P63" s="29"/>
    </row>
    <row r="64" spans="1:16" s="5" customFormat="1" ht="18.95" customHeight="1" x14ac:dyDescent="0.2">
      <c r="A64" s="103" t="s">
        <v>69</v>
      </c>
      <c r="B64" s="55" t="s">
        <v>37</v>
      </c>
      <c r="C64" s="7" t="s">
        <v>1</v>
      </c>
      <c r="D64" s="7" t="s">
        <v>0</v>
      </c>
      <c r="E64" s="76" t="s">
        <v>2</v>
      </c>
      <c r="F64" s="7" t="s">
        <v>3</v>
      </c>
      <c r="G64" s="8" t="s">
        <v>4</v>
      </c>
      <c r="H64" s="8" t="s">
        <v>5</v>
      </c>
      <c r="I64" s="29"/>
      <c r="J64" s="29"/>
      <c r="K64" s="29"/>
      <c r="L64" s="29"/>
      <c r="M64" s="29"/>
      <c r="N64" s="29"/>
      <c r="O64" s="29"/>
      <c r="P64" s="29"/>
    </row>
    <row r="65" spans="1:16" s="5" customFormat="1" ht="18.95" customHeight="1" x14ac:dyDescent="0.2">
      <c r="A65" s="103" t="s">
        <v>69</v>
      </c>
      <c r="B65" s="55" t="s">
        <v>37</v>
      </c>
      <c r="C65" s="7" t="s">
        <v>1</v>
      </c>
      <c r="D65" s="7" t="s">
        <v>0</v>
      </c>
      <c r="E65" s="76" t="s">
        <v>2</v>
      </c>
      <c r="F65" s="7" t="s">
        <v>3</v>
      </c>
      <c r="G65" s="8" t="s">
        <v>4</v>
      </c>
      <c r="H65" s="8" t="s">
        <v>5</v>
      </c>
      <c r="I65" s="29"/>
      <c r="J65" s="29"/>
      <c r="K65" s="29"/>
      <c r="L65" s="29"/>
      <c r="M65" s="29"/>
      <c r="N65" s="29"/>
      <c r="O65" s="29"/>
      <c r="P65" s="29"/>
    </row>
    <row r="66" spans="1:16" s="5" customFormat="1" ht="18.95" customHeight="1" x14ac:dyDescent="0.2">
      <c r="A66" s="106" t="s">
        <v>54</v>
      </c>
      <c r="B66" s="56" t="s">
        <v>48</v>
      </c>
      <c r="C66" s="30" t="s">
        <v>49</v>
      </c>
      <c r="D66" s="96">
        <v>1</v>
      </c>
      <c r="E66" s="72">
        <v>3.48</v>
      </c>
      <c r="F66" s="71">
        <f t="shared" ref="F66:F106" si="4">E66*D66</f>
        <v>3.48</v>
      </c>
      <c r="G66" s="71">
        <f t="shared" ref="G66:G106" si="5">F66*22%</f>
        <v>0.76559999999999995</v>
      </c>
      <c r="H66" s="71">
        <f t="shared" ref="H66:H106" si="6">F66+G66</f>
        <v>4.2455999999999996</v>
      </c>
    </row>
    <row r="67" spans="1:16" s="5" customFormat="1" ht="18.95" customHeight="1" x14ac:dyDescent="0.2">
      <c r="A67" s="103" t="s">
        <v>69</v>
      </c>
      <c r="B67" s="60">
        <v>360269</v>
      </c>
      <c r="C67" s="9" t="s">
        <v>74</v>
      </c>
      <c r="D67" s="131">
        <v>5</v>
      </c>
      <c r="E67" s="132">
        <v>2.4</v>
      </c>
      <c r="F67" s="48">
        <f t="shared" si="4"/>
        <v>12</v>
      </c>
      <c r="G67" s="11">
        <f t="shared" si="5"/>
        <v>2.64</v>
      </c>
      <c r="H67" s="49">
        <f t="shared" si="6"/>
        <v>14.64</v>
      </c>
    </row>
    <row r="68" spans="1:16" s="5" customFormat="1" ht="18.95" customHeight="1" x14ac:dyDescent="0.2">
      <c r="A68" s="103" t="s">
        <v>69</v>
      </c>
      <c r="B68" s="62">
        <v>300204</v>
      </c>
      <c r="C68" s="9" t="s">
        <v>113</v>
      </c>
      <c r="D68" s="131">
        <v>2</v>
      </c>
      <c r="E68" s="132">
        <v>1.55</v>
      </c>
      <c r="F68" s="48">
        <f t="shared" si="4"/>
        <v>3.1</v>
      </c>
      <c r="G68" s="11">
        <f t="shared" si="5"/>
        <v>0.68200000000000005</v>
      </c>
      <c r="H68" s="49">
        <f t="shared" si="6"/>
        <v>3.782</v>
      </c>
    </row>
    <row r="69" spans="1:16" s="5" customFormat="1" ht="18.95" customHeight="1" x14ac:dyDescent="0.2">
      <c r="A69" s="103" t="s">
        <v>69</v>
      </c>
      <c r="B69" s="62">
        <v>300207</v>
      </c>
      <c r="C69" s="9" t="s">
        <v>114</v>
      </c>
      <c r="D69" s="131">
        <v>2</v>
      </c>
      <c r="E69" s="132">
        <v>2.2999999999999998</v>
      </c>
      <c r="F69" s="48">
        <f t="shared" si="4"/>
        <v>4.5999999999999996</v>
      </c>
      <c r="G69" s="11">
        <f t="shared" si="5"/>
        <v>1.012</v>
      </c>
      <c r="H69" s="49">
        <f t="shared" si="6"/>
        <v>5.6120000000000001</v>
      </c>
    </row>
    <row r="70" spans="1:16" s="5" customFormat="1" ht="18.95" customHeight="1" x14ac:dyDescent="0.2">
      <c r="A70" s="103" t="s">
        <v>69</v>
      </c>
      <c r="B70" s="62">
        <v>300101</v>
      </c>
      <c r="C70" s="9" t="s">
        <v>115</v>
      </c>
      <c r="D70" s="131">
        <v>5</v>
      </c>
      <c r="E70" s="132">
        <v>0.26</v>
      </c>
      <c r="F70" s="48">
        <f t="shared" si="4"/>
        <v>1.3</v>
      </c>
      <c r="G70" s="11">
        <f t="shared" si="5"/>
        <v>0.28600000000000003</v>
      </c>
      <c r="H70" s="49">
        <f t="shared" si="6"/>
        <v>1.5860000000000001</v>
      </c>
    </row>
    <row r="71" spans="1:16" s="5" customFormat="1" ht="18.95" customHeight="1" x14ac:dyDescent="0.2">
      <c r="A71" s="103" t="s">
        <v>69</v>
      </c>
      <c r="B71" s="62">
        <v>300134</v>
      </c>
      <c r="C71" s="9" t="s">
        <v>116</v>
      </c>
      <c r="D71" s="131">
        <v>5</v>
      </c>
      <c r="E71" s="132">
        <v>0.95</v>
      </c>
      <c r="F71" s="48">
        <f t="shared" si="4"/>
        <v>4.75</v>
      </c>
      <c r="G71" s="11">
        <f t="shared" si="5"/>
        <v>1.0449999999999999</v>
      </c>
      <c r="H71" s="49">
        <f t="shared" si="6"/>
        <v>5.7949999999999999</v>
      </c>
    </row>
    <row r="72" spans="1:16" s="5" customFormat="1" ht="18.95" customHeight="1" x14ac:dyDescent="0.2">
      <c r="A72" s="103" t="s">
        <v>69</v>
      </c>
      <c r="B72" s="62">
        <v>274238</v>
      </c>
      <c r="C72" s="9" t="s">
        <v>112</v>
      </c>
      <c r="D72" s="131">
        <v>1</v>
      </c>
      <c r="E72" s="132">
        <v>23.1</v>
      </c>
      <c r="F72" s="48">
        <f t="shared" si="4"/>
        <v>23.1</v>
      </c>
      <c r="G72" s="11">
        <f t="shared" si="5"/>
        <v>5.0820000000000007</v>
      </c>
      <c r="H72" s="49">
        <f t="shared" si="6"/>
        <v>28.182000000000002</v>
      </c>
    </row>
    <row r="73" spans="1:16" s="5" customFormat="1" ht="18.95" customHeight="1" x14ac:dyDescent="0.2">
      <c r="A73" s="103" t="s">
        <v>69</v>
      </c>
      <c r="B73" s="62">
        <v>363002</v>
      </c>
      <c r="C73" s="127" t="s">
        <v>130</v>
      </c>
      <c r="D73" s="131">
        <v>2</v>
      </c>
      <c r="E73" s="132">
        <v>27.03</v>
      </c>
      <c r="F73" s="48">
        <f t="shared" si="4"/>
        <v>54.06</v>
      </c>
      <c r="G73" s="11">
        <f t="shared" si="5"/>
        <v>11.8932</v>
      </c>
      <c r="H73" s="49">
        <f t="shared" si="6"/>
        <v>65.95320000000001</v>
      </c>
    </row>
    <row r="74" spans="1:16" s="5" customFormat="1" ht="18.95" customHeight="1" x14ac:dyDescent="0.2">
      <c r="A74" s="103" t="s">
        <v>69</v>
      </c>
      <c r="B74" s="62">
        <v>363001</v>
      </c>
      <c r="C74" s="127" t="s">
        <v>129</v>
      </c>
      <c r="D74" s="131">
        <v>2</v>
      </c>
      <c r="E74" s="132">
        <v>13.52</v>
      </c>
      <c r="F74" s="48">
        <f t="shared" si="4"/>
        <v>27.04</v>
      </c>
      <c r="G74" s="11">
        <f t="shared" si="5"/>
        <v>5.9487999999999994</v>
      </c>
      <c r="H74" s="49">
        <f t="shared" si="6"/>
        <v>32.988799999999998</v>
      </c>
    </row>
    <row r="75" spans="1:16" s="5" customFormat="1" ht="18.95" customHeight="1" x14ac:dyDescent="0.2">
      <c r="A75" s="103" t="s">
        <v>69</v>
      </c>
      <c r="B75" s="62">
        <v>361646</v>
      </c>
      <c r="C75" s="9" t="s">
        <v>94</v>
      </c>
      <c r="D75" s="131">
        <v>1</v>
      </c>
      <c r="E75" s="132">
        <v>3.4</v>
      </c>
      <c r="F75" s="48">
        <f t="shared" si="4"/>
        <v>3.4</v>
      </c>
      <c r="G75" s="11">
        <f t="shared" si="5"/>
        <v>0.748</v>
      </c>
      <c r="H75" s="49">
        <f t="shared" si="6"/>
        <v>4.1479999999999997</v>
      </c>
    </row>
    <row r="76" spans="1:16" s="5" customFormat="1" ht="18.95" customHeight="1" x14ac:dyDescent="0.2">
      <c r="A76" s="103" t="s">
        <v>69</v>
      </c>
      <c r="B76" s="62">
        <v>361645</v>
      </c>
      <c r="C76" s="9" t="s">
        <v>93</v>
      </c>
      <c r="D76" s="131">
        <v>1</v>
      </c>
      <c r="E76" s="132">
        <v>2.2000000000000002</v>
      </c>
      <c r="F76" s="48">
        <f t="shared" si="4"/>
        <v>2.2000000000000002</v>
      </c>
      <c r="G76" s="11">
        <f t="shared" si="5"/>
        <v>0.48400000000000004</v>
      </c>
      <c r="H76" s="49">
        <f t="shared" si="6"/>
        <v>2.6840000000000002</v>
      </c>
    </row>
    <row r="77" spans="1:16" s="5" customFormat="1" ht="18.95" customHeight="1" x14ac:dyDescent="0.2">
      <c r="A77" s="103" t="s">
        <v>69</v>
      </c>
      <c r="B77" s="62">
        <v>310405</v>
      </c>
      <c r="C77" s="127" t="s">
        <v>88</v>
      </c>
      <c r="D77" s="131">
        <v>5</v>
      </c>
      <c r="E77" s="132">
        <v>2.83</v>
      </c>
      <c r="F77" s="48">
        <f t="shared" si="4"/>
        <v>14.15</v>
      </c>
      <c r="G77" s="11">
        <f t="shared" si="5"/>
        <v>3.113</v>
      </c>
      <c r="H77" s="49">
        <f t="shared" si="6"/>
        <v>17.263000000000002</v>
      </c>
    </row>
    <row r="78" spans="1:16" s="5" customFormat="1" ht="18.95" customHeight="1" x14ac:dyDescent="0.2">
      <c r="A78" s="103" t="s">
        <v>69</v>
      </c>
      <c r="B78" s="62">
        <v>310408</v>
      </c>
      <c r="C78" s="127" t="s">
        <v>87</v>
      </c>
      <c r="D78" s="131">
        <v>5</v>
      </c>
      <c r="E78" s="132">
        <v>4.08</v>
      </c>
      <c r="F78" s="48">
        <f t="shared" si="4"/>
        <v>20.399999999999999</v>
      </c>
      <c r="G78" s="11">
        <f t="shared" si="5"/>
        <v>4.4879999999999995</v>
      </c>
      <c r="H78" s="49">
        <f t="shared" si="6"/>
        <v>24.887999999999998</v>
      </c>
    </row>
    <row r="79" spans="1:16" s="5" customFormat="1" ht="18.95" customHeight="1" x14ac:dyDescent="0.2">
      <c r="A79" s="103" t="s">
        <v>69</v>
      </c>
      <c r="B79" s="60">
        <v>21401</v>
      </c>
      <c r="C79" s="127" t="s">
        <v>77</v>
      </c>
      <c r="D79" s="131">
        <v>1</v>
      </c>
      <c r="E79" s="132">
        <v>11.8</v>
      </c>
      <c r="F79" s="48">
        <f t="shared" si="4"/>
        <v>11.8</v>
      </c>
      <c r="G79" s="11">
        <f t="shared" si="5"/>
        <v>2.5960000000000001</v>
      </c>
      <c r="H79" s="49">
        <f t="shared" si="6"/>
        <v>14.396000000000001</v>
      </c>
    </row>
    <row r="80" spans="1:16" s="5" customFormat="1" ht="18.95" customHeight="1" x14ac:dyDescent="0.2">
      <c r="A80" s="103" t="s">
        <v>69</v>
      </c>
      <c r="B80" s="62">
        <v>20760</v>
      </c>
      <c r="C80" s="127" t="s">
        <v>120</v>
      </c>
      <c r="D80" s="131">
        <v>5</v>
      </c>
      <c r="E80" s="132">
        <v>2.35</v>
      </c>
      <c r="F80" s="48">
        <f t="shared" si="4"/>
        <v>11.75</v>
      </c>
      <c r="G80" s="11">
        <f t="shared" si="5"/>
        <v>2.585</v>
      </c>
      <c r="H80" s="49">
        <f t="shared" si="6"/>
        <v>14.335000000000001</v>
      </c>
    </row>
    <row r="81" spans="1:16" s="5" customFormat="1" ht="18.95" customHeight="1" x14ac:dyDescent="0.2">
      <c r="A81" s="103" t="s">
        <v>69</v>
      </c>
      <c r="B81" s="60">
        <v>3602042</v>
      </c>
      <c r="C81" s="9" t="s">
        <v>72</v>
      </c>
      <c r="D81" s="131">
        <v>5</v>
      </c>
      <c r="E81" s="132">
        <v>4.4000000000000004</v>
      </c>
      <c r="F81" s="48">
        <f t="shared" si="4"/>
        <v>22</v>
      </c>
      <c r="G81" s="11">
        <f t="shared" si="5"/>
        <v>4.84</v>
      </c>
      <c r="H81" s="49">
        <f t="shared" si="6"/>
        <v>26.84</v>
      </c>
    </row>
    <row r="82" spans="1:16" s="5" customFormat="1" ht="18.95" customHeight="1" x14ac:dyDescent="0.2">
      <c r="A82" s="103" t="s">
        <v>69</v>
      </c>
      <c r="B82" s="60">
        <v>10604</v>
      </c>
      <c r="C82" s="9" t="s">
        <v>75</v>
      </c>
      <c r="D82" s="131">
        <v>2</v>
      </c>
      <c r="E82" s="132">
        <v>4.8</v>
      </c>
      <c r="F82" s="48">
        <f t="shared" si="4"/>
        <v>9.6</v>
      </c>
      <c r="G82" s="11">
        <f t="shared" si="5"/>
        <v>2.1120000000000001</v>
      </c>
      <c r="H82" s="49">
        <f t="shared" si="6"/>
        <v>11.712</v>
      </c>
    </row>
    <row r="83" spans="1:16" s="5" customFormat="1" ht="18.95" customHeight="1" x14ac:dyDescent="0.2">
      <c r="A83" s="103" t="s">
        <v>69</v>
      </c>
      <c r="B83" s="62">
        <v>1201061</v>
      </c>
      <c r="C83" s="9" t="s">
        <v>132</v>
      </c>
      <c r="D83" s="131">
        <v>5</v>
      </c>
      <c r="E83" s="132">
        <v>10.65</v>
      </c>
      <c r="F83" s="48">
        <f t="shared" si="4"/>
        <v>53.25</v>
      </c>
      <c r="G83" s="11">
        <f t="shared" si="5"/>
        <v>11.715</v>
      </c>
      <c r="H83" s="49">
        <f t="shared" si="6"/>
        <v>64.965000000000003</v>
      </c>
    </row>
    <row r="84" spans="1:16" s="5" customFormat="1" ht="18.95" customHeight="1" x14ac:dyDescent="0.2">
      <c r="A84" s="103" t="s">
        <v>69</v>
      </c>
      <c r="B84" s="62">
        <v>3501891</v>
      </c>
      <c r="C84" s="9" t="s">
        <v>123</v>
      </c>
      <c r="D84" s="131">
        <v>3</v>
      </c>
      <c r="E84" s="132">
        <v>10.16</v>
      </c>
      <c r="F84" s="48">
        <f t="shared" si="4"/>
        <v>30.48</v>
      </c>
      <c r="G84" s="11">
        <f t="shared" si="5"/>
        <v>6.7056000000000004</v>
      </c>
      <c r="H84" s="49">
        <f t="shared" si="6"/>
        <v>37.185600000000001</v>
      </c>
    </row>
    <row r="85" spans="1:16" s="5" customFormat="1" ht="18.95" customHeight="1" x14ac:dyDescent="0.2">
      <c r="A85" s="103" t="s">
        <v>69</v>
      </c>
      <c r="B85" s="62">
        <v>3501901</v>
      </c>
      <c r="C85" s="9" t="s">
        <v>124</v>
      </c>
      <c r="D85" s="131">
        <v>3</v>
      </c>
      <c r="E85" s="132">
        <v>14.96</v>
      </c>
      <c r="F85" s="48">
        <f t="shared" si="4"/>
        <v>44.88</v>
      </c>
      <c r="G85" s="11">
        <f t="shared" si="5"/>
        <v>9.8736000000000015</v>
      </c>
      <c r="H85" s="49">
        <f t="shared" si="6"/>
        <v>54.753600000000006</v>
      </c>
    </row>
    <row r="86" spans="1:16" s="5" customFormat="1" ht="18.95" customHeight="1" x14ac:dyDescent="0.2">
      <c r="A86" s="103" t="s">
        <v>69</v>
      </c>
      <c r="B86" s="62">
        <v>350159</v>
      </c>
      <c r="C86" s="127" t="s">
        <v>122</v>
      </c>
      <c r="D86" s="131">
        <v>5</v>
      </c>
      <c r="E86" s="132">
        <v>2.1800000000000002</v>
      </c>
      <c r="F86" s="48">
        <f t="shared" si="4"/>
        <v>10.9</v>
      </c>
      <c r="G86" s="11">
        <f t="shared" si="5"/>
        <v>2.3980000000000001</v>
      </c>
      <c r="H86" s="49">
        <f t="shared" si="6"/>
        <v>13.298</v>
      </c>
    </row>
    <row r="87" spans="1:16" s="5" customFormat="1" ht="18.95" customHeight="1" x14ac:dyDescent="0.2">
      <c r="A87" s="103" t="s">
        <v>69</v>
      </c>
      <c r="B87" s="60">
        <v>10502</v>
      </c>
      <c r="C87" s="9" t="s">
        <v>80</v>
      </c>
      <c r="D87" s="131">
        <v>5</v>
      </c>
      <c r="E87" s="132">
        <v>9.0299999999999994</v>
      </c>
      <c r="F87" s="48">
        <f t="shared" si="4"/>
        <v>45.15</v>
      </c>
      <c r="G87" s="11">
        <f t="shared" si="5"/>
        <v>9.9329999999999998</v>
      </c>
      <c r="H87" s="49">
        <f t="shared" si="6"/>
        <v>55.082999999999998</v>
      </c>
    </row>
    <row r="88" spans="1:16" s="5" customFormat="1" ht="18.95" customHeight="1" x14ac:dyDescent="0.2">
      <c r="A88" s="103" t="s">
        <v>69</v>
      </c>
      <c r="B88" s="60">
        <v>115012</v>
      </c>
      <c r="C88" s="127" t="s">
        <v>79</v>
      </c>
      <c r="D88" s="131">
        <v>5</v>
      </c>
      <c r="E88" s="132">
        <v>35.299999999999997</v>
      </c>
      <c r="F88" s="48">
        <f t="shared" si="4"/>
        <v>176.5</v>
      </c>
      <c r="G88" s="11">
        <f t="shared" si="5"/>
        <v>38.83</v>
      </c>
      <c r="H88" s="49">
        <f t="shared" si="6"/>
        <v>215.32999999999998</v>
      </c>
    </row>
    <row r="89" spans="1:16" s="5" customFormat="1" ht="18.95" customHeight="1" x14ac:dyDescent="0.2">
      <c r="A89" s="103" t="s">
        <v>69</v>
      </c>
      <c r="B89" s="62">
        <v>273011</v>
      </c>
      <c r="C89" s="9" t="s">
        <v>100</v>
      </c>
      <c r="D89" s="131">
        <v>2</v>
      </c>
      <c r="E89" s="132">
        <v>1.55</v>
      </c>
      <c r="F89" s="48">
        <f t="shared" si="4"/>
        <v>3.1</v>
      </c>
      <c r="G89" s="11">
        <f t="shared" si="5"/>
        <v>0.68200000000000005</v>
      </c>
      <c r="H89" s="49">
        <f t="shared" si="6"/>
        <v>3.782</v>
      </c>
    </row>
    <row r="90" spans="1:16" s="5" customFormat="1" ht="18.95" customHeight="1" x14ac:dyDescent="0.2">
      <c r="A90" s="103" t="s">
        <v>69</v>
      </c>
      <c r="B90" s="60">
        <v>107092</v>
      </c>
      <c r="C90" s="9" t="s">
        <v>73</v>
      </c>
      <c r="D90" s="131">
        <v>1</v>
      </c>
      <c r="E90" s="132">
        <v>2.44</v>
      </c>
      <c r="F90" s="48">
        <f t="shared" si="4"/>
        <v>2.44</v>
      </c>
      <c r="G90" s="11">
        <f t="shared" si="5"/>
        <v>0.53679999999999994</v>
      </c>
      <c r="H90" s="49">
        <f t="shared" si="6"/>
        <v>2.9767999999999999</v>
      </c>
      <c r="I90" s="129"/>
      <c r="J90" s="129"/>
      <c r="K90" s="129"/>
      <c r="L90" s="129"/>
    </row>
    <row r="91" spans="1:16" s="5" customFormat="1" ht="18.95" customHeight="1" x14ac:dyDescent="0.2">
      <c r="A91" s="103" t="s">
        <v>69</v>
      </c>
      <c r="B91" s="60">
        <v>11509</v>
      </c>
      <c r="C91" s="9" t="s">
        <v>81</v>
      </c>
      <c r="D91" s="131">
        <v>5</v>
      </c>
      <c r="E91" s="132">
        <v>12.53</v>
      </c>
      <c r="F91" s="48">
        <f t="shared" si="4"/>
        <v>62.65</v>
      </c>
      <c r="G91" s="11">
        <f t="shared" si="5"/>
        <v>13.782999999999999</v>
      </c>
      <c r="H91" s="49">
        <f t="shared" si="6"/>
        <v>76.432999999999993</v>
      </c>
    </row>
    <row r="92" spans="1:16" s="5" customFormat="1" ht="18.95" customHeight="1" x14ac:dyDescent="0.2">
      <c r="A92" s="103" t="s">
        <v>69</v>
      </c>
      <c r="B92" s="60">
        <v>11514</v>
      </c>
      <c r="C92" s="9" t="s">
        <v>82</v>
      </c>
      <c r="D92" s="131">
        <v>5</v>
      </c>
      <c r="E92" s="132">
        <v>19.489999999999998</v>
      </c>
      <c r="F92" s="48">
        <f t="shared" si="4"/>
        <v>97.449999999999989</v>
      </c>
      <c r="G92" s="11">
        <f t="shared" si="5"/>
        <v>21.438999999999997</v>
      </c>
      <c r="H92" s="49">
        <f t="shared" si="6"/>
        <v>118.88899999999998</v>
      </c>
    </row>
    <row r="93" spans="1:16" s="5" customFormat="1" ht="18.95" customHeight="1" x14ac:dyDescent="0.2">
      <c r="A93" s="106" t="s">
        <v>54</v>
      </c>
      <c r="B93" s="56">
        <v>11503</v>
      </c>
      <c r="C93" s="127" t="s">
        <v>47</v>
      </c>
      <c r="D93" s="131">
        <v>1</v>
      </c>
      <c r="E93" s="130">
        <v>8.94</v>
      </c>
      <c r="F93" s="71">
        <f t="shared" si="4"/>
        <v>8.94</v>
      </c>
      <c r="G93" s="71">
        <f t="shared" si="5"/>
        <v>1.9667999999999999</v>
      </c>
      <c r="H93" s="71">
        <f t="shared" si="6"/>
        <v>10.906799999999999</v>
      </c>
    </row>
    <row r="94" spans="1:16" s="5" customFormat="1" ht="18.95" customHeight="1" x14ac:dyDescent="0.2">
      <c r="A94" s="102" t="s">
        <v>6</v>
      </c>
      <c r="B94" s="59">
        <v>11503</v>
      </c>
      <c r="C94" s="127" t="s">
        <v>47</v>
      </c>
      <c r="D94" s="136">
        <v>3</v>
      </c>
      <c r="E94" s="137">
        <v>8.94</v>
      </c>
      <c r="F94" s="69">
        <f t="shared" si="4"/>
        <v>26.82</v>
      </c>
      <c r="G94" s="69">
        <f t="shared" si="5"/>
        <v>5.9004000000000003</v>
      </c>
      <c r="H94" s="69">
        <f t="shared" si="6"/>
        <v>32.720399999999998</v>
      </c>
      <c r="I94" s="29"/>
      <c r="J94" s="92" t="s">
        <v>187</v>
      </c>
      <c r="K94" s="29"/>
      <c r="L94" s="29"/>
      <c r="M94" s="29"/>
      <c r="N94" s="29"/>
      <c r="O94" s="29"/>
      <c r="P94" s="29"/>
    </row>
    <row r="95" spans="1:16" s="5" customFormat="1" ht="18.95" customHeight="1" x14ac:dyDescent="0.2">
      <c r="A95" s="103" t="s">
        <v>69</v>
      </c>
      <c r="B95" s="60">
        <v>3401122</v>
      </c>
      <c r="C95" s="9" t="s">
        <v>70</v>
      </c>
      <c r="D95" s="131">
        <v>5</v>
      </c>
      <c r="E95" s="132">
        <v>3.84</v>
      </c>
      <c r="F95" s="48">
        <f t="shared" si="4"/>
        <v>19.2</v>
      </c>
      <c r="G95" s="11">
        <f t="shared" si="5"/>
        <v>4.2240000000000002</v>
      </c>
      <c r="H95" s="49">
        <f t="shared" si="6"/>
        <v>23.423999999999999</v>
      </c>
    </row>
    <row r="96" spans="1:16" s="5" customFormat="1" ht="18.95" customHeight="1" x14ac:dyDescent="0.2">
      <c r="A96" s="103" t="s">
        <v>69</v>
      </c>
      <c r="B96" s="60">
        <v>361792</v>
      </c>
      <c r="C96" s="9" t="s">
        <v>84</v>
      </c>
      <c r="D96" s="131">
        <v>5</v>
      </c>
      <c r="E96" s="132">
        <v>2.7</v>
      </c>
      <c r="F96" s="48">
        <f t="shared" si="4"/>
        <v>13.5</v>
      </c>
      <c r="G96" s="11">
        <f t="shared" si="5"/>
        <v>2.97</v>
      </c>
      <c r="H96" s="49">
        <f t="shared" si="6"/>
        <v>16.47</v>
      </c>
    </row>
    <row r="97" spans="1:16" s="5" customFormat="1" ht="18.95" customHeight="1" x14ac:dyDescent="0.2">
      <c r="A97" s="103" t="s">
        <v>69</v>
      </c>
      <c r="B97" s="62">
        <v>361718</v>
      </c>
      <c r="C97" s="9" t="s">
        <v>86</v>
      </c>
      <c r="D97" s="131">
        <v>1</v>
      </c>
      <c r="E97" s="132">
        <v>11.2</v>
      </c>
      <c r="F97" s="48">
        <f t="shared" si="4"/>
        <v>11.2</v>
      </c>
      <c r="G97" s="11">
        <f t="shared" si="5"/>
        <v>2.464</v>
      </c>
      <c r="H97" s="49">
        <f t="shared" si="6"/>
        <v>13.664</v>
      </c>
    </row>
    <row r="98" spans="1:16" s="5" customFormat="1" ht="18.95" customHeight="1" x14ac:dyDescent="0.2">
      <c r="A98" s="102" t="s">
        <v>6</v>
      </c>
      <c r="B98" s="59">
        <v>361960</v>
      </c>
      <c r="C98" s="35" t="s">
        <v>68</v>
      </c>
      <c r="D98" s="136">
        <v>5</v>
      </c>
      <c r="E98" s="137">
        <v>1.08</v>
      </c>
      <c r="F98" s="69">
        <f t="shared" si="4"/>
        <v>5.4</v>
      </c>
      <c r="G98" s="69">
        <f t="shared" si="5"/>
        <v>1.1880000000000002</v>
      </c>
      <c r="H98" s="69">
        <f t="shared" si="6"/>
        <v>6.588000000000001</v>
      </c>
      <c r="I98" s="29"/>
      <c r="J98" s="29" t="s">
        <v>188</v>
      </c>
      <c r="K98" s="29"/>
      <c r="L98" s="29"/>
      <c r="M98" s="29"/>
      <c r="N98" s="29"/>
      <c r="O98" s="29"/>
      <c r="P98" s="29"/>
    </row>
    <row r="99" spans="1:16" s="5" customFormat="1" ht="18.95" customHeight="1" x14ac:dyDescent="0.2">
      <c r="A99" s="102" t="s">
        <v>6</v>
      </c>
      <c r="B99" s="59">
        <v>361961</v>
      </c>
      <c r="C99" s="35" t="s">
        <v>67</v>
      </c>
      <c r="D99" s="136">
        <v>5</v>
      </c>
      <c r="E99" s="137">
        <v>1.26</v>
      </c>
      <c r="F99" s="69">
        <f t="shared" si="4"/>
        <v>6.3</v>
      </c>
      <c r="G99" s="69">
        <f t="shared" si="5"/>
        <v>1.3859999999999999</v>
      </c>
      <c r="H99" s="69">
        <f t="shared" si="6"/>
        <v>7.6859999999999999</v>
      </c>
      <c r="I99" s="29"/>
      <c r="J99" s="29" t="s">
        <v>188</v>
      </c>
      <c r="K99" s="29"/>
      <c r="L99" s="29"/>
      <c r="M99" s="29"/>
      <c r="N99" s="29"/>
      <c r="O99" s="29"/>
      <c r="P99" s="29"/>
    </row>
    <row r="100" spans="1:16" s="5" customFormat="1" ht="18.95" customHeight="1" x14ac:dyDescent="0.2">
      <c r="A100" s="103" t="s">
        <v>69</v>
      </c>
      <c r="B100" s="62">
        <v>290255</v>
      </c>
      <c r="C100" s="9" t="s">
        <v>91</v>
      </c>
      <c r="D100" s="131">
        <v>1</v>
      </c>
      <c r="E100" s="132">
        <v>7.06</v>
      </c>
      <c r="F100" s="48">
        <f t="shared" si="4"/>
        <v>7.06</v>
      </c>
      <c r="G100" s="11">
        <f t="shared" si="5"/>
        <v>1.5531999999999999</v>
      </c>
      <c r="H100" s="49">
        <f t="shared" si="6"/>
        <v>8.6131999999999991</v>
      </c>
    </row>
    <row r="101" spans="1:16" s="5" customFormat="1" ht="18.95" customHeight="1" x14ac:dyDescent="0.2">
      <c r="A101" s="103" t="s">
        <v>69</v>
      </c>
      <c r="B101" s="62">
        <v>275033</v>
      </c>
      <c r="C101" s="9" t="s">
        <v>127</v>
      </c>
      <c r="D101" s="131">
        <v>100</v>
      </c>
      <c r="E101" s="132">
        <v>0.15</v>
      </c>
      <c r="F101" s="48">
        <f t="shared" si="4"/>
        <v>15</v>
      </c>
      <c r="G101" s="11">
        <f t="shared" si="5"/>
        <v>3.3</v>
      </c>
      <c r="H101" s="49">
        <f t="shared" si="6"/>
        <v>18.3</v>
      </c>
    </row>
    <row r="102" spans="1:16" s="5" customFormat="1" ht="18.95" customHeight="1" x14ac:dyDescent="0.2">
      <c r="A102" s="103" t="s">
        <v>69</v>
      </c>
      <c r="B102" s="62">
        <v>264133</v>
      </c>
      <c r="C102" s="9" t="s">
        <v>109</v>
      </c>
      <c r="D102" s="131">
        <v>1</v>
      </c>
      <c r="E102" s="132">
        <v>46.5</v>
      </c>
      <c r="F102" s="48">
        <f t="shared" si="4"/>
        <v>46.5</v>
      </c>
      <c r="G102" s="11">
        <f t="shared" si="5"/>
        <v>10.23</v>
      </c>
      <c r="H102" s="49">
        <f t="shared" si="6"/>
        <v>56.730000000000004</v>
      </c>
    </row>
    <row r="103" spans="1:16" s="5" customFormat="1" ht="18.95" customHeight="1" x14ac:dyDescent="0.2">
      <c r="A103" s="106" t="s">
        <v>54</v>
      </c>
      <c r="B103" s="56">
        <v>363004</v>
      </c>
      <c r="C103" s="127" t="s">
        <v>52</v>
      </c>
      <c r="D103" s="138">
        <v>1</v>
      </c>
      <c r="E103" s="130">
        <v>14.85</v>
      </c>
      <c r="F103" s="71">
        <f t="shared" si="4"/>
        <v>14.85</v>
      </c>
      <c r="G103" s="71">
        <f t="shared" si="5"/>
        <v>3.2669999999999999</v>
      </c>
      <c r="H103" s="71">
        <f t="shared" si="6"/>
        <v>18.117000000000001</v>
      </c>
    </row>
    <row r="104" spans="1:16" s="5" customFormat="1" ht="18.95" customHeight="1" x14ac:dyDescent="0.2">
      <c r="A104" s="106" t="s">
        <v>54</v>
      </c>
      <c r="B104" s="56">
        <v>363000</v>
      </c>
      <c r="C104" s="127" t="s">
        <v>53</v>
      </c>
      <c r="D104" s="138">
        <v>1</v>
      </c>
      <c r="E104" s="130">
        <v>6.36</v>
      </c>
      <c r="F104" s="71">
        <f t="shared" si="4"/>
        <v>6.36</v>
      </c>
      <c r="G104" s="71">
        <f t="shared" si="5"/>
        <v>1.3992</v>
      </c>
      <c r="H104" s="71">
        <f t="shared" si="6"/>
        <v>7.7591999999999999</v>
      </c>
    </row>
    <row r="105" spans="1:16" s="5" customFormat="1" ht="18.95" customHeight="1" x14ac:dyDescent="0.2">
      <c r="A105" s="103" t="s">
        <v>69</v>
      </c>
      <c r="B105" s="62">
        <v>360701</v>
      </c>
      <c r="C105" s="9" t="s">
        <v>111</v>
      </c>
      <c r="D105" s="131">
        <v>1</v>
      </c>
      <c r="E105" s="132">
        <v>0.86</v>
      </c>
      <c r="F105" s="48">
        <f t="shared" si="4"/>
        <v>0.86</v>
      </c>
      <c r="G105" s="11">
        <f t="shared" si="5"/>
        <v>0.18920000000000001</v>
      </c>
      <c r="H105" s="49">
        <f t="shared" si="6"/>
        <v>1.0491999999999999</v>
      </c>
    </row>
    <row r="106" spans="1:16" s="5" customFormat="1" ht="18.95" customHeight="1" x14ac:dyDescent="0.2">
      <c r="A106" s="103" t="s">
        <v>69</v>
      </c>
      <c r="B106" s="62">
        <v>360810</v>
      </c>
      <c r="C106" s="9" t="s">
        <v>118</v>
      </c>
      <c r="D106" s="131">
        <v>5</v>
      </c>
      <c r="E106" s="132">
        <v>1.28</v>
      </c>
      <c r="F106" s="48">
        <f t="shared" si="4"/>
        <v>6.4</v>
      </c>
      <c r="G106" s="11">
        <f t="shared" si="5"/>
        <v>1.4080000000000001</v>
      </c>
      <c r="H106" s="49">
        <f t="shared" si="6"/>
        <v>7.8080000000000007</v>
      </c>
    </row>
    <row r="107" spans="1:16" s="5" customFormat="1" ht="18.95" customHeight="1" x14ac:dyDescent="0.2">
      <c r="A107" s="99"/>
      <c r="B107" s="108" t="s">
        <v>56</v>
      </c>
      <c r="C107" s="115" t="s">
        <v>62</v>
      </c>
      <c r="D107" s="116"/>
      <c r="E107" s="119"/>
      <c r="F107" s="112"/>
      <c r="G107" s="112"/>
      <c r="H107" s="112"/>
      <c r="I107" s="29"/>
      <c r="J107" s="29"/>
      <c r="K107" s="29"/>
      <c r="L107" s="29"/>
      <c r="M107" s="29"/>
      <c r="N107" s="29"/>
      <c r="O107" s="29"/>
      <c r="P107" s="29"/>
    </row>
    <row r="108" spans="1:16" s="5" customFormat="1" ht="18.95" customHeight="1" x14ac:dyDescent="0.2">
      <c r="A108" s="103" t="s">
        <v>69</v>
      </c>
      <c r="B108" s="62">
        <v>361112</v>
      </c>
      <c r="C108" s="9" t="s">
        <v>110</v>
      </c>
      <c r="D108" s="131">
        <v>1</v>
      </c>
      <c r="E108" s="132">
        <v>6.4</v>
      </c>
      <c r="F108" s="48">
        <f t="shared" ref="F108:F115" si="7">E108*D108</f>
        <v>6.4</v>
      </c>
      <c r="G108" s="11">
        <f t="shared" ref="G108:G129" si="8">F108*22%</f>
        <v>1.4080000000000001</v>
      </c>
      <c r="H108" s="49">
        <f t="shared" ref="H108:H128" si="9">F108+G108</f>
        <v>7.8080000000000007</v>
      </c>
    </row>
    <row r="109" spans="1:16" s="5" customFormat="1" ht="18.95" customHeight="1" x14ac:dyDescent="0.2">
      <c r="A109" s="103" t="s">
        <v>69</v>
      </c>
      <c r="B109" s="62">
        <v>360833</v>
      </c>
      <c r="C109" s="9" t="s">
        <v>117</v>
      </c>
      <c r="D109" s="131">
        <v>2</v>
      </c>
      <c r="E109" s="132">
        <v>1.25</v>
      </c>
      <c r="F109" s="48">
        <f t="shared" si="7"/>
        <v>2.5</v>
      </c>
      <c r="G109" s="11">
        <f t="shared" si="8"/>
        <v>0.55000000000000004</v>
      </c>
      <c r="H109" s="49">
        <f t="shared" si="9"/>
        <v>3.05</v>
      </c>
    </row>
    <row r="110" spans="1:16" s="5" customFormat="1" ht="18.95" customHeight="1" x14ac:dyDescent="0.2">
      <c r="A110" s="103" t="s">
        <v>69</v>
      </c>
      <c r="B110" s="62">
        <v>290259</v>
      </c>
      <c r="C110" s="9" t="s">
        <v>92</v>
      </c>
      <c r="D110" s="131">
        <v>1</v>
      </c>
      <c r="E110" s="132">
        <v>7.47</v>
      </c>
      <c r="F110" s="48">
        <f t="shared" si="7"/>
        <v>7.47</v>
      </c>
      <c r="G110" s="11">
        <f t="shared" si="8"/>
        <v>1.6434</v>
      </c>
      <c r="H110" s="49">
        <f t="shared" si="9"/>
        <v>9.1134000000000004</v>
      </c>
    </row>
    <row r="111" spans="1:16" s="5" customFormat="1" ht="18.95" customHeight="1" x14ac:dyDescent="0.2">
      <c r="A111" s="103" t="s">
        <v>69</v>
      </c>
      <c r="B111" s="62">
        <v>20734</v>
      </c>
      <c r="C111" s="9" t="s">
        <v>121</v>
      </c>
      <c r="D111" s="131">
        <v>1</v>
      </c>
      <c r="E111" s="132">
        <v>15.9</v>
      </c>
      <c r="F111" s="48">
        <f t="shared" si="7"/>
        <v>15.9</v>
      </c>
      <c r="G111" s="11">
        <f t="shared" si="8"/>
        <v>3.4980000000000002</v>
      </c>
      <c r="H111" s="49">
        <f t="shared" si="9"/>
        <v>19.398</v>
      </c>
    </row>
    <row r="112" spans="1:16" s="5" customFormat="1" ht="18.95" customHeight="1" x14ac:dyDescent="0.2">
      <c r="A112" s="103" t="s">
        <v>69</v>
      </c>
      <c r="B112" s="62">
        <v>400525</v>
      </c>
      <c r="C112" s="9" t="s">
        <v>128</v>
      </c>
      <c r="D112" s="131">
        <v>1</v>
      </c>
      <c r="E112" s="132">
        <v>145.5</v>
      </c>
      <c r="F112" s="48">
        <f t="shared" si="7"/>
        <v>145.5</v>
      </c>
      <c r="G112" s="11">
        <f t="shared" si="8"/>
        <v>32.01</v>
      </c>
      <c r="H112" s="49">
        <f t="shared" si="9"/>
        <v>177.51</v>
      </c>
    </row>
    <row r="113" spans="1:16" s="5" customFormat="1" ht="18.95" customHeight="1" x14ac:dyDescent="0.2">
      <c r="A113" s="103" t="s">
        <v>69</v>
      </c>
      <c r="B113" s="62">
        <v>290725</v>
      </c>
      <c r="C113" s="9" t="s">
        <v>95</v>
      </c>
      <c r="D113" s="131">
        <v>10</v>
      </c>
      <c r="E113" s="132">
        <v>0.81</v>
      </c>
      <c r="F113" s="48">
        <f t="shared" si="7"/>
        <v>8.1000000000000014</v>
      </c>
      <c r="G113" s="11">
        <f t="shared" si="8"/>
        <v>1.7820000000000003</v>
      </c>
      <c r="H113" s="49">
        <f t="shared" si="9"/>
        <v>9.8820000000000014</v>
      </c>
    </row>
    <row r="114" spans="1:16" s="5" customFormat="1" ht="18.95" customHeight="1" x14ac:dyDescent="0.2">
      <c r="A114" s="103" t="s">
        <v>69</v>
      </c>
      <c r="B114" s="62">
        <v>390402</v>
      </c>
      <c r="C114" s="9" t="s">
        <v>131</v>
      </c>
      <c r="D114" s="131">
        <v>5</v>
      </c>
      <c r="E114" s="132">
        <v>1.41</v>
      </c>
      <c r="F114" s="48">
        <f t="shared" si="7"/>
        <v>7.05</v>
      </c>
      <c r="G114" s="11">
        <f t="shared" si="8"/>
        <v>1.5509999999999999</v>
      </c>
      <c r="H114" s="49">
        <f t="shared" si="9"/>
        <v>8.6009999999999991</v>
      </c>
    </row>
    <row r="115" spans="1:16" ht="24.95" customHeight="1" x14ac:dyDescent="0.2">
      <c r="A115" s="103" t="s">
        <v>69</v>
      </c>
      <c r="B115" s="62">
        <v>290139</v>
      </c>
      <c r="C115" s="9" t="s">
        <v>126</v>
      </c>
      <c r="D115" s="131">
        <v>5</v>
      </c>
      <c r="E115" s="132">
        <v>0.8</v>
      </c>
      <c r="F115" s="48">
        <f t="shared" si="7"/>
        <v>4</v>
      </c>
      <c r="G115" s="11">
        <f t="shared" si="8"/>
        <v>0.88</v>
      </c>
      <c r="H115" s="49">
        <f t="shared" si="9"/>
        <v>4.88</v>
      </c>
      <c r="I115" s="5"/>
      <c r="J115" s="5"/>
      <c r="K115" s="5"/>
      <c r="L115" s="5"/>
      <c r="M115" s="5"/>
      <c r="N115" s="5"/>
      <c r="O115" s="5"/>
      <c r="P115" s="5"/>
    </row>
    <row r="116" spans="1:16" s="5" customFormat="1" ht="18.95" customHeight="1" x14ac:dyDescent="0.2">
      <c r="A116" s="103" t="s">
        <v>69</v>
      </c>
      <c r="B116" s="61" t="s">
        <v>152</v>
      </c>
      <c r="C116" s="50" t="s">
        <v>153</v>
      </c>
      <c r="D116" s="51">
        <v>1</v>
      </c>
      <c r="E116" s="77">
        <v>3.08</v>
      </c>
      <c r="F116" s="52">
        <f t="shared" ref="F116:F124" si="10">D116*E116</f>
        <v>3.08</v>
      </c>
      <c r="G116" s="11">
        <f t="shared" si="8"/>
        <v>0.67759999999999998</v>
      </c>
      <c r="H116" s="49">
        <f t="shared" si="9"/>
        <v>3.7576000000000001</v>
      </c>
    </row>
    <row r="117" spans="1:16" s="5" customFormat="1" ht="18.95" customHeight="1" x14ac:dyDescent="0.2">
      <c r="A117" s="103" t="s">
        <v>69</v>
      </c>
      <c r="B117" s="61" t="s">
        <v>150</v>
      </c>
      <c r="C117" s="50" t="s">
        <v>151</v>
      </c>
      <c r="D117" s="51">
        <v>1</v>
      </c>
      <c r="E117" s="77">
        <v>3.08</v>
      </c>
      <c r="F117" s="52">
        <f t="shared" si="10"/>
        <v>3.08</v>
      </c>
      <c r="G117" s="11">
        <f t="shared" si="8"/>
        <v>0.67759999999999998</v>
      </c>
      <c r="H117" s="49">
        <f t="shared" si="9"/>
        <v>3.7576000000000001</v>
      </c>
    </row>
    <row r="118" spans="1:16" s="5" customFormat="1" ht="18.95" customHeight="1" x14ac:dyDescent="0.2">
      <c r="A118" s="103" t="s">
        <v>69</v>
      </c>
      <c r="B118" s="61" t="s">
        <v>136</v>
      </c>
      <c r="C118" s="50" t="s">
        <v>137</v>
      </c>
      <c r="D118" s="51">
        <v>1</v>
      </c>
      <c r="E118" s="77">
        <v>1.46</v>
      </c>
      <c r="F118" s="52">
        <f t="shared" si="10"/>
        <v>1.46</v>
      </c>
      <c r="G118" s="11">
        <f t="shared" si="8"/>
        <v>0.32119999999999999</v>
      </c>
      <c r="H118" s="49">
        <f t="shared" si="9"/>
        <v>1.7811999999999999</v>
      </c>
    </row>
    <row r="119" spans="1:16" s="5" customFormat="1" ht="18.95" customHeight="1" x14ac:dyDescent="0.2">
      <c r="A119" s="103" t="s">
        <v>69</v>
      </c>
      <c r="B119" s="61" t="s">
        <v>138</v>
      </c>
      <c r="C119" s="50" t="s">
        <v>139</v>
      </c>
      <c r="D119" s="51">
        <v>1</v>
      </c>
      <c r="E119" s="77">
        <v>1.46</v>
      </c>
      <c r="F119" s="52">
        <f t="shared" si="10"/>
        <v>1.46</v>
      </c>
      <c r="G119" s="11">
        <f t="shared" si="8"/>
        <v>0.32119999999999999</v>
      </c>
      <c r="H119" s="49">
        <f t="shared" si="9"/>
        <v>1.7811999999999999</v>
      </c>
    </row>
    <row r="120" spans="1:16" s="5" customFormat="1" ht="18.95" customHeight="1" x14ac:dyDescent="0.2">
      <c r="A120" s="103" t="s">
        <v>69</v>
      </c>
      <c r="B120" s="61" t="s">
        <v>140</v>
      </c>
      <c r="C120" s="50" t="s">
        <v>141</v>
      </c>
      <c r="D120" s="51">
        <v>1</v>
      </c>
      <c r="E120" s="77">
        <v>1.46</v>
      </c>
      <c r="F120" s="52">
        <f t="shared" si="10"/>
        <v>1.46</v>
      </c>
      <c r="G120" s="11">
        <f t="shared" si="8"/>
        <v>0.32119999999999999</v>
      </c>
      <c r="H120" s="49">
        <f t="shared" si="9"/>
        <v>1.7811999999999999</v>
      </c>
    </row>
    <row r="121" spans="1:16" s="5" customFormat="1" ht="18.95" customHeight="1" x14ac:dyDescent="0.2">
      <c r="A121" s="103" t="s">
        <v>69</v>
      </c>
      <c r="B121" s="61" t="s">
        <v>142</v>
      </c>
      <c r="C121" s="50" t="s">
        <v>143</v>
      </c>
      <c r="D121" s="51">
        <v>1</v>
      </c>
      <c r="E121" s="77">
        <v>1.46</v>
      </c>
      <c r="F121" s="52">
        <f t="shared" si="10"/>
        <v>1.46</v>
      </c>
      <c r="G121" s="11">
        <f t="shared" si="8"/>
        <v>0.32119999999999999</v>
      </c>
      <c r="H121" s="49">
        <f t="shared" si="9"/>
        <v>1.7811999999999999</v>
      </c>
    </row>
    <row r="122" spans="1:16" s="5" customFormat="1" ht="18.95" customHeight="1" x14ac:dyDescent="0.2">
      <c r="A122" s="103" t="s">
        <v>69</v>
      </c>
      <c r="B122" s="61" t="s">
        <v>144</v>
      </c>
      <c r="C122" s="50" t="s">
        <v>145</v>
      </c>
      <c r="D122" s="51">
        <v>1</v>
      </c>
      <c r="E122" s="77">
        <v>1.46</v>
      </c>
      <c r="F122" s="52">
        <f t="shared" si="10"/>
        <v>1.46</v>
      </c>
      <c r="G122" s="11">
        <f t="shared" si="8"/>
        <v>0.32119999999999999</v>
      </c>
      <c r="H122" s="49">
        <f t="shared" si="9"/>
        <v>1.7811999999999999</v>
      </c>
    </row>
    <row r="123" spans="1:16" s="5" customFormat="1" ht="18.95" customHeight="1" x14ac:dyDescent="0.2">
      <c r="A123" s="103" t="s">
        <v>69</v>
      </c>
      <c r="B123" s="61" t="s">
        <v>146</v>
      </c>
      <c r="C123" s="50" t="s">
        <v>147</v>
      </c>
      <c r="D123" s="51">
        <v>1</v>
      </c>
      <c r="E123" s="77">
        <v>1.46</v>
      </c>
      <c r="F123" s="52">
        <f t="shared" si="10"/>
        <v>1.46</v>
      </c>
      <c r="G123" s="11">
        <f t="shared" si="8"/>
        <v>0.32119999999999999</v>
      </c>
      <c r="H123" s="49">
        <f t="shared" si="9"/>
        <v>1.7811999999999999</v>
      </c>
    </row>
    <row r="124" spans="1:16" s="5" customFormat="1" ht="18.95" customHeight="1" x14ac:dyDescent="0.2">
      <c r="A124" s="103" t="s">
        <v>69</v>
      </c>
      <c r="B124" s="61" t="s">
        <v>148</v>
      </c>
      <c r="C124" s="50" t="s">
        <v>149</v>
      </c>
      <c r="D124" s="51">
        <v>1</v>
      </c>
      <c r="E124" s="77">
        <v>1.46</v>
      </c>
      <c r="F124" s="52">
        <f t="shared" si="10"/>
        <v>1.46</v>
      </c>
      <c r="G124" s="11">
        <f t="shared" si="8"/>
        <v>0.32119999999999999</v>
      </c>
      <c r="H124" s="49">
        <f t="shared" si="9"/>
        <v>1.7811999999999999</v>
      </c>
    </row>
    <row r="125" spans="1:16" s="5" customFormat="1" ht="18.95" customHeight="1" x14ac:dyDescent="0.2">
      <c r="A125" s="103" t="s">
        <v>69</v>
      </c>
      <c r="B125" s="60">
        <v>400191</v>
      </c>
      <c r="C125" s="9" t="s">
        <v>76</v>
      </c>
      <c r="D125" s="10">
        <v>5</v>
      </c>
      <c r="E125" s="48">
        <v>2.36</v>
      </c>
      <c r="F125" s="48">
        <f>E125*D125</f>
        <v>11.799999999999999</v>
      </c>
      <c r="G125" s="11">
        <f t="shared" si="8"/>
        <v>2.5959999999999996</v>
      </c>
      <c r="H125" s="49">
        <f t="shared" si="9"/>
        <v>14.395999999999999</v>
      </c>
    </row>
    <row r="126" spans="1:16" s="5" customFormat="1" ht="18.95" customHeight="1" x14ac:dyDescent="0.2">
      <c r="A126" s="103" t="s">
        <v>69</v>
      </c>
      <c r="B126" s="60">
        <v>10729</v>
      </c>
      <c r="C126" s="9" t="s">
        <v>71</v>
      </c>
      <c r="D126" s="10">
        <v>5</v>
      </c>
      <c r="E126" s="48">
        <v>3.87</v>
      </c>
      <c r="F126" s="48">
        <f>E126*D126</f>
        <v>19.350000000000001</v>
      </c>
      <c r="G126" s="11">
        <f t="shared" si="8"/>
        <v>4.2570000000000006</v>
      </c>
      <c r="H126" s="49">
        <f t="shared" si="9"/>
        <v>23.607000000000003</v>
      </c>
    </row>
    <row r="127" spans="1:16" s="5" customFormat="1" ht="18.95" customHeight="1" x14ac:dyDescent="0.2">
      <c r="A127" s="103" t="s">
        <v>69</v>
      </c>
      <c r="B127" s="60">
        <v>381965</v>
      </c>
      <c r="C127" s="9" t="s">
        <v>83</v>
      </c>
      <c r="D127" s="10">
        <v>5</v>
      </c>
      <c r="E127" s="48">
        <v>4.1500000000000004</v>
      </c>
      <c r="F127" s="48">
        <f>E127*D127</f>
        <v>20.75</v>
      </c>
      <c r="G127" s="11">
        <f t="shared" si="8"/>
        <v>4.5650000000000004</v>
      </c>
      <c r="H127" s="49">
        <f t="shared" si="9"/>
        <v>25.315000000000001</v>
      </c>
    </row>
    <row r="128" spans="1:16" s="5" customFormat="1" ht="18.95" customHeight="1" x14ac:dyDescent="0.2">
      <c r="A128" s="99"/>
      <c r="B128" s="108"/>
      <c r="C128" s="112"/>
      <c r="D128" s="116"/>
      <c r="E128" s="119"/>
      <c r="F128" s="32">
        <f>SUM(F122:F127)</f>
        <v>56.28</v>
      </c>
      <c r="G128" s="33">
        <f t="shared" si="8"/>
        <v>12.381600000000001</v>
      </c>
      <c r="H128" s="33">
        <f t="shared" si="9"/>
        <v>68.661600000000007</v>
      </c>
      <c r="I128" s="29"/>
      <c r="J128" s="29"/>
      <c r="K128" s="29"/>
      <c r="L128" s="29"/>
      <c r="M128" s="29"/>
      <c r="N128" s="29"/>
      <c r="O128" s="29"/>
      <c r="P128" s="29"/>
    </row>
    <row r="129" spans="1:16" s="5" customFormat="1" ht="18.95" customHeight="1" x14ac:dyDescent="0.2">
      <c r="A129" s="99"/>
      <c r="B129" s="108"/>
      <c r="C129" s="112"/>
      <c r="D129" s="116"/>
      <c r="E129" s="119"/>
      <c r="F129" s="70">
        <f>SUM(F124:F128)</f>
        <v>109.64</v>
      </c>
      <c r="G129" s="70">
        <f t="shared" si="8"/>
        <v>24.120799999999999</v>
      </c>
      <c r="H129" s="70">
        <f>SUM(H124:H128)</f>
        <v>133.76080000000002</v>
      </c>
      <c r="I129" s="29"/>
      <c r="J129" s="29"/>
      <c r="K129" s="29"/>
      <c r="L129" s="29"/>
      <c r="M129" s="29"/>
      <c r="N129" s="29"/>
      <c r="O129" s="29"/>
      <c r="P129" s="29"/>
    </row>
    <row r="130" spans="1:16" s="5" customFormat="1" ht="18.95" customHeight="1" x14ac:dyDescent="0.2">
      <c r="A130" s="99"/>
      <c r="B130" s="108"/>
      <c r="C130" s="112"/>
      <c r="D130" s="116"/>
      <c r="E130" s="119"/>
      <c r="F130" s="112"/>
      <c r="G130" s="112"/>
      <c r="H130" s="112"/>
      <c r="I130" s="29"/>
      <c r="J130" s="29"/>
      <c r="K130" s="29"/>
      <c r="L130" s="29"/>
      <c r="M130" s="29"/>
      <c r="N130" s="29"/>
      <c r="O130" s="29"/>
      <c r="P130" s="29"/>
    </row>
    <row r="131" spans="1:16" s="5" customFormat="1" ht="18.95" customHeight="1" x14ac:dyDescent="0.2">
      <c r="A131" s="99"/>
      <c r="B131" s="108"/>
      <c r="C131" s="112"/>
      <c r="D131" s="116"/>
      <c r="E131" s="119"/>
      <c r="F131" s="36">
        <f>SUM(F126:F130)</f>
        <v>206.01999999999998</v>
      </c>
      <c r="G131" s="34">
        <f>F131*22%</f>
        <v>45.324399999999997</v>
      </c>
      <c r="H131" s="70">
        <f>SUM(H126:H130)</f>
        <v>251.34440000000004</v>
      </c>
      <c r="I131" s="29"/>
      <c r="J131" s="29"/>
      <c r="K131" s="29"/>
      <c r="L131" s="29"/>
      <c r="M131" s="29"/>
      <c r="N131" s="29"/>
      <c r="O131" s="29"/>
      <c r="P131" s="29"/>
    </row>
    <row r="132" spans="1:16" s="5" customFormat="1" ht="18.95" customHeight="1" x14ac:dyDescent="0.2">
      <c r="A132" s="99"/>
      <c r="B132" s="108"/>
      <c r="C132" s="112"/>
      <c r="D132" s="116"/>
      <c r="E132" s="119"/>
      <c r="F132" s="112"/>
      <c r="G132" s="112"/>
      <c r="H132" s="112"/>
      <c r="I132" s="29"/>
      <c r="J132" s="29"/>
      <c r="K132" s="29"/>
      <c r="L132" s="29"/>
      <c r="M132" s="29"/>
      <c r="N132" s="29"/>
      <c r="O132" s="29"/>
      <c r="P132" s="29"/>
    </row>
    <row r="133" spans="1:16" s="5" customFormat="1" ht="18.95" customHeight="1" x14ac:dyDescent="0.2">
      <c r="A133" s="99"/>
      <c r="B133" s="110"/>
      <c r="C133" s="112"/>
      <c r="D133" s="118"/>
      <c r="E133" s="121"/>
      <c r="F133" s="123"/>
      <c r="G133" s="125"/>
      <c r="H133" s="125"/>
      <c r="I133" s="29"/>
      <c r="J133" s="29"/>
      <c r="K133" s="29"/>
      <c r="L133" s="29"/>
      <c r="M133" s="29"/>
      <c r="N133" s="29"/>
      <c r="O133" s="29"/>
      <c r="P133" s="29"/>
    </row>
    <row r="134" spans="1:16" ht="16.5" customHeight="1" x14ac:dyDescent="0.2">
      <c r="C134" s="40" t="s">
        <v>180</v>
      </c>
      <c r="F134" s="64">
        <f>SUM(F46:F133)</f>
        <v>1995.18</v>
      </c>
      <c r="G134" s="46">
        <f t="shared" ref="G134" si="11">F134*22%</f>
        <v>438.93960000000004</v>
      </c>
      <c r="H134" s="12">
        <f t="shared" ref="H134" si="12">F134+G134</f>
        <v>2434.1196</v>
      </c>
    </row>
    <row r="135" spans="1:16" ht="9" customHeight="1" x14ac:dyDescent="0.2"/>
    <row r="136" spans="1:16" s="65" customFormat="1" ht="24.95" customHeight="1" x14ac:dyDescent="0.25">
      <c r="A136" s="104"/>
      <c r="B136" s="63"/>
      <c r="C136" s="66" t="s">
        <v>181</v>
      </c>
      <c r="D136" s="67"/>
      <c r="E136" s="78"/>
      <c r="F136" s="68">
        <f>F134+F42+F34+F26</f>
        <v>2002.28</v>
      </c>
      <c r="G136" s="68">
        <f>G134+G42+G34+G26</f>
        <v>440.50160000000005</v>
      </c>
      <c r="H136" s="68">
        <f>H134+H42+H34+H26</f>
        <v>2442.7815999999998</v>
      </c>
    </row>
    <row r="137" spans="1:16" s="15" customFormat="1" ht="15" customHeight="1" x14ac:dyDescent="0.2">
      <c r="A137" s="105"/>
      <c r="B137" s="3" t="s">
        <v>34</v>
      </c>
      <c r="C137" s="93"/>
      <c r="D137" s="41"/>
      <c r="E137" s="75"/>
      <c r="F137" s="13"/>
      <c r="G137" s="13"/>
      <c r="H137" s="14"/>
      <c r="L137" s="3"/>
      <c r="M137" s="3"/>
      <c r="N137" s="1"/>
    </row>
    <row r="138" spans="1:16" s="15" customFormat="1" ht="15" customHeight="1" x14ac:dyDescent="0.2">
      <c r="A138" s="105"/>
      <c r="B138" s="3" t="s">
        <v>35</v>
      </c>
      <c r="C138" s="93"/>
      <c r="D138" s="41"/>
      <c r="E138" s="75"/>
      <c r="F138" s="13"/>
      <c r="G138" s="13"/>
      <c r="H138" s="14"/>
      <c r="K138" s="3"/>
      <c r="L138" s="3"/>
      <c r="M138" s="3"/>
      <c r="N138" s="1"/>
    </row>
    <row r="139" spans="1:16" s="15" customFormat="1" ht="15" customHeight="1" x14ac:dyDescent="0.2">
      <c r="A139" s="105"/>
      <c r="B139" s="3" t="s">
        <v>13</v>
      </c>
      <c r="C139" s="93"/>
      <c r="D139" s="41"/>
      <c r="E139" s="75"/>
      <c r="F139" s="13"/>
      <c r="G139" s="13"/>
      <c r="H139" s="14"/>
      <c r="K139" s="3"/>
      <c r="L139" s="3"/>
      <c r="M139" s="3"/>
      <c r="N139" s="1"/>
    </row>
    <row r="140" spans="1:16" s="15" customFormat="1" ht="15" customHeight="1" x14ac:dyDescent="0.2">
      <c r="A140" s="105"/>
      <c r="B140" s="93" t="s">
        <v>14</v>
      </c>
      <c r="C140" s="5"/>
      <c r="D140" s="41"/>
      <c r="E140" s="75"/>
      <c r="F140" s="17"/>
      <c r="G140" s="17"/>
      <c r="H140" s="14"/>
      <c r="L140" s="3"/>
      <c r="M140" s="3"/>
      <c r="N140" s="1"/>
      <c r="O140" s="93"/>
      <c r="P140" s="13"/>
    </row>
    <row r="141" spans="1:16" s="15" customFormat="1" ht="15" customHeight="1" x14ac:dyDescent="0.2">
      <c r="A141" s="105"/>
      <c r="B141" s="94" t="s">
        <v>15</v>
      </c>
      <c r="E141" s="142">
        <f>H136</f>
        <v>2442.7815999999998</v>
      </c>
      <c r="F141" s="141"/>
      <c r="G141" s="13" t="s">
        <v>16</v>
      </c>
      <c r="L141" s="3"/>
      <c r="M141" s="3"/>
      <c r="N141" s="1"/>
      <c r="O141" s="93"/>
      <c r="P141" s="13"/>
    </row>
    <row r="142" spans="1:16" s="15" customFormat="1" ht="15" customHeight="1" x14ac:dyDescent="0.2">
      <c r="A142" s="105"/>
      <c r="B142" s="143" t="s">
        <v>174</v>
      </c>
      <c r="C142" s="143"/>
      <c r="D142" s="143"/>
      <c r="E142" s="143"/>
      <c r="F142" s="143"/>
      <c r="G142" s="143"/>
      <c r="H142" s="14"/>
    </row>
    <row r="143" spans="1:16" s="15" customFormat="1" ht="15" customHeight="1" x14ac:dyDescent="0.2">
      <c r="A143" s="105"/>
      <c r="B143" s="144" t="s">
        <v>175</v>
      </c>
      <c r="C143" s="144"/>
      <c r="D143" s="144"/>
      <c r="E143" s="144"/>
      <c r="F143" s="144"/>
      <c r="G143" s="144"/>
      <c r="H143" s="14"/>
    </row>
    <row r="144" spans="1:16" s="15" customFormat="1" ht="15" customHeight="1" x14ac:dyDescent="0.2">
      <c r="A144" s="105"/>
      <c r="B144" s="145" t="s">
        <v>176</v>
      </c>
      <c r="C144" s="145"/>
      <c r="D144" s="145"/>
      <c r="E144" s="145"/>
      <c r="F144" s="145"/>
      <c r="G144" s="145"/>
      <c r="H144" s="14"/>
    </row>
    <row r="145" spans="1:9" s="15" customFormat="1" ht="15" customHeight="1" x14ac:dyDescent="0.2">
      <c r="A145" s="105"/>
      <c r="B145" s="93" t="s">
        <v>17</v>
      </c>
      <c r="C145" s="95"/>
      <c r="D145" s="41"/>
      <c r="E145" s="75"/>
      <c r="F145" s="13"/>
      <c r="G145" s="13"/>
      <c r="H145" s="14"/>
    </row>
    <row r="146" spans="1:9" s="15" customFormat="1" ht="15" customHeight="1" x14ac:dyDescent="0.2">
      <c r="A146" s="105"/>
      <c r="B146" s="93" t="s">
        <v>18</v>
      </c>
      <c r="C146" s="95"/>
      <c r="D146" s="41"/>
      <c r="E146" s="75"/>
      <c r="F146" s="13"/>
      <c r="G146" s="13"/>
      <c r="H146" s="19"/>
    </row>
    <row r="147" spans="1:9" s="15" customFormat="1" ht="15" customHeight="1" x14ac:dyDescent="0.2">
      <c r="A147" s="105"/>
      <c r="B147" s="93" t="s">
        <v>19</v>
      </c>
      <c r="C147" s="95"/>
      <c r="D147" s="41"/>
      <c r="E147" s="79"/>
      <c r="G147" s="141">
        <f>H136</f>
        <v>2442.7815999999998</v>
      </c>
      <c r="H147" s="141"/>
    </row>
    <row r="148" spans="1:9" s="15" customFormat="1" ht="15" customHeight="1" x14ac:dyDescent="0.2">
      <c r="A148" s="105"/>
      <c r="B148" s="93" t="s">
        <v>20</v>
      </c>
      <c r="C148" s="95"/>
      <c r="D148" s="41"/>
      <c r="E148" s="75"/>
      <c r="F148" s="13"/>
      <c r="G148" s="13"/>
      <c r="H148" s="14"/>
    </row>
    <row r="149" spans="1:9" s="15" customFormat="1" ht="15" customHeight="1" x14ac:dyDescent="0.2">
      <c r="A149" s="105"/>
      <c r="B149" s="93" t="s">
        <v>21</v>
      </c>
      <c r="C149" s="95"/>
      <c r="D149" s="41"/>
      <c r="E149" s="75"/>
      <c r="F149" s="95"/>
      <c r="G149" s="95"/>
      <c r="H149" s="14"/>
    </row>
    <row r="150" spans="1:9" s="15" customFormat="1" ht="15" customHeight="1" x14ac:dyDescent="0.2">
      <c r="A150" s="105"/>
      <c r="B150" s="94" t="s">
        <v>177</v>
      </c>
      <c r="C150" s="20"/>
      <c r="D150" s="45"/>
      <c r="E150" s="80"/>
      <c r="F150" s="20"/>
      <c r="G150" s="20"/>
      <c r="H150" s="14"/>
    </row>
    <row r="151" spans="1:9" s="15" customFormat="1" ht="15" customHeight="1" x14ac:dyDescent="0.2">
      <c r="A151" s="105"/>
      <c r="B151" s="93" t="s">
        <v>22</v>
      </c>
      <c r="C151" s="95"/>
      <c r="D151" s="41"/>
      <c r="E151" s="75"/>
      <c r="F151" s="95"/>
      <c r="G151" s="95"/>
      <c r="H151" s="14"/>
    </row>
    <row r="152" spans="1:9" s="15" customFormat="1" ht="15" customHeight="1" x14ac:dyDescent="0.2">
      <c r="A152" s="105"/>
      <c r="B152" s="93" t="s">
        <v>23</v>
      </c>
      <c r="C152" s="95"/>
      <c r="D152" s="41"/>
      <c r="E152" s="75"/>
      <c r="F152" s="13"/>
      <c r="G152" s="13"/>
      <c r="H152" s="14"/>
    </row>
    <row r="153" spans="1:9" s="15" customFormat="1" ht="15" customHeight="1" x14ac:dyDescent="0.2">
      <c r="A153" s="105"/>
      <c r="B153" s="93" t="s">
        <v>178</v>
      </c>
      <c r="C153" s="95"/>
      <c r="D153" s="2" t="s">
        <v>182</v>
      </c>
      <c r="E153" s="80"/>
      <c r="F153" s="26"/>
      <c r="G153" s="26"/>
      <c r="H153" s="26"/>
    </row>
    <row r="154" spans="1:9" s="5" customFormat="1" ht="18" customHeight="1" x14ac:dyDescent="0.2">
      <c r="A154" s="97"/>
      <c r="B154" s="93"/>
      <c r="D154" s="41"/>
      <c r="E154" s="75"/>
      <c r="F154" s="17"/>
      <c r="G154" s="17"/>
      <c r="H154" s="19"/>
    </row>
    <row r="155" spans="1:9" s="5" customFormat="1" ht="18" customHeight="1" x14ac:dyDescent="0.2">
      <c r="A155" s="97"/>
      <c r="B155" s="94" t="s">
        <v>24</v>
      </c>
      <c r="D155" s="41"/>
      <c r="E155" s="75"/>
      <c r="F155" s="16" t="s">
        <v>179</v>
      </c>
      <c r="H155" s="19"/>
      <c r="I155" s="16"/>
    </row>
    <row r="156" spans="1:9" s="5" customFormat="1" ht="18" customHeight="1" x14ac:dyDescent="0.2">
      <c r="A156" s="97"/>
      <c r="B156" s="94" t="s">
        <v>25</v>
      </c>
      <c r="D156" s="41"/>
      <c r="E156" s="75"/>
      <c r="F156" s="13"/>
      <c r="G156" s="17"/>
      <c r="H156" s="19"/>
      <c r="I156" s="17"/>
    </row>
    <row r="157" spans="1:9" s="5" customFormat="1" ht="18" customHeight="1" x14ac:dyDescent="0.2">
      <c r="A157" s="97"/>
      <c r="B157" s="94" t="s">
        <v>26</v>
      </c>
      <c r="C157" s="93"/>
      <c r="D157" s="41"/>
      <c r="E157" s="75"/>
      <c r="F157" s="13"/>
      <c r="G157" s="17"/>
      <c r="H157" s="19"/>
      <c r="I157" s="17"/>
    </row>
    <row r="158" spans="1:9" s="5" customFormat="1" ht="18" customHeight="1" x14ac:dyDescent="0.2">
      <c r="A158" s="97"/>
      <c r="B158" s="94" t="s">
        <v>27</v>
      </c>
      <c r="D158" s="41"/>
      <c r="E158" s="75"/>
      <c r="F158" s="17"/>
      <c r="G158" s="17"/>
      <c r="H158" s="19"/>
      <c r="I158" s="17"/>
    </row>
    <row r="159" spans="1:9" s="5" customFormat="1" ht="18" customHeight="1" x14ac:dyDescent="0.2">
      <c r="A159" s="97"/>
      <c r="B159" s="21"/>
      <c r="D159" s="41"/>
      <c r="E159" s="75"/>
      <c r="F159" s="22" t="s">
        <v>28</v>
      </c>
      <c r="G159" s="17"/>
      <c r="H159" s="19"/>
      <c r="I159" s="22"/>
    </row>
    <row r="160" spans="1:9" s="5" customFormat="1" ht="18" customHeight="1" x14ac:dyDescent="0.2">
      <c r="A160" s="97"/>
      <c r="B160" s="21"/>
      <c r="D160" s="41"/>
      <c r="E160" s="75"/>
      <c r="F160" s="22" t="s">
        <v>29</v>
      </c>
      <c r="G160" s="39"/>
      <c r="H160" s="19"/>
      <c r="I160" s="22"/>
    </row>
    <row r="161" spans="1:8" s="5" customFormat="1" ht="18" customHeight="1" x14ac:dyDescent="0.2">
      <c r="A161" s="97"/>
      <c r="B161" s="21"/>
      <c r="D161" s="41"/>
      <c r="E161" s="75"/>
      <c r="F161" s="13"/>
      <c r="G161" s="22"/>
      <c r="H161" s="19"/>
    </row>
  </sheetData>
  <sortState ref="A20:P133">
    <sortCondition ref="C20:C133"/>
  </sortState>
  <mergeCells count="12">
    <mergeCell ref="G147:H147"/>
    <mergeCell ref="B1:H1"/>
    <mergeCell ref="B2:H2"/>
    <mergeCell ref="B3:H3"/>
    <mergeCell ref="B4:H4"/>
    <mergeCell ref="B5:H5"/>
    <mergeCell ref="B6:H6"/>
    <mergeCell ref="B7:H7"/>
    <mergeCell ref="E141:F141"/>
    <mergeCell ref="B142:G142"/>
    <mergeCell ref="B143:G143"/>
    <mergeCell ref="B144:G144"/>
  </mergeCells>
  <hyperlinks>
    <hyperlink ref="B7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LASERCART</vt:lpstr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2022-10-27T08:56:51Z</cp:lastPrinted>
  <dcterms:created xsi:type="dcterms:W3CDTF">2022-10-18T08:23:55Z</dcterms:created>
  <dcterms:modified xsi:type="dcterms:W3CDTF">2022-11-25T10:44:34Z</dcterms:modified>
</cp:coreProperties>
</file>