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DSGA MAURI\CONTRATTAZIONE\A.S. 2023_24\PAGAMENTI MOF 2023_24\"/>
    </mc:Choice>
  </mc:AlternateContent>
  <bookViews>
    <workbookView xWindow="0" yWindow="0" windowWidth="28800" windowHeight="12030"/>
  </bookViews>
  <sheets>
    <sheet name="FIS DOCENTI 2023_24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" i="7" l="1"/>
  <c r="O6" i="7"/>
  <c r="D97" i="7" l="1"/>
  <c r="G97" i="7"/>
  <c r="L122" i="7" l="1"/>
  <c r="L124" i="7" s="1"/>
  <c r="G120" i="7"/>
  <c r="J120" i="7" s="1"/>
  <c r="D120" i="7"/>
  <c r="F120" i="7" s="1"/>
  <c r="G119" i="7"/>
  <c r="J119" i="7" s="1"/>
  <c r="D119" i="7"/>
  <c r="F119" i="7" s="1"/>
  <c r="G118" i="7"/>
  <c r="J118" i="7" s="1"/>
  <c r="D118" i="7"/>
  <c r="F118" i="7" s="1"/>
  <c r="G115" i="7"/>
  <c r="J115" i="7" s="1"/>
  <c r="D115" i="7"/>
  <c r="F115" i="7" s="1"/>
  <c r="G114" i="7"/>
  <c r="J114" i="7" s="1"/>
  <c r="D114" i="7"/>
  <c r="F114" i="7" s="1"/>
  <c r="G113" i="7"/>
  <c r="J113" i="7" s="1"/>
  <c r="D113" i="7"/>
  <c r="F113" i="7" s="1"/>
  <c r="G112" i="7"/>
  <c r="J112" i="7" s="1"/>
  <c r="D112" i="7"/>
  <c r="F112" i="7" s="1"/>
  <c r="G111" i="7"/>
  <c r="J111" i="7" s="1"/>
  <c r="D111" i="7"/>
  <c r="F111" i="7" s="1"/>
  <c r="G109" i="7"/>
  <c r="J109" i="7" s="1"/>
  <c r="D109" i="7"/>
  <c r="F109" i="7" s="1"/>
  <c r="G108" i="7"/>
  <c r="J108" i="7" s="1"/>
  <c r="D108" i="7"/>
  <c r="F108" i="7" s="1"/>
  <c r="J107" i="7"/>
  <c r="G107" i="7"/>
  <c r="D107" i="7"/>
  <c r="F107" i="7" s="1"/>
  <c r="G106" i="7"/>
  <c r="J106" i="7" s="1"/>
  <c r="D106" i="7"/>
  <c r="F106" i="7" s="1"/>
  <c r="G105" i="7"/>
  <c r="J105" i="7" s="1"/>
  <c r="D105" i="7"/>
  <c r="F105" i="7" s="1"/>
  <c r="G103" i="7"/>
  <c r="J103" i="7" s="1"/>
  <c r="D103" i="7"/>
  <c r="F103" i="7" s="1"/>
  <c r="G102" i="7"/>
  <c r="J102" i="7" s="1"/>
  <c r="D102" i="7"/>
  <c r="F102" i="7" s="1"/>
  <c r="G101" i="7"/>
  <c r="J101" i="7" s="1"/>
  <c r="D101" i="7"/>
  <c r="F101" i="7" s="1"/>
  <c r="G100" i="7"/>
  <c r="J100" i="7" s="1"/>
  <c r="D100" i="7"/>
  <c r="F100" i="7" s="1"/>
  <c r="G99" i="7"/>
  <c r="J99" i="7" s="1"/>
  <c r="D99" i="7"/>
  <c r="F99" i="7" s="1"/>
  <c r="G98" i="7"/>
  <c r="J98" i="7" s="1"/>
  <c r="D98" i="7"/>
  <c r="F98" i="7" s="1"/>
  <c r="J97" i="7"/>
  <c r="F97" i="7"/>
  <c r="G95" i="7"/>
  <c r="J95" i="7" s="1"/>
  <c r="D95" i="7"/>
  <c r="F95" i="7" s="1"/>
  <c r="G94" i="7"/>
  <c r="J94" i="7" s="1"/>
  <c r="D94" i="7"/>
  <c r="F94" i="7" s="1"/>
  <c r="G93" i="7"/>
  <c r="J93" i="7" s="1"/>
  <c r="D93" i="7"/>
  <c r="F93" i="7" s="1"/>
  <c r="G91" i="7"/>
  <c r="J91" i="7" s="1"/>
  <c r="D91" i="7"/>
  <c r="F91" i="7" s="1"/>
  <c r="G90" i="7"/>
  <c r="J90" i="7" s="1"/>
  <c r="D90" i="7"/>
  <c r="F90" i="7" s="1"/>
  <c r="G89" i="7"/>
  <c r="J89" i="7" s="1"/>
  <c r="M89" i="7" s="1"/>
  <c r="D89" i="7"/>
  <c r="F89" i="7" s="1"/>
  <c r="G88" i="7"/>
  <c r="J88" i="7" s="1"/>
  <c r="D88" i="7"/>
  <c r="F88" i="7" s="1"/>
  <c r="G86" i="7"/>
  <c r="J86" i="7" s="1"/>
  <c r="D86" i="7"/>
  <c r="F86" i="7" s="1"/>
  <c r="G85" i="7"/>
  <c r="J85" i="7" s="1"/>
  <c r="D85" i="7"/>
  <c r="F85" i="7" s="1"/>
  <c r="G84" i="7"/>
  <c r="J84" i="7" s="1"/>
  <c r="D84" i="7"/>
  <c r="F84" i="7" s="1"/>
  <c r="G83" i="7"/>
  <c r="J83" i="7" s="1"/>
  <c r="D83" i="7"/>
  <c r="F83" i="7" s="1"/>
  <c r="G81" i="7"/>
  <c r="J81" i="7" s="1"/>
  <c r="D81" i="7"/>
  <c r="F81" i="7" s="1"/>
  <c r="G80" i="7"/>
  <c r="J80" i="7" s="1"/>
  <c r="D80" i="7"/>
  <c r="F80" i="7" s="1"/>
  <c r="G79" i="7"/>
  <c r="J79" i="7" s="1"/>
  <c r="M79" i="7" s="1"/>
  <c r="D79" i="7"/>
  <c r="F79" i="7" s="1"/>
  <c r="G78" i="7"/>
  <c r="J78" i="7" s="1"/>
  <c r="D78" i="7"/>
  <c r="F78" i="7" s="1"/>
  <c r="G77" i="7"/>
  <c r="J77" i="7" s="1"/>
  <c r="D77" i="7"/>
  <c r="F77" i="7" s="1"/>
  <c r="G75" i="7"/>
  <c r="J75" i="7" s="1"/>
  <c r="D75" i="7"/>
  <c r="F75" i="7" s="1"/>
  <c r="G74" i="7"/>
  <c r="J74" i="7" s="1"/>
  <c r="D74" i="7"/>
  <c r="F74" i="7" s="1"/>
  <c r="G73" i="7"/>
  <c r="J73" i="7" s="1"/>
  <c r="D73" i="7"/>
  <c r="F73" i="7" s="1"/>
  <c r="G72" i="7"/>
  <c r="J72" i="7" s="1"/>
  <c r="D72" i="7"/>
  <c r="F72" i="7" s="1"/>
  <c r="G68" i="7"/>
  <c r="J68" i="7" s="1"/>
  <c r="D68" i="7"/>
  <c r="F68" i="7" s="1"/>
  <c r="J67" i="7"/>
  <c r="G67" i="7"/>
  <c r="D67" i="7"/>
  <c r="F67" i="7" s="1"/>
  <c r="G66" i="7"/>
  <c r="J66" i="7" s="1"/>
  <c r="F66" i="7"/>
  <c r="D66" i="7"/>
  <c r="G65" i="7"/>
  <c r="J65" i="7" s="1"/>
  <c r="D65" i="7"/>
  <c r="F65" i="7" s="1"/>
  <c r="G64" i="7"/>
  <c r="J64" i="7" s="1"/>
  <c r="M64" i="7" s="1"/>
  <c r="D64" i="7"/>
  <c r="F64" i="7" s="1"/>
  <c r="G63" i="7"/>
  <c r="J63" i="7" s="1"/>
  <c r="D63" i="7"/>
  <c r="F63" i="7" s="1"/>
  <c r="G62" i="7"/>
  <c r="J62" i="7" s="1"/>
  <c r="D62" i="7"/>
  <c r="F62" i="7" s="1"/>
  <c r="G61" i="7"/>
  <c r="J61" i="7" s="1"/>
  <c r="D61" i="7"/>
  <c r="F61" i="7" s="1"/>
  <c r="G60" i="7"/>
  <c r="J60" i="7" s="1"/>
  <c r="D60" i="7"/>
  <c r="F60" i="7" s="1"/>
  <c r="G59" i="7"/>
  <c r="J59" i="7" s="1"/>
  <c r="D59" i="7"/>
  <c r="F59" i="7" s="1"/>
  <c r="G58" i="7"/>
  <c r="J58" i="7" s="1"/>
  <c r="D58" i="7"/>
  <c r="F58" i="7" s="1"/>
  <c r="G57" i="7"/>
  <c r="J57" i="7" s="1"/>
  <c r="D57" i="7"/>
  <c r="F57" i="7" s="1"/>
  <c r="G56" i="7"/>
  <c r="J56" i="7" s="1"/>
  <c r="D56" i="7"/>
  <c r="F56" i="7" s="1"/>
  <c r="G55" i="7"/>
  <c r="J55" i="7" s="1"/>
  <c r="D55" i="7"/>
  <c r="F55" i="7" s="1"/>
  <c r="G54" i="7"/>
  <c r="J54" i="7" s="1"/>
  <c r="D54" i="7"/>
  <c r="F54" i="7" s="1"/>
  <c r="G53" i="7"/>
  <c r="J53" i="7" s="1"/>
  <c r="D53" i="7"/>
  <c r="F53" i="7" s="1"/>
  <c r="G52" i="7"/>
  <c r="J52" i="7" s="1"/>
  <c r="D52" i="7"/>
  <c r="F52" i="7" s="1"/>
  <c r="G51" i="7"/>
  <c r="J51" i="7" s="1"/>
  <c r="D51" i="7"/>
  <c r="F51" i="7" s="1"/>
  <c r="G50" i="7"/>
  <c r="J50" i="7" s="1"/>
  <c r="D50" i="7"/>
  <c r="F50" i="7" s="1"/>
  <c r="M50" i="7" s="1"/>
  <c r="G49" i="7"/>
  <c r="J49" i="7" s="1"/>
  <c r="D49" i="7"/>
  <c r="F49" i="7" s="1"/>
  <c r="G46" i="7"/>
  <c r="J46" i="7" s="1"/>
  <c r="D46" i="7"/>
  <c r="F46" i="7" s="1"/>
  <c r="G45" i="7"/>
  <c r="J45" i="7" s="1"/>
  <c r="D45" i="7"/>
  <c r="F45" i="7" s="1"/>
  <c r="G44" i="7"/>
  <c r="J44" i="7" s="1"/>
  <c r="D44" i="7"/>
  <c r="F44" i="7" s="1"/>
  <c r="J43" i="7"/>
  <c r="G43" i="7"/>
  <c r="D43" i="7"/>
  <c r="F43" i="7" s="1"/>
  <c r="G42" i="7"/>
  <c r="J42" i="7" s="1"/>
  <c r="D42" i="7"/>
  <c r="F42" i="7" s="1"/>
  <c r="G41" i="7"/>
  <c r="J41" i="7" s="1"/>
  <c r="D41" i="7"/>
  <c r="F41" i="7" s="1"/>
  <c r="G40" i="7"/>
  <c r="J40" i="7" s="1"/>
  <c r="D40" i="7"/>
  <c r="F40" i="7" s="1"/>
  <c r="G39" i="7"/>
  <c r="J39" i="7" s="1"/>
  <c r="D39" i="7"/>
  <c r="F39" i="7" s="1"/>
  <c r="G38" i="7"/>
  <c r="J38" i="7" s="1"/>
  <c r="D38" i="7"/>
  <c r="F38" i="7" s="1"/>
  <c r="G37" i="7"/>
  <c r="J37" i="7" s="1"/>
  <c r="D37" i="7"/>
  <c r="F37" i="7" s="1"/>
  <c r="M37" i="7" s="1"/>
  <c r="G36" i="7"/>
  <c r="J36" i="7" s="1"/>
  <c r="D36" i="7"/>
  <c r="F36" i="7" s="1"/>
  <c r="G35" i="7"/>
  <c r="J35" i="7" s="1"/>
  <c r="D35" i="7"/>
  <c r="F35" i="7" s="1"/>
  <c r="G34" i="7"/>
  <c r="J34" i="7" s="1"/>
  <c r="D34" i="7"/>
  <c r="F34" i="7" s="1"/>
  <c r="G33" i="7"/>
  <c r="J33" i="7" s="1"/>
  <c r="D33" i="7"/>
  <c r="F33" i="7" s="1"/>
  <c r="G32" i="7"/>
  <c r="J32" i="7" s="1"/>
  <c r="D32" i="7"/>
  <c r="F32" i="7" s="1"/>
  <c r="G31" i="7"/>
  <c r="J31" i="7" s="1"/>
  <c r="D31" i="7"/>
  <c r="F31" i="7" s="1"/>
  <c r="G30" i="7"/>
  <c r="J30" i="7" s="1"/>
  <c r="D30" i="7"/>
  <c r="F30" i="7" s="1"/>
  <c r="G29" i="7"/>
  <c r="J29" i="7" s="1"/>
  <c r="F29" i="7"/>
  <c r="D29" i="7"/>
  <c r="G28" i="7"/>
  <c r="J28" i="7" s="1"/>
  <c r="D28" i="7"/>
  <c r="F28" i="7" s="1"/>
  <c r="J27" i="7"/>
  <c r="G27" i="7"/>
  <c r="D27" i="7"/>
  <c r="F27" i="7" s="1"/>
  <c r="G26" i="7"/>
  <c r="J26" i="7" s="1"/>
  <c r="D26" i="7"/>
  <c r="F26" i="7" s="1"/>
  <c r="G25" i="7"/>
  <c r="J25" i="7" s="1"/>
  <c r="D25" i="7"/>
  <c r="F25" i="7" s="1"/>
  <c r="G24" i="7"/>
  <c r="J24" i="7" s="1"/>
  <c r="D24" i="7"/>
  <c r="F24" i="7" s="1"/>
  <c r="G23" i="7"/>
  <c r="J23" i="7" s="1"/>
  <c r="D23" i="7"/>
  <c r="F23" i="7" s="1"/>
  <c r="G22" i="7"/>
  <c r="J22" i="7" s="1"/>
  <c r="D22" i="7"/>
  <c r="F22" i="7" s="1"/>
  <c r="G21" i="7"/>
  <c r="J21" i="7" s="1"/>
  <c r="D21" i="7"/>
  <c r="F21" i="7" s="1"/>
  <c r="M21" i="7" s="1"/>
  <c r="G20" i="7"/>
  <c r="J20" i="7" s="1"/>
  <c r="D20" i="7"/>
  <c r="F20" i="7" s="1"/>
  <c r="G19" i="7"/>
  <c r="J19" i="7" s="1"/>
  <c r="D19" i="7"/>
  <c r="F19" i="7" s="1"/>
  <c r="G18" i="7"/>
  <c r="J18" i="7" s="1"/>
  <c r="D18" i="7"/>
  <c r="F18" i="7" s="1"/>
  <c r="G17" i="7"/>
  <c r="J17" i="7" s="1"/>
  <c r="D17" i="7"/>
  <c r="F17" i="7" s="1"/>
  <c r="G16" i="7"/>
  <c r="J16" i="7" s="1"/>
  <c r="D16" i="7"/>
  <c r="F16" i="7" s="1"/>
  <c r="G15" i="7"/>
  <c r="J15" i="7" s="1"/>
  <c r="D15" i="7"/>
  <c r="F15" i="7" s="1"/>
  <c r="G13" i="7"/>
  <c r="J13" i="7" s="1"/>
  <c r="D13" i="7"/>
  <c r="F13" i="7" s="1"/>
  <c r="G12" i="7"/>
  <c r="J12" i="7" s="1"/>
  <c r="D12" i="7"/>
  <c r="F12" i="7" s="1"/>
  <c r="G11" i="7"/>
  <c r="J11" i="7" s="1"/>
  <c r="D11" i="7"/>
  <c r="F11" i="7" s="1"/>
  <c r="G10" i="7"/>
  <c r="J10" i="7" s="1"/>
  <c r="D10" i="7"/>
  <c r="F10" i="7" s="1"/>
  <c r="G9" i="7"/>
  <c r="J9" i="7" s="1"/>
  <c r="D9" i="7"/>
  <c r="F9" i="7" s="1"/>
  <c r="M9" i="7" s="1"/>
  <c r="G8" i="7"/>
  <c r="J8" i="7" s="1"/>
  <c r="D8" i="7"/>
  <c r="F8" i="7" s="1"/>
  <c r="G7" i="7"/>
  <c r="J7" i="7" s="1"/>
  <c r="D7" i="7"/>
  <c r="F7" i="7" s="1"/>
  <c r="G6" i="7"/>
  <c r="J6" i="7" s="1"/>
  <c r="D6" i="7"/>
  <c r="F6" i="7" s="1"/>
  <c r="M31" i="7" l="1"/>
  <c r="M6" i="7"/>
  <c r="M51" i="7"/>
  <c r="M55" i="7"/>
  <c r="M44" i="7"/>
  <c r="M11" i="7"/>
  <c r="M23" i="7"/>
  <c r="M39" i="7"/>
  <c r="M34" i="7"/>
  <c r="M60" i="7"/>
  <c r="M68" i="7"/>
  <c r="M99" i="7"/>
  <c r="M103" i="7"/>
  <c r="M109" i="7"/>
  <c r="M112" i="7"/>
  <c r="M114" i="7"/>
  <c r="M118" i="7"/>
  <c r="M15" i="7"/>
  <c r="M26" i="7"/>
  <c r="M29" i="7"/>
  <c r="M42" i="7"/>
  <c r="M45" i="7"/>
  <c r="M74" i="7"/>
  <c r="M84" i="7"/>
  <c r="M94" i="7"/>
  <c r="M46" i="7"/>
  <c r="M56" i="7"/>
  <c r="M10" i="7"/>
  <c r="M19" i="7"/>
  <c r="M30" i="7"/>
  <c r="M52" i="7"/>
  <c r="M18" i="7"/>
  <c r="M22" i="7"/>
  <c r="M27" i="7"/>
  <c r="M38" i="7"/>
  <c r="M43" i="7"/>
  <c r="M59" i="7"/>
  <c r="M67" i="7"/>
  <c r="M78" i="7"/>
  <c r="M88" i="7"/>
  <c r="M98" i="7"/>
  <c r="M119" i="7"/>
  <c r="N118" i="7" s="1"/>
  <c r="M35" i="7"/>
  <c r="M49" i="7"/>
  <c r="M63" i="7"/>
  <c r="M73" i="7"/>
  <c r="M83" i="7"/>
  <c r="M93" i="7"/>
  <c r="M102" i="7"/>
  <c r="M115" i="7"/>
  <c r="M106" i="7"/>
  <c r="M111" i="7"/>
  <c r="M7" i="7"/>
  <c r="M20" i="7"/>
  <c r="M36" i="7"/>
  <c r="M16" i="7"/>
  <c r="M17" i="7"/>
  <c r="M24" i="7"/>
  <c r="M25" i="7"/>
  <c r="M32" i="7"/>
  <c r="M33" i="7"/>
  <c r="M40" i="7"/>
  <c r="M41" i="7"/>
  <c r="M57" i="7"/>
  <c r="M58" i="7"/>
  <c r="M61" i="7"/>
  <c r="M62" i="7"/>
  <c r="M65" i="7"/>
  <c r="M66" i="7"/>
  <c r="M72" i="7"/>
  <c r="M75" i="7"/>
  <c r="M77" i="7"/>
  <c r="M80" i="7"/>
  <c r="M81" i="7"/>
  <c r="M85" i="7"/>
  <c r="M86" i="7"/>
  <c r="M90" i="7"/>
  <c r="M91" i="7"/>
  <c r="M95" i="7"/>
  <c r="M97" i="7"/>
  <c r="M100" i="7"/>
  <c r="M101" i="7"/>
  <c r="M105" i="7"/>
  <c r="M107" i="7"/>
  <c r="M108" i="7"/>
  <c r="M8" i="7"/>
  <c r="M28" i="7"/>
  <c r="M12" i="7"/>
  <c r="M13" i="7"/>
  <c r="M53" i="7"/>
  <c r="M54" i="7"/>
  <c r="M113" i="7"/>
  <c r="M120" i="7"/>
  <c r="N120" i="7" s="1"/>
  <c r="N49" i="7" l="1"/>
  <c r="N15" i="7"/>
  <c r="N111" i="7"/>
  <c r="M122" i="7"/>
  <c r="M124" i="7" s="1"/>
  <c r="N71" i="7"/>
  <c r="N105" i="7"/>
</calcChain>
</file>

<file path=xl/sharedStrings.xml><?xml version="1.0" encoding="utf-8"?>
<sst xmlns="http://schemas.openxmlformats.org/spreadsheetml/2006/main" count="205" uniqueCount="106">
  <si>
    <t>Funzioni Strumentali</t>
  </si>
  <si>
    <t>Supporto alla didattica</t>
  </si>
  <si>
    <t>FS</t>
  </si>
  <si>
    <t>ore cad</t>
  </si>
  <si>
    <t>lordo dipendente</t>
  </si>
  <si>
    <t>nominativi</t>
  </si>
  <si>
    <r>
      <rPr>
        <b/>
        <sz val="8"/>
        <color theme="1"/>
        <rFont val="Verdana"/>
        <family val="2"/>
      </rPr>
      <t>Organizzazione</t>
    </r>
  </si>
  <si>
    <t>incarichi</t>
  </si>
  <si>
    <t>budget</t>
  </si>
  <si>
    <t>avanzo</t>
  </si>
  <si>
    <t>Referente secondaria Malgrate</t>
  </si>
  <si>
    <t>Referente primaria Malgrate</t>
  </si>
  <si>
    <t>aiuto referente primaria Malgrate</t>
  </si>
  <si>
    <t>Referente primaria Civate</t>
  </si>
  <si>
    <t>Referente primaria Suello</t>
  </si>
  <si>
    <t>organizzazione</t>
  </si>
  <si>
    <t>Tutor docenti neoassunti</t>
  </si>
  <si>
    <t>referente mensa Civate</t>
  </si>
  <si>
    <t>referente mensa Malgrate</t>
  </si>
  <si>
    <t>referente mensa Suello</t>
  </si>
  <si>
    <t>supporto registro elettronico primaria malgrate</t>
  </si>
  <si>
    <t>supporto registro elettronico primaria civate</t>
  </si>
  <si>
    <t>supporto registro elettronico primaria suello</t>
  </si>
  <si>
    <t>supporto registro elettronico secondaria civate</t>
  </si>
  <si>
    <t>supporto registro elettronico secondaria malgrate</t>
  </si>
  <si>
    <t>referente orientamento</t>
  </si>
  <si>
    <t>referente formazione docenti</t>
  </si>
  <si>
    <t>referente educazione alla lettura</t>
  </si>
  <si>
    <t>certificazione ket civate</t>
  </si>
  <si>
    <t>certificazione ket Malgrate</t>
  </si>
  <si>
    <t>coorindatori di classe</t>
  </si>
  <si>
    <t>civate - coordinatore IA</t>
  </si>
  <si>
    <t>civate - coordinatore IIA</t>
  </si>
  <si>
    <t>civate - coordinatore IIIA</t>
  </si>
  <si>
    <t>civate - coordinatore IB</t>
  </si>
  <si>
    <t>civate - coordinatore IIB</t>
  </si>
  <si>
    <t>civate - coordinatore IIIB</t>
  </si>
  <si>
    <t>malgrate - coordinatore IA</t>
  </si>
  <si>
    <t>malgrate - coordinatore IIA</t>
  </si>
  <si>
    <t>malgrate - coordinatore IIIA</t>
  </si>
  <si>
    <t>malgrate - coordinatore IB</t>
  </si>
  <si>
    <t>malgrate - coordinatore IIB</t>
  </si>
  <si>
    <t>malgrate - coordinatore IIIB</t>
  </si>
  <si>
    <t>referente BES con PDP istutito</t>
  </si>
  <si>
    <t>lettere</t>
  </si>
  <si>
    <t>matematica</t>
  </si>
  <si>
    <t>lingue straniere</t>
  </si>
  <si>
    <t>altre discipline</t>
  </si>
  <si>
    <t>dipartimenti</t>
  </si>
  <si>
    <t>secondaria Civate</t>
  </si>
  <si>
    <t>verbali interclasse Malgrate</t>
  </si>
  <si>
    <t>verbali interclasse Civate</t>
  </si>
  <si>
    <t>verbali interclasse Suello</t>
  </si>
  <si>
    <t>verbali</t>
  </si>
  <si>
    <t>1 - PTOF</t>
  </si>
  <si>
    <t>gruppo lavoro</t>
  </si>
  <si>
    <t>2 - informatica</t>
  </si>
  <si>
    <t>3 - Inclusione</t>
  </si>
  <si>
    <t>4 - alunni stranieri</t>
  </si>
  <si>
    <t>5 - continuità</t>
  </si>
  <si>
    <t>tabulazione prove comuni</t>
  </si>
  <si>
    <t>funzioni strumentali e gruppi di lavoro</t>
  </si>
  <si>
    <t xml:space="preserve">Google Workspace for education </t>
  </si>
  <si>
    <t>interventi didattici recupero/ potenziamento</t>
  </si>
  <si>
    <t>secondaria malgrate</t>
  </si>
  <si>
    <t>Primaria Civate</t>
  </si>
  <si>
    <t>Primaria malgrate</t>
  </si>
  <si>
    <t>Primaria suello</t>
  </si>
  <si>
    <t>gruppi lavoro</t>
  </si>
  <si>
    <t>totali</t>
  </si>
  <si>
    <t>gruppo lavoro (team innovazione)</t>
  </si>
  <si>
    <t>referente bullismo e cyberbulismo e legalità</t>
  </si>
  <si>
    <t>Orario - sostituzioni secondaria Civate</t>
  </si>
  <si>
    <t>Orario - sostituzioni secondaria Malgrate</t>
  </si>
  <si>
    <t>tutor tirocini e pcto</t>
  </si>
  <si>
    <t>referente scrutini primaria</t>
  </si>
  <si>
    <t>referente rete salute e sport scuola primaria</t>
  </si>
  <si>
    <t>Il Dirigente Scolastico</t>
  </si>
  <si>
    <t>Prof.ssa Virginia Roberta Gerarda Guanci</t>
  </si>
  <si>
    <t>Collaboratore del D.S.</t>
  </si>
  <si>
    <t>referente formazione sicurezza</t>
  </si>
  <si>
    <t>6 - valutazione/curricolo ed educazione civica</t>
  </si>
  <si>
    <t>Referente secondaria di Civate</t>
  </si>
  <si>
    <t>tot 4/12</t>
  </si>
  <si>
    <t>tot. 8/12</t>
  </si>
  <si>
    <t>open day primaria (3 plessi) 5h per plesso</t>
  </si>
  <si>
    <t>open day secondaria (2 plessi) 7h per plesso</t>
  </si>
  <si>
    <t>Referente INVALSI</t>
  </si>
  <si>
    <t>Referente plesso per SICUREZZA</t>
  </si>
  <si>
    <t>costo orario</t>
  </si>
  <si>
    <t>Pagamento forfettario</t>
  </si>
  <si>
    <t>x</t>
  </si>
  <si>
    <t>ICS CIVATE – Ripartizione forfettaria FIS docenti a.s. 2023-2024</t>
  </si>
  <si>
    <t>nota:</t>
  </si>
  <si>
    <t>Per quanto riguarda il pagamento quantificato ad ore, si richiede la rendicontazione.</t>
  </si>
  <si>
    <t>Si provvederà a saldare le ore effettivamente prestate</t>
  </si>
  <si>
    <t>pagamento orario</t>
  </si>
  <si>
    <t>pagamento forfettario</t>
  </si>
  <si>
    <t>lordo stato</t>
  </si>
  <si>
    <t>Legenda:</t>
  </si>
  <si>
    <t>Collaboratori del DS</t>
  </si>
  <si>
    <t>Lordo stato</t>
  </si>
  <si>
    <t>Valutazione</t>
  </si>
  <si>
    <t>Funzioni strumentali</t>
  </si>
  <si>
    <t>€ 28,186,09</t>
  </si>
  <si>
    <t>Compensi per ogni altra attività PTOF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</si>
</sst>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0]#,##0"/>
    <numFmt numFmtId="165" formatCode="[$-410]General"/>
    <numFmt numFmtId="166" formatCode="[$€-410]&quot; &quot;#,##0.00;[Red]&quot;-&quot;[$€-410]&quot; &quot;#,##0.00"/>
    <numFmt numFmtId="167" formatCode="#,##0.00\ _€"/>
    <numFmt numFmtId="168" formatCode="[$€-2]\ #,##0.00;[Red]\-[$€-2]\ #,##0.00"/>
    <numFmt numFmtId="169" formatCode="#,##0\ _€"/>
  </numFmts>
  <fonts count="17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rgb="FFE6E6FF"/>
      <name val="Verdana"/>
      <family val="2"/>
    </font>
    <font>
      <b/>
      <sz val="8"/>
      <color theme="1"/>
      <name val="Verdana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6"/>
      <color theme="1"/>
      <name val="Verdana"/>
      <family val="2"/>
    </font>
    <font>
      <b/>
      <sz val="7"/>
      <color rgb="FF000000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2">
    <xf numFmtId="0" fontId="0" fillId="0" borderId="0" xfId="0"/>
    <xf numFmtId="165" fontId="4" fillId="0" borderId="0" xfId="1" applyFont="1" applyAlignment="1">
      <alignment vertical="center"/>
    </xf>
    <xf numFmtId="0" fontId="5" fillId="0" borderId="0" xfId="0" applyFont="1"/>
    <xf numFmtId="164" fontId="6" fillId="0" borderId="1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11" xfId="0" applyFont="1" applyFill="1" applyBorder="1" applyAlignment="1">
      <alignment vertical="center" textRotation="90"/>
    </xf>
    <xf numFmtId="0" fontId="5" fillId="0" borderId="0" xfId="0" applyFont="1" applyFill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2" xfId="0" applyFont="1" applyBorder="1"/>
    <xf numFmtId="0" fontId="5" fillId="0" borderId="0" xfId="0" applyFont="1" applyBorder="1" applyAlignment="1">
      <alignment horizontal="center" vertical="center"/>
    </xf>
    <xf numFmtId="167" fontId="4" fillId="0" borderId="2" xfId="1" applyNumberFormat="1" applyFont="1" applyBorder="1" applyAlignment="1">
      <alignment horizontal="center" vertical="center" wrapText="1"/>
    </xf>
    <xf numFmtId="167" fontId="4" fillId="0" borderId="7" xfId="1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center" vertical="center" textRotation="90"/>
    </xf>
    <xf numFmtId="167" fontId="4" fillId="0" borderId="0" xfId="1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/>
    </xf>
    <xf numFmtId="165" fontId="4" fillId="0" borderId="2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7" fontId="4" fillId="0" borderId="2" xfId="1" applyNumberFormat="1" applyFont="1" applyFill="1" applyBorder="1" applyAlignment="1">
      <alignment horizontal="center" vertical="center"/>
    </xf>
    <xf numFmtId="165" fontId="4" fillId="0" borderId="8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Border="1" applyAlignment="1">
      <alignment vertical="center"/>
    </xf>
    <xf numFmtId="167" fontId="5" fillId="0" borderId="2" xfId="0" applyNumberFormat="1" applyFont="1" applyFill="1" applyBorder="1" applyAlignment="1">
      <alignment horizontal="center" vertical="center"/>
    </xf>
    <xf numFmtId="167" fontId="5" fillId="0" borderId="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65" fontId="4" fillId="0" borderId="2" xfId="1" applyFont="1" applyFill="1" applyBorder="1" applyAlignment="1">
      <alignment horizontal="left" vertical="center" wrapText="1"/>
    </xf>
    <xf numFmtId="167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textRotation="90"/>
    </xf>
    <xf numFmtId="165" fontId="4" fillId="0" borderId="0" xfId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textRotation="90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5" fillId="0" borderId="2" xfId="0" applyNumberFormat="1" applyFont="1" applyFill="1" applyBorder="1" applyAlignment="1">
      <alignment vertical="center"/>
    </xf>
    <xf numFmtId="167" fontId="8" fillId="0" borderId="0" xfId="0" applyNumberFormat="1" applyFont="1" applyBorder="1" applyAlignment="1">
      <alignment vertical="center"/>
    </xf>
    <xf numFmtId="165" fontId="6" fillId="3" borderId="2" xfId="1" applyFont="1" applyFill="1" applyBorder="1" applyAlignment="1">
      <alignment horizontal="left" vertical="center" wrapText="1"/>
    </xf>
    <xf numFmtId="165" fontId="6" fillId="2" borderId="2" xfId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12" fillId="2" borderId="8" xfId="1" applyNumberFormat="1" applyFont="1" applyFill="1" applyBorder="1" applyAlignment="1">
      <alignment horizontal="center" vertical="center" wrapText="1"/>
    </xf>
    <xf numFmtId="167" fontId="12" fillId="2" borderId="2" xfId="1" applyNumberFormat="1" applyFont="1" applyFill="1" applyBorder="1" applyAlignment="1">
      <alignment horizontal="center" vertical="center" wrapText="1"/>
    </xf>
    <xf numFmtId="165" fontId="7" fillId="3" borderId="3" xfId="1" applyFont="1" applyFill="1" applyBorder="1" applyAlignment="1">
      <alignment horizontal="left" vertical="center" wrapText="1"/>
    </xf>
    <xf numFmtId="167" fontId="4" fillId="0" borderId="9" xfId="1" applyNumberFormat="1" applyFont="1" applyFill="1" applyBorder="1" applyAlignment="1">
      <alignment vertical="center"/>
    </xf>
    <xf numFmtId="167" fontId="4" fillId="0" borderId="11" xfId="1" applyNumberFormat="1" applyFont="1" applyFill="1" applyBorder="1" applyAlignment="1">
      <alignment vertical="center"/>
    </xf>
    <xf numFmtId="0" fontId="5" fillId="0" borderId="2" xfId="0" applyFont="1" applyBorder="1"/>
    <xf numFmtId="167" fontId="5" fillId="0" borderId="0" xfId="0" applyNumberFormat="1" applyFont="1" applyAlignment="1">
      <alignment vertical="center"/>
    </xf>
    <xf numFmtId="167" fontId="5" fillId="0" borderId="0" xfId="0" applyNumberFormat="1" applyFont="1" applyBorder="1" applyAlignment="1">
      <alignment horizontal="right" vertical="center"/>
    </xf>
    <xf numFmtId="167" fontId="8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7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7" fontId="8" fillId="0" borderId="2" xfId="0" applyNumberFormat="1" applyFont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center" textRotation="90" wrapText="1"/>
    </xf>
    <xf numFmtId="0" fontId="5" fillId="0" borderId="0" xfId="0" applyFont="1" applyAlignment="1"/>
    <xf numFmtId="167" fontId="5" fillId="4" borderId="2" xfId="0" applyNumberFormat="1" applyFont="1" applyFill="1" applyBorder="1" applyAlignment="1">
      <alignment horizontal="right" vertical="center"/>
    </xf>
    <xf numFmtId="165" fontId="4" fillId="0" borderId="7" xfId="1" applyFont="1" applyFill="1" applyBorder="1" applyAlignment="1">
      <alignment horizontal="center" vertical="center" wrapText="1"/>
    </xf>
    <xf numFmtId="165" fontId="4" fillId="0" borderId="2" xfId="1" applyFont="1" applyBorder="1" applyAlignment="1">
      <alignment horizontal="center" vertical="center" wrapText="1"/>
    </xf>
    <xf numFmtId="167" fontId="6" fillId="2" borderId="8" xfId="1" applyNumberFormat="1" applyFont="1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textRotation="90" wrapText="1"/>
    </xf>
    <xf numFmtId="167" fontId="4" fillId="0" borderId="10" xfId="1" applyNumberFormat="1" applyFont="1" applyFill="1" applyBorder="1" applyAlignment="1">
      <alignment vertical="center"/>
    </xf>
    <xf numFmtId="165" fontId="6" fillId="2" borderId="8" xfId="1" applyFont="1" applyFill="1" applyBorder="1" applyAlignment="1">
      <alignment horizontal="center" vertical="center" wrapText="1"/>
    </xf>
    <xf numFmtId="167" fontId="12" fillId="2" borderId="12" xfId="1" applyNumberFormat="1" applyFont="1" applyFill="1" applyBorder="1" applyAlignment="1">
      <alignment horizontal="center" vertical="center" wrapText="1"/>
    </xf>
    <xf numFmtId="165" fontId="6" fillId="2" borderId="4" xfId="1" applyFont="1" applyFill="1" applyBorder="1" applyAlignment="1">
      <alignment horizontal="center" vertical="center" wrapText="1"/>
    </xf>
    <xf numFmtId="167" fontId="4" fillId="0" borderId="6" xfId="1" applyNumberFormat="1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7" fontId="5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165" fontId="15" fillId="0" borderId="2" xfId="1" applyFont="1" applyFill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Alignment="1"/>
    <xf numFmtId="165" fontId="15" fillId="0" borderId="5" xfId="1" applyFont="1" applyBorder="1" applyAlignment="1">
      <alignment horizontal="center" vertical="center" wrapText="1"/>
    </xf>
    <xf numFmtId="165" fontId="16" fillId="2" borderId="6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65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14" fillId="0" borderId="2" xfId="0" applyFont="1" applyBorder="1"/>
    <xf numFmtId="0" fontId="13" fillId="0" borderId="0" xfId="0" applyFont="1" applyAlignment="1">
      <alignment horizontal="center"/>
    </xf>
    <xf numFmtId="167" fontId="5" fillId="0" borderId="0" xfId="0" applyNumberFormat="1" applyFont="1" applyBorder="1" applyAlignment="1">
      <alignment horizontal="center" vertical="center"/>
    </xf>
    <xf numFmtId="167" fontId="6" fillId="2" borderId="15" xfId="1" applyNumberFormat="1" applyFont="1" applyFill="1" applyBorder="1" applyAlignment="1">
      <alignment horizontal="center" vertical="center" wrapText="1"/>
    </xf>
    <xf numFmtId="167" fontId="4" fillId="0" borderId="16" xfId="1" applyNumberFormat="1" applyFont="1" applyFill="1" applyBorder="1" applyAlignment="1">
      <alignment vertical="center"/>
    </xf>
    <xf numFmtId="167" fontId="4" fillId="0" borderId="17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167" fontId="12" fillId="2" borderId="16" xfId="1" applyNumberFormat="1" applyFont="1" applyFill="1" applyBorder="1" applyAlignment="1">
      <alignment horizontal="center" vertical="center" wrapText="1"/>
    </xf>
    <xf numFmtId="167" fontId="5" fillId="0" borderId="16" xfId="0" applyNumberFormat="1" applyFont="1" applyBorder="1" applyAlignment="1">
      <alignment vertical="center"/>
    </xf>
    <xf numFmtId="167" fontId="5" fillId="0" borderId="17" xfId="0" applyNumberFormat="1" applyFont="1" applyBorder="1" applyAlignment="1">
      <alignment vertical="center"/>
    </xf>
    <xf numFmtId="167" fontId="5" fillId="0" borderId="18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67" fontId="15" fillId="0" borderId="2" xfId="1" applyNumberFormat="1" applyFont="1" applyFill="1" applyBorder="1" applyAlignment="1">
      <alignment horizontal="center" vertical="center"/>
    </xf>
    <xf numFmtId="167" fontId="15" fillId="0" borderId="0" xfId="1" applyNumberFormat="1" applyFont="1" applyFill="1" applyBorder="1" applyAlignment="1">
      <alignment horizontal="center" vertical="center"/>
    </xf>
    <xf numFmtId="167" fontId="15" fillId="0" borderId="15" xfId="1" applyNumberFormat="1" applyFont="1" applyFill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167" fontId="4" fillId="0" borderId="8" xfId="1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textRotation="90" wrapText="1"/>
    </xf>
    <xf numFmtId="0" fontId="15" fillId="0" borderId="2" xfId="0" applyFont="1" applyFill="1" applyBorder="1" applyAlignment="1">
      <alignment horizontal="center" vertical="center"/>
    </xf>
    <xf numFmtId="167" fontId="15" fillId="0" borderId="2" xfId="0" applyNumberFormat="1" applyFont="1" applyFill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165" fontId="4" fillId="6" borderId="2" xfId="1" applyFont="1" applyFill="1" applyBorder="1" applyAlignment="1">
      <alignment horizontal="left" vertical="center" wrapText="1"/>
    </xf>
    <xf numFmtId="165" fontId="15" fillId="6" borderId="2" xfId="1" applyFont="1" applyFill="1" applyBorder="1" applyAlignment="1">
      <alignment horizontal="center" vertical="center"/>
    </xf>
    <xf numFmtId="167" fontId="15" fillId="6" borderId="2" xfId="1" applyNumberFormat="1" applyFont="1" applyFill="1" applyBorder="1" applyAlignment="1">
      <alignment horizontal="center" vertical="center"/>
    </xf>
    <xf numFmtId="167" fontId="4" fillId="6" borderId="2" xfId="1" applyNumberFormat="1" applyFont="1" applyFill="1" applyBorder="1" applyAlignment="1">
      <alignment horizontal="center" vertical="center"/>
    </xf>
    <xf numFmtId="167" fontId="4" fillId="6" borderId="8" xfId="1" applyNumberFormat="1" applyFont="1" applyFill="1" applyBorder="1" applyAlignment="1">
      <alignment vertical="center"/>
    </xf>
    <xf numFmtId="167" fontId="4" fillId="6" borderId="9" xfId="1" applyNumberFormat="1" applyFont="1" applyFill="1" applyBorder="1" applyAlignment="1">
      <alignment vertical="center"/>
    </xf>
    <xf numFmtId="167" fontId="4" fillId="8" borderId="2" xfId="1" applyNumberFormat="1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/>
    </xf>
    <xf numFmtId="0" fontId="15" fillId="8" borderId="2" xfId="0" applyFont="1" applyFill="1" applyBorder="1" applyAlignment="1">
      <alignment horizontal="center"/>
    </xf>
    <xf numFmtId="165" fontId="4" fillId="8" borderId="2" xfId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vertical="center"/>
    </xf>
    <xf numFmtId="167" fontId="5" fillId="8" borderId="2" xfId="0" applyNumberFormat="1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165" fontId="4" fillId="7" borderId="2" xfId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/>
    </xf>
    <xf numFmtId="167" fontId="13" fillId="0" borderId="6" xfId="1" applyNumberFormat="1" applyFont="1" applyFill="1" applyBorder="1" applyAlignment="1">
      <alignment horizontal="center" vertical="center" wrapText="1"/>
    </xf>
    <xf numFmtId="169" fontId="6" fillId="0" borderId="0" xfId="1" applyNumberFormat="1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5" fillId="7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/>
    </xf>
    <xf numFmtId="0" fontId="5" fillId="6" borderId="2" xfId="0" applyFont="1" applyFill="1" applyBorder="1"/>
    <xf numFmtId="0" fontId="5" fillId="8" borderId="2" xfId="0" applyFont="1" applyFill="1" applyBorder="1"/>
    <xf numFmtId="0" fontId="5" fillId="7" borderId="2" xfId="0" applyFont="1" applyFill="1" applyBorder="1"/>
    <xf numFmtId="0" fontId="13" fillId="0" borderId="0" xfId="0" applyFont="1" applyAlignment="1">
      <alignment horizontal="center" vertical="center" wrapText="1"/>
    </xf>
    <xf numFmtId="165" fontId="6" fillId="3" borderId="6" xfId="1" applyFont="1" applyFill="1" applyBorder="1" applyAlignment="1">
      <alignment horizontal="center" vertical="center" wrapText="1"/>
    </xf>
    <xf numFmtId="165" fontId="6" fillId="3" borderId="4" xfId="1" applyFont="1" applyFill="1" applyBorder="1" applyAlignment="1">
      <alignment horizontal="center" vertical="center" wrapText="1"/>
    </xf>
    <xf numFmtId="165" fontId="6" fillId="3" borderId="12" xfId="1" applyFont="1" applyFill="1" applyBorder="1" applyAlignment="1">
      <alignment horizontal="center" vertical="center" wrapText="1"/>
    </xf>
    <xf numFmtId="165" fontId="6" fillId="3" borderId="13" xfId="1" applyFont="1" applyFill="1" applyBorder="1" applyAlignment="1">
      <alignment horizontal="center" vertical="center" wrapText="1"/>
    </xf>
    <xf numFmtId="165" fontId="6" fillId="3" borderId="0" xfId="1" applyFont="1" applyFill="1" applyBorder="1" applyAlignment="1">
      <alignment horizontal="center" vertical="center" wrapText="1"/>
    </xf>
    <xf numFmtId="165" fontId="6" fillId="3" borderId="14" xfId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textRotation="90"/>
    </xf>
    <xf numFmtId="0" fontId="8" fillId="0" borderId="9" xfId="0" applyFont="1" applyFill="1" applyBorder="1" applyAlignment="1">
      <alignment horizontal="center" vertical="center" textRotation="90"/>
    </xf>
    <xf numFmtId="0" fontId="8" fillId="0" borderId="10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left" vertical="center"/>
    </xf>
    <xf numFmtId="167" fontId="6" fillId="0" borderId="8" xfId="1" applyNumberFormat="1" applyFont="1" applyFill="1" applyBorder="1" applyAlignment="1">
      <alignment horizontal="center" vertical="center"/>
    </xf>
    <xf numFmtId="167" fontId="6" fillId="0" borderId="9" xfId="1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167" fontId="8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67" fontId="6" fillId="0" borderId="2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vertical="center" textRotation="90" wrapText="1"/>
    </xf>
    <xf numFmtId="0" fontId="5" fillId="8" borderId="2" xfId="0" applyFont="1" applyFill="1" applyBorder="1" applyAlignment="1">
      <alignment horizontal="left" vertic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textRotation="90" wrapText="1"/>
    </xf>
    <xf numFmtId="167" fontId="5" fillId="0" borderId="8" xfId="0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67" fontId="8" fillId="0" borderId="8" xfId="0" applyNumberFormat="1" applyFont="1" applyBorder="1" applyAlignment="1">
      <alignment horizontal="center" vertical="center"/>
    </xf>
    <xf numFmtId="167" fontId="8" fillId="0" borderId="10" xfId="0" applyNumberFormat="1" applyFont="1" applyBorder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/>
    </xf>
    <xf numFmtId="167" fontId="6" fillId="6" borderId="2" xfId="1" applyNumberFormat="1" applyFont="1" applyFill="1" applyBorder="1" applyAlignment="1">
      <alignment horizontal="center" vertical="center"/>
    </xf>
    <xf numFmtId="2" fontId="8" fillId="6" borderId="8" xfId="0" applyNumberFormat="1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</cellXfs>
  <cellStyles count="10">
    <cellStyle name="Collegamento ipertestuale" xfId="6" builtinId="8" hidden="1"/>
    <cellStyle name="Collegamento ipertestuale" xfId="8" builtinId="8" hidden="1"/>
    <cellStyle name="Collegamento ipertestuale visitato" xfId="7" builtinId="9" hidden="1"/>
    <cellStyle name="Collegamento ipertestuale visitato" xfId="9" builtinId="9" hidden="1"/>
    <cellStyle name="Excel Built-in Normal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5"/>
  <sheetViews>
    <sheetView tabSelected="1" zoomScale="120" zoomScaleNormal="120" zoomScalePageLayoutView="120" workbookViewId="0">
      <selection activeCell="C135" sqref="C135"/>
    </sheetView>
  </sheetViews>
  <sheetFormatPr defaultColWidth="8.875" defaultRowHeight="15" customHeight="1" x14ac:dyDescent="0.15"/>
  <cols>
    <col min="1" max="1" width="5.75" style="2" customWidth="1"/>
    <col min="2" max="2" width="40.875" style="2" bestFit="1" customWidth="1"/>
    <col min="3" max="3" width="13.875" style="86" customWidth="1"/>
    <col min="4" max="4" width="9.125" style="11" customWidth="1"/>
    <col min="5" max="5" width="4.25" style="11" customWidth="1"/>
    <col min="6" max="6" width="10.375" style="11" customWidth="1"/>
    <col min="7" max="7" width="10" style="11" customWidth="1"/>
    <col min="8" max="8" width="7" style="24" bestFit="1" customWidth="1"/>
    <col min="9" max="9" width="10.75" style="25" bestFit="1" customWidth="1"/>
    <col min="10" max="10" width="8.125" style="25" bestFit="1" customWidth="1"/>
    <col min="11" max="11" width="10.125" style="25" customWidth="1"/>
    <col min="12" max="12" width="9.75" style="70" customWidth="1"/>
    <col min="13" max="13" width="13.125" style="18" bestFit="1" customWidth="1"/>
    <col min="14" max="14" width="9.625" style="18" customWidth="1"/>
    <col min="15" max="15" width="9.375" style="2" customWidth="1"/>
    <col min="16" max="16384" width="8.875" style="2"/>
  </cols>
  <sheetData>
    <row r="1" spans="1:15" ht="8.25" customHeight="1" x14ac:dyDescent="0.15">
      <c r="A1" s="59"/>
      <c r="B1" s="59"/>
      <c r="C1" s="7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s="5" customFormat="1" ht="15" customHeight="1" x14ac:dyDescent="0.2">
      <c r="A2" s="1"/>
      <c r="B2" s="142" t="s">
        <v>92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5" s="5" customFormat="1" ht="15" customHeight="1" x14ac:dyDescent="0.2">
      <c r="A3" s="1"/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7"/>
    </row>
    <row r="4" spans="1:15" s="5" customFormat="1" ht="15" customHeight="1" x14ac:dyDescent="0.2">
      <c r="A4" s="6"/>
      <c r="B4" s="3"/>
      <c r="C4" s="80"/>
      <c r="D4" s="62"/>
      <c r="E4" s="62"/>
      <c r="F4" s="62"/>
      <c r="G4" s="62"/>
      <c r="H4" s="61"/>
      <c r="I4" s="69"/>
      <c r="J4" s="14"/>
      <c r="K4" s="14"/>
      <c r="L4" s="14"/>
      <c r="M4" s="15"/>
      <c r="N4" s="16"/>
    </row>
    <row r="5" spans="1:15" s="5" customFormat="1" ht="27" customHeight="1" x14ac:dyDescent="0.2">
      <c r="A5" s="6"/>
      <c r="B5" s="47" t="s">
        <v>6</v>
      </c>
      <c r="C5" s="81" t="s">
        <v>5</v>
      </c>
      <c r="D5" s="66"/>
      <c r="E5" s="66"/>
      <c r="F5" s="66" t="s">
        <v>89</v>
      </c>
      <c r="G5" s="66" t="s">
        <v>83</v>
      </c>
      <c r="H5" s="68" t="s">
        <v>3</v>
      </c>
      <c r="I5" s="44" t="s">
        <v>89</v>
      </c>
      <c r="J5" s="44" t="s">
        <v>84</v>
      </c>
      <c r="K5" s="44" t="s">
        <v>90</v>
      </c>
      <c r="L5" s="46" t="s">
        <v>0</v>
      </c>
      <c r="M5" s="67" t="s">
        <v>4</v>
      </c>
      <c r="N5" s="132" t="s">
        <v>4</v>
      </c>
      <c r="O5" s="4" t="s">
        <v>98</v>
      </c>
    </row>
    <row r="6" spans="1:15" s="5" customFormat="1" ht="15" customHeight="1" x14ac:dyDescent="0.2">
      <c r="A6" s="148" t="s">
        <v>15</v>
      </c>
      <c r="B6" s="113" t="s">
        <v>79</v>
      </c>
      <c r="C6" s="114"/>
      <c r="D6" s="114">
        <f>H6/12*4</f>
        <v>16.666666666666668</v>
      </c>
      <c r="E6" s="114">
        <v>17.5</v>
      </c>
      <c r="F6" s="114">
        <f>E6*D6</f>
        <v>291.66666666666669</v>
      </c>
      <c r="G6" s="114">
        <f>H6/12*8</f>
        <v>33.333333333333336</v>
      </c>
      <c r="H6" s="114">
        <v>50</v>
      </c>
      <c r="I6" s="115">
        <v>19.25</v>
      </c>
      <c r="J6" s="115">
        <f>G6*I6</f>
        <v>641.66666666666674</v>
      </c>
      <c r="K6" s="116" t="s">
        <v>91</v>
      </c>
      <c r="L6" s="117"/>
      <c r="M6" s="116">
        <f>F6+J6</f>
        <v>933.33333333333348</v>
      </c>
      <c r="N6" s="176">
        <v>1306.6600000000001</v>
      </c>
      <c r="O6" s="177">
        <f>N6*1.327</f>
        <v>1733.9378200000001</v>
      </c>
    </row>
    <row r="7" spans="1:15" s="5" customFormat="1" ht="15" customHeight="1" x14ac:dyDescent="0.2">
      <c r="A7" s="149"/>
      <c r="B7" s="113" t="s">
        <v>79</v>
      </c>
      <c r="C7" s="114"/>
      <c r="D7" s="114">
        <f t="shared" ref="D7:D13" si="0">H7/12*4</f>
        <v>6.666666666666667</v>
      </c>
      <c r="E7" s="114">
        <v>17.5</v>
      </c>
      <c r="F7" s="114">
        <f t="shared" ref="F7:F13" si="1">E7*D7</f>
        <v>116.66666666666667</v>
      </c>
      <c r="G7" s="114">
        <f t="shared" ref="G7:G13" si="2">H7/12*8</f>
        <v>13.333333333333334</v>
      </c>
      <c r="H7" s="114">
        <v>20</v>
      </c>
      <c r="I7" s="115">
        <v>19.25</v>
      </c>
      <c r="J7" s="115">
        <f t="shared" ref="J7:J46" si="3">G7*I7</f>
        <v>256.66666666666669</v>
      </c>
      <c r="K7" s="116" t="s">
        <v>91</v>
      </c>
      <c r="L7" s="118"/>
      <c r="M7" s="116">
        <f t="shared" ref="M7:M46" si="4">F7+J7</f>
        <v>373.33333333333337</v>
      </c>
      <c r="N7" s="176"/>
      <c r="O7" s="178"/>
    </row>
    <row r="8" spans="1:15" s="5" customFormat="1" ht="15" customHeight="1" x14ac:dyDescent="0.2">
      <c r="A8" s="149"/>
      <c r="B8" s="30" t="s">
        <v>10</v>
      </c>
      <c r="C8" s="75"/>
      <c r="D8" s="75">
        <f t="shared" si="0"/>
        <v>10</v>
      </c>
      <c r="E8" s="75">
        <v>17.5</v>
      </c>
      <c r="F8" s="75">
        <f t="shared" si="1"/>
        <v>175</v>
      </c>
      <c r="G8" s="75">
        <f t="shared" si="2"/>
        <v>20</v>
      </c>
      <c r="H8" s="75">
        <v>30</v>
      </c>
      <c r="I8" s="101">
        <v>19.25</v>
      </c>
      <c r="J8" s="101">
        <f t="shared" si="3"/>
        <v>385</v>
      </c>
      <c r="K8" s="21" t="s">
        <v>91</v>
      </c>
      <c r="L8" s="48"/>
      <c r="M8" s="21">
        <f t="shared" si="4"/>
        <v>560</v>
      </c>
      <c r="N8" s="160">
        <v>3919.99</v>
      </c>
      <c r="O8" s="179">
        <f>N8*1.327</f>
        <v>5201.8267299999998</v>
      </c>
    </row>
    <row r="9" spans="1:15" s="5" customFormat="1" ht="15" customHeight="1" x14ac:dyDescent="0.2">
      <c r="A9" s="149"/>
      <c r="B9" s="30" t="s">
        <v>82</v>
      </c>
      <c r="C9" s="75"/>
      <c r="D9" s="75">
        <f t="shared" si="0"/>
        <v>10</v>
      </c>
      <c r="E9" s="75">
        <v>17.5</v>
      </c>
      <c r="F9" s="75">
        <f t="shared" si="1"/>
        <v>175</v>
      </c>
      <c r="G9" s="75">
        <f t="shared" si="2"/>
        <v>20</v>
      </c>
      <c r="H9" s="75">
        <v>30</v>
      </c>
      <c r="I9" s="101">
        <v>19.25</v>
      </c>
      <c r="J9" s="101">
        <f t="shared" si="3"/>
        <v>385</v>
      </c>
      <c r="K9" s="21" t="s">
        <v>91</v>
      </c>
      <c r="L9" s="48"/>
      <c r="M9" s="21">
        <f t="shared" si="4"/>
        <v>560</v>
      </c>
      <c r="N9" s="160"/>
      <c r="O9" s="180"/>
    </row>
    <row r="10" spans="1:15" s="5" customFormat="1" ht="15" customHeight="1" x14ac:dyDescent="0.2">
      <c r="A10" s="149"/>
      <c r="B10" s="30" t="s">
        <v>11</v>
      </c>
      <c r="C10" s="75"/>
      <c r="D10" s="75">
        <f t="shared" si="0"/>
        <v>10</v>
      </c>
      <c r="E10" s="75">
        <v>17.5</v>
      </c>
      <c r="F10" s="75">
        <f t="shared" si="1"/>
        <v>175</v>
      </c>
      <c r="G10" s="75">
        <f t="shared" si="2"/>
        <v>20</v>
      </c>
      <c r="H10" s="75">
        <v>30</v>
      </c>
      <c r="I10" s="101">
        <v>19.25</v>
      </c>
      <c r="J10" s="101">
        <f t="shared" si="3"/>
        <v>385</v>
      </c>
      <c r="K10" s="21" t="s">
        <v>91</v>
      </c>
      <c r="L10" s="48"/>
      <c r="M10" s="21">
        <f t="shared" si="4"/>
        <v>560</v>
      </c>
      <c r="N10" s="160"/>
      <c r="O10" s="180"/>
    </row>
    <row r="11" spans="1:15" s="5" customFormat="1" ht="15" customHeight="1" x14ac:dyDescent="0.2">
      <c r="A11" s="149"/>
      <c r="B11" s="30" t="s">
        <v>12</v>
      </c>
      <c r="C11" s="75"/>
      <c r="D11" s="75">
        <f t="shared" si="0"/>
        <v>6.666666666666667</v>
      </c>
      <c r="E11" s="75">
        <v>17.5</v>
      </c>
      <c r="F11" s="75">
        <f t="shared" si="1"/>
        <v>116.66666666666667</v>
      </c>
      <c r="G11" s="75">
        <f t="shared" si="2"/>
        <v>13.333333333333334</v>
      </c>
      <c r="H11" s="75">
        <v>20</v>
      </c>
      <c r="I11" s="101">
        <v>19.25</v>
      </c>
      <c r="J11" s="101">
        <f t="shared" si="3"/>
        <v>256.66666666666669</v>
      </c>
      <c r="K11" s="21" t="s">
        <v>91</v>
      </c>
      <c r="L11" s="48"/>
      <c r="M11" s="21">
        <f t="shared" si="4"/>
        <v>373.33333333333337</v>
      </c>
      <c r="N11" s="160"/>
      <c r="O11" s="180"/>
    </row>
    <row r="12" spans="1:15" s="5" customFormat="1" ht="15" customHeight="1" x14ac:dyDescent="0.2">
      <c r="A12" s="149"/>
      <c r="B12" s="30" t="s">
        <v>13</v>
      </c>
      <c r="C12" s="75"/>
      <c r="D12" s="75">
        <f t="shared" si="0"/>
        <v>16.666666666666668</v>
      </c>
      <c r="E12" s="75">
        <v>17.5</v>
      </c>
      <c r="F12" s="75">
        <f t="shared" si="1"/>
        <v>291.66666666666669</v>
      </c>
      <c r="G12" s="75">
        <f t="shared" si="2"/>
        <v>33.333333333333336</v>
      </c>
      <c r="H12" s="75">
        <v>50</v>
      </c>
      <c r="I12" s="101">
        <v>19.25</v>
      </c>
      <c r="J12" s="101">
        <f t="shared" si="3"/>
        <v>641.66666666666674</v>
      </c>
      <c r="K12" s="21" t="s">
        <v>91</v>
      </c>
      <c r="L12" s="48"/>
      <c r="M12" s="21">
        <f t="shared" si="4"/>
        <v>933.33333333333348</v>
      </c>
      <c r="N12" s="160"/>
      <c r="O12" s="180"/>
    </row>
    <row r="13" spans="1:15" s="5" customFormat="1" ht="15" customHeight="1" x14ac:dyDescent="0.2">
      <c r="A13" s="150"/>
      <c r="B13" s="30" t="s">
        <v>14</v>
      </c>
      <c r="C13" s="75"/>
      <c r="D13" s="75">
        <f t="shared" si="0"/>
        <v>16.666666666666668</v>
      </c>
      <c r="E13" s="75">
        <v>17.5</v>
      </c>
      <c r="F13" s="75">
        <f t="shared" si="1"/>
        <v>291.66666666666669</v>
      </c>
      <c r="G13" s="75">
        <f t="shared" si="2"/>
        <v>33.333333333333336</v>
      </c>
      <c r="H13" s="75">
        <v>50</v>
      </c>
      <c r="I13" s="101">
        <v>19.25</v>
      </c>
      <c r="J13" s="101">
        <f t="shared" si="3"/>
        <v>641.66666666666674</v>
      </c>
      <c r="K13" s="21" t="s">
        <v>91</v>
      </c>
      <c r="L13" s="65"/>
      <c r="M13" s="21">
        <f t="shared" si="4"/>
        <v>933.33333333333348</v>
      </c>
      <c r="N13" s="160"/>
      <c r="O13" s="181"/>
    </row>
    <row r="14" spans="1:15" s="6" customFormat="1" ht="15" customHeight="1" x14ac:dyDescent="0.2">
      <c r="A14" s="34"/>
      <c r="B14" s="35"/>
      <c r="C14" s="76"/>
      <c r="D14" s="76"/>
      <c r="E14" s="76"/>
      <c r="F14" s="76"/>
      <c r="G14" s="76"/>
      <c r="H14" s="76"/>
      <c r="I14" s="102"/>
      <c r="J14" s="102"/>
      <c r="K14" s="17"/>
      <c r="L14" s="49"/>
      <c r="M14" s="17"/>
      <c r="N14" s="133"/>
    </row>
    <row r="15" spans="1:15" s="5" customFormat="1" ht="15" customHeight="1" x14ac:dyDescent="0.2">
      <c r="A15" s="151" t="s">
        <v>7</v>
      </c>
      <c r="B15" s="152" t="s">
        <v>73</v>
      </c>
      <c r="C15" s="75"/>
      <c r="D15" s="75">
        <f t="shared" ref="D15:D46" si="5">H15/12*4</f>
        <v>3.3333333333333335</v>
      </c>
      <c r="E15" s="75">
        <v>17.5</v>
      </c>
      <c r="F15" s="75">
        <f t="shared" ref="F15:F46" si="6">E15*D15</f>
        <v>58.333333333333336</v>
      </c>
      <c r="G15" s="75">
        <f t="shared" ref="G15:G46" si="7">H15/12*8</f>
        <v>6.666666666666667</v>
      </c>
      <c r="H15" s="75">
        <v>10</v>
      </c>
      <c r="I15" s="101">
        <v>19.25</v>
      </c>
      <c r="J15" s="103">
        <f t="shared" si="3"/>
        <v>128.33333333333334</v>
      </c>
      <c r="K15" s="21" t="s">
        <v>91</v>
      </c>
      <c r="L15" s="93"/>
      <c r="M15" s="21">
        <f t="shared" si="4"/>
        <v>186.66666666666669</v>
      </c>
      <c r="N15" s="153">
        <f>SUM(M15:M46)</f>
        <v>5864.8333333333348</v>
      </c>
    </row>
    <row r="16" spans="1:15" s="5" customFormat="1" ht="15" customHeight="1" x14ac:dyDescent="0.2">
      <c r="A16" s="151"/>
      <c r="B16" s="152"/>
      <c r="C16" s="75"/>
      <c r="D16" s="75">
        <f t="shared" si="5"/>
        <v>3.3333333333333335</v>
      </c>
      <c r="E16" s="75">
        <v>17.5</v>
      </c>
      <c r="F16" s="75">
        <f t="shared" si="6"/>
        <v>58.333333333333336</v>
      </c>
      <c r="G16" s="75">
        <f t="shared" si="7"/>
        <v>6.666666666666667</v>
      </c>
      <c r="H16" s="75">
        <v>10</v>
      </c>
      <c r="I16" s="101">
        <v>19.25</v>
      </c>
      <c r="J16" s="103">
        <f t="shared" si="3"/>
        <v>128.33333333333334</v>
      </c>
      <c r="K16" s="21" t="s">
        <v>91</v>
      </c>
      <c r="L16" s="94"/>
      <c r="M16" s="21">
        <f t="shared" si="4"/>
        <v>186.66666666666669</v>
      </c>
      <c r="N16" s="154"/>
    </row>
    <row r="17" spans="1:14" s="5" customFormat="1" ht="15" customHeight="1" x14ac:dyDescent="0.2">
      <c r="A17" s="151"/>
      <c r="B17" s="72" t="s">
        <v>72</v>
      </c>
      <c r="C17" s="75"/>
      <c r="D17" s="75">
        <f t="shared" si="5"/>
        <v>6.666666666666667</v>
      </c>
      <c r="E17" s="75">
        <v>17.5</v>
      </c>
      <c r="F17" s="75">
        <f t="shared" si="6"/>
        <v>116.66666666666667</v>
      </c>
      <c r="G17" s="75">
        <f t="shared" si="7"/>
        <v>13.333333333333334</v>
      </c>
      <c r="H17" s="75">
        <v>20</v>
      </c>
      <c r="I17" s="101">
        <v>19.25</v>
      </c>
      <c r="J17" s="103">
        <f t="shared" si="3"/>
        <v>256.66666666666669</v>
      </c>
      <c r="K17" s="21" t="s">
        <v>91</v>
      </c>
      <c r="L17" s="94"/>
      <c r="M17" s="21">
        <f t="shared" si="4"/>
        <v>373.33333333333337</v>
      </c>
      <c r="N17" s="154"/>
    </row>
    <row r="18" spans="1:14" s="5" customFormat="1" ht="15" customHeight="1" x14ac:dyDescent="0.2">
      <c r="A18" s="151"/>
      <c r="B18" s="155" t="s">
        <v>16</v>
      </c>
      <c r="C18" s="75"/>
      <c r="D18" s="75">
        <f t="shared" si="5"/>
        <v>3.3333333333333335</v>
      </c>
      <c r="E18" s="75">
        <v>17.5</v>
      </c>
      <c r="F18" s="75">
        <f t="shared" si="6"/>
        <v>58.333333333333336</v>
      </c>
      <c r="G18" s="75">
        <f t="shared" si="7"/>
        <v>6.666666666666667</v>
      </c>
      <c r="H18" s="75">
        <v>10</v>
      </c>
      <c r="I18" s="101">
        <v>19.25</v>
      </c>
      <c r="J18" s="103">
        <f t="shared" si="3"/>
        <v>128.33333333333334</v>
      </c>
      <c r="K18" s="21" t="s">
        <v>91</v>
      </c>
      <c r="L18" s="94"/>
      <c r="M18" s="21">
        <f t="shared" si="4"/>
        <v>186.66666666666669</v>
      </c>
      <c r="N18" s="154"/>
    </row>
    <row r="19" spans="1:14" s="5" customFormat="1" ht="15" customHeight="1" x14ac:dyDescent="0.2">
      <c r="A19" s="151"/>
      <c r="B19" s="155"/>
      <c r="C19" s="75"/>
      <c r="D19" s="75">
        <f t="shared" si="5"/>
        <v>3.3333333333333335</v>
      </c>
      <c r="E19" s="75">
        <v>17.5</v>
      </c>
      <c r="F19" s="75">
        <f t="shared" si="6"/>
        <v>58.333333333333336</v>
      </c>
      <c r="G19" s="75">
        <f t="shared" si="7"/>
        <v>6.666666666666667</v>
      </c>
      <c r="H19" s="75">
        <v>10</v>
      </c>
      <c r="I19" s="101">
        <v>19.25</v>
      </c>
      <c r="J19" s="103">
        <f t="shared" si="3"/>
        <v>128.33333333333334</v>
      </c>
      <c r="K19" s="21" t="s">
        <v>91</v>
      </c>
      <c r="L19" s="94"/>
      <c r="M19" s="21">
        <f t="shared" si="4"/>
        <v>186.66666666666669</v>
      </c>
      <c r="N19" s="154"/>
    </row>
    <row r="20" spans="1:14" s="5" customFormat="1" ht="15" customHeight="1" x14ac:dyDescent="0.2">
      <c r="A20" s="151"/>
      <c r="B20" s="155"/>
      <c r="C20" s="75"/>
      <c r="D20" s="75">
        <f t="shared" si="5"/>
        <v>3.3333333333333335</v>
      </c>
      <c r="E20" s="75">
        <v>17.5</v>
      </c>
      <c r="F20" s="75">
        <f t="shared" si="6"/>
        <v>58.333333333333336</v>
      </c>
      <c r="G20" s="75">
        <f t="shared" si="7"/>
        <v>6.666666666666667</v>
      </c>
      <c r="H20" s="75">
        <v>10</v>
      </c>
      <c r="I20" s="101">
        <v>19.25</v>
      </c>
      <c r="J20" s="103">
        <f t="shared" si="3"/>
        <v>128.33333333333334</v>
      </c>
      <c r="K20" s="21" t="s">
        <v>91</v>
      </c>
      <c r="L20" s="94"/>
      <c r="M20" s="21">
        <f t="shared" si="4"/>
        <v>186.66666666666669</v>
      </c>
      <c r="N20" s="154"/>
    </row>
    <row r="21" spans="1:14" s="5" customFormat="1" ht="15" customHeight="1" x14ac:dyDescent="0.2">
      <c r="A21" s="151"/>
      <c r="B21" s="155"/>
      <c r="C21" s="75"/>
      <c r="D21" s="75">
        <f t="shared" si="5"/>
        <v>3.3333333333333335</v>
      </c>
      <c r="E21" s="75">
        <v>17.5</v>
      </c>
      <c r="F21" s="75">
        <f t="shared" si="6"/>
        <v>58.333333333333336</v>
      </c>
      <c r="G21" s="75">
        <f t="shared" si="7"/>
        <v>6.666666666666667</v>
      </c>
      <c r="H21" s="75">
        <v>10</v>
      </c>
      <c r="I21" s="101">
        <v>19.25</v>
      </c>
      <c r="J21" s="103">
        <f t="shared" si="3"/>
        <v>128.33333333333334</v>
      </c>
      <c r="K21" s="21" t="s">
        <v>91</v>
      </c>
      <c r="L21" s="94"/>
      <c r="M21" s="21">
        <f t="shared" si="4"/>
        <v>186.66666666666669</v>
      </c>
      <c r="N21" s="154"/>
    </row>
    <row r="22" spans="1:14" s="5" customFormat="1" ht="15" customHeight="1" x14ac:dyDescent="0.2">
      <c r="A22" s="151"/>
      <c r="B22" s="155"/>
      <c r="C22" s="75"/>
      <c r="D22" s="75">
        <f t="shared" si="5"/>
        <v>3.3333333333333335</v>
      </c>
      <c r="E22" s="75">
        <v>17.5</v>
      </c>
      <c r="F22" s="75">
        <f t="shared" si="6"/>
        <v>58.333333333333336</v>
      </c>
      <c r="G22" s="75">
        <f t="shared" si="7"/>
        <v>6.666666666666667</v>
      </c>
      <c r="H22" s="75">
        <v>10</v>
      </c>
      <c r="I22" s="101">
        <v>19.25</v>
      </c>
      <c r="J22" s="103">
        <f t="shared" si="3"/>
        <v>128.33333333333334</v>
      </c>
      <c r="K22" s="21" t="s">
        <v>91</v>
      </c>
      <c r="L22" s="94"/>
      <c r="M22" s="21">
        <f t="shared" si="4"/>
        <v>186.66666666666669</v>
      </c>
      <c r="N22" s="154"/>
    </row>
    <row r="23" spans="1:14" s="5" customFormat="1" ht="15" customHeight="1" x14ac:dyDescent="0.2">
      <c r="A23" s="151"/>
      <c r="B23" s="4" t="s">
        <v>17</v>
      </c>
      <c r="C23" s="75"/>
      <c r="D23" s="75">
        <f t="shared" si="5"/>
        <v>2</v>
      </c>
      <c r="E23" s="75">
        <v>17.5</v>
      </c>
      <c r="F23" s="75">
        <f t="shared" si="6"/>
        <v>35</v>
      </c>
      <c r="G23" s="75">
        <f t="shared" si="7"/>
        <v>4</v>
      </c>
      <c r="H23" s="75">
        <v>6</v>
      </c>
      <c r="I23" s="101">
        <v>19.25</v>
      </c>
      <c r="J23" s="103">
        <f t="shared" si="3"/>
        <v>77</v>
      </c>
      <c r="K23" s="21" t="s">
        <v>91</v>
      </c>
      <c r="L23" s="94"/>
      <c r="M23" s="21">
        <f t="shared" si="4"/>
        <v>112</v>
      </c>
      <c r="N23" s="154"/>
    </row>
    <row r="24" spans="1:14" s="5" customFormat="1" ht="15" customHeight="1" x14ac:dyDescent="0.2">
      <c r="A24" s="151"/>
      <c r="B24" s="4" t="s">
        <v>18</v>
      </c>
      <c r="C24" s="75"/>
      <c r="D24" s="75">
        <f t="shared" si="5"/>
        <v>2</v>
      </c>
      <c r="E24" s="75">
        <v>17.5</v>
      </c>
      <c r="F24" s="75">
        <f t="shared" si="6"/>
        <v>35</v>
      </c>
      <c r="G24" s="75">
        <f t="shared" si="7"/>
        <v>4</v>
      </c>
      <c r="H24" s="75">
        <v>6</v>
      </c>
      <c r="I24" s="101">
        <v>19.25</v>
      </c>
      <c r="J24" s="103">
        <f t="shared" si="3"/>
        <v>77</v>
      </c>
      <c r="K24" s="21" t="s">
        <v>91</v>
      </c>
      <c r="L24" s="94"/>
      <c r="M24" s="21">
        <f t="shared" si="4"/>
        <v>112</v>
      </c>
      <c r="N24" s="154"/>
    </row>
    <row r="25" spans="1:14" s="5" customFormat="1" ht="15" customHeight="1" x14ac:dyDescent="0.2">
      <c r="A25" s="151"/>
      <c r="B25" s="4" t="s">
        <v>19</v>
      </c>
      <c r="C25" s="75"/>
      <c r="D25" s="75">
        <f t="shared" si="5"/>
        <v>2</v>
      </c>
      <c r="E25" s="75">
        <v>17.5</v>
      </c>
      <c r="F25" s="75">
        <f t="shared" si="6"/>
        <v>35</v>
      </c>
      <c r="G25" s="75">
        <f t="shared" si="7"/>
        <v>4</v>
      </c>
      <c r="H25" s="75">
        <v>6</v>
      </c>
      <c r="I25" s="101">
        <v>19.25</v>
      </c>
      <c r="J25" s="103">
        <f t="shared" si="3"/>
        <v>77</v>
      </c>
      <c r="K25" s="21" t="s">
        <v>91</v>
      </c>
      <c r="L25" s="94"/>
      <c r="M25" s="21">
        <f t="shared" si="4"/>
        <v>112</v>
      </c>
      <c r="N25" s="154"/>
    </row>
    <row r="26" spans="1:14" s="5" customFormat="1" ht="15" customHeight="1" x14ac:dyDescent="0.2">
      <c r="A26" s="151"/>
      <c r="B26" s="152" t="s">
        <v>75</v>
      </c>
      <c r="C26" s="75"/>
      <c r="D26" s="75">
        <f t="shared" si="5"/>
        <v>1.6666666666666667</v>
      </c>
      <c r="E26" s="75">
        <v>17.5</v>
      </c>
      <c r="F26" s="75">
        <f t="shared" si="6"/>
        <v>29.166666666666668</v>
      </c>
      <c r="G26" s="75">
        <f t="shared" si="7"/>
        <v>3.3333333333333335</v>
      </c>
      <c r="H26" s="75">
        <v>5</v>
      </c>
      <c r="I26" s="101">
        <v>19.25</v>
      </c>
      <c r="J26" s="103">
        <f t="shared" si="3"/>
        <v>64.166666666666671</v>
      </c>
      <c r="K26" s="21" t="s">
        <v>91</v>
      </c>
      <c r="L26" s="94"/>
      <c r="M26" s="21">
        <f t="shared" si="4"/>
        <v>93.333333333333343</v>
      </c>
      <c r="N26" s="154"/>
    </row>
    <row r="27" spans="1:14" s="5" customFormat="1" ht="15" customHeight="1" x14ac:dyDescent="0.2">
      <c r="A27" s="151"/>
      <c r="B27" s="152"/>
      <c r="C27" s="75"/>
      <c r="D27" s="75">
        <f t="shared" si="5"/>
        <v>1.6666666666666667</v>
      </c>
      <c r="E27" s="75">
        <v>17.5</v>
      </c>
      <c r="F27" s="75">
        <f t="shared" si="6"/>
        <v>29.166666666666668</v>
      </c>
      <c r="G27" s="75">
        <f t="shared" si="7"/>
        <v>3.3333333333333335</v>
      </c>
      <c r="H27" s="75">
        <v>5</v>
      </c>
      <c r="I27" s="101">
        <v>19.25</v>
      </c>
      <c r="J27" s="103">
        <f t="shared" si="3"/>
        <v>64.166666666666671</v>
      </c>
      <c r="K27" s="21" t="s">
        <v>91</v>
      </c>
      <c r="L27" s="94"/>
      <c r="M27" s="21">
        <f t="shared" si="4"/>
        <v>93.333333333333343</v>
      </c>
      <c r="N27" s="154"/>
    </row>
    <row r="28" spans="1:14" s="5" customFormat="1" ht="15" customHeight="1" x14ac:dyDescent="0.2">
      <c r="A28" s="151"/>
      <c r="B28" s="4" t="s">
        <v>20</v>
      </c>
      <c r="C28" s="75"/>
      <c r="D28" s="75">
        <f t="shared" si="5"/>
        <v>2.6666666666666665</v>
      </c>
      <c r="E28" s="75">
        <v>17.5</v>
      </c>
      <c r="F28" s="75">
        <f t="shared" si="6"/>
        <v>46.666666666666664</v>
      </c>
      <c r="G28" s="75">
        <f t="shared" si="7"/>
        <v>5.333333333333333</v>
      </c>
      <c r="H28" s="75">
        <v>8</v>
      </c>
      <c r="I28" s="101">
        <v>19.25</v>
      </c>
      <c r="J28" s="103">
        <f t="shared" si="3"/>
        <v>102.66666666666666</v>
      </c>
      <c r="K28" s="21" t="s">
        <v>91</v>
      </c>
      <c r="L28" s="94"/>
      <c r="M28" s="21">
        <f t="shared" si="4"/>
        <v>149.33333333333331</v>
      </c>
      <c r="N28" s="154"/>
    </row>
    <row r="29" spans="1:14" s="5" customFormat="1" ht="15" customHeight="1" x14ac:dyDescent="0.2">
      <c r="A29" s="151"/>
      <c r="B29" s="4" t="s">
        <v>21</v>
      </c>
      <c r="C29" s="75"/>
      <c r="D29" s="75">
        <f t="shared" si="5"/>
        <v>2.6666666666666665</v>
      </c>
      <c r="E29" s="75">
        <v>17.5</v>
      </c>
      <c r="F29" s="75">
        <f t="shared" si="6"/>
        <v>46.666666666666664</v>
      </c>
      <c r="G29" s="75">
        <f t="shared" si="7"/>
        <v>5.333333333333333</v>
      </c>
      <c r="H29" s="75">
        <v>8</v>
      </c>
      <c r="I29" s="101">
        <v>19.25</v>
      </c>
      <c r="J29" s="103">
        <f t="shared" si="3"/>
        <v>102.66666666666666</v>
      </c>
      <c r="K29" s="21" t="s">
        <v>91</v>
      </c>
      <c r="L29" s="94"/>
      <c r="M29" s="21">
        <f t="shared" si="4"/>
        <v>149.33333333333331</v>
      </c>
      <c r="N29" s="154"/>
    </row>
    <row r="30" spans="1:14" s="5" customFormat="1" ht="15" customHeight="1" x14ac:dyDescent="0.2">
      <c r="A30" s="151"/>
      <c r="B30" s="4" t="s">
        <v>22</v>
      </c>
      <c r="C30" s="75"/>
      <c r="D30" s="75">
        <f t="shared" si="5"/>
        <v>2.6666666666666665</v>
      </c>
      <c r="E30" s="75">
        <v>17.5</v>
      </c>
      <c r="F30" s="75">
        <f t="shared" si="6"/>
        <v>46.666666666666664</v>
      </c>
      <c r="G30" s="75">
        <f t="shared" si="7"/>
        <v>5.333333333333333</v>
      </c>
      <c r="H30" s="75">
        <v>8</v>
      </c>
      <c r="I30" s="101">
        <v>19.25</v>
      </c>
      <c r="J30" s="103">
        <f t="shared" si="3"/>
        <v>102.66666666666666</v>
      </c>
      <c r="K30" s="21" t="s">
        <v>91</v>
      </c>
      <c r="L30" s="94"/>
      <c r="M30" s="21">
        <f t="shared" si="4"/>
        <v>149.33333333333331</v>
      </c>
      <c r="N30" s="154"/>
    </row>
    <row r="31" spans="1:14" s="5" customFormat="1" ht="15" customHeight="1" x14ac:dyDescent="0.2">
      <c r="A31" s="151"/>
      <c r="B31" s="4" t="s">
        <v>23</v>
      </c>
      <c r="C31" s="75"/>
      <c r="D31" s="75">
        <f t="shared" si="5"/>
        <v>2.6666666666666665</v>
      </c>
      <c r="E31" s="75">
        <v>17.5</v>
      </c>
      <c r="F31" s="75">
        <f t="shared" si="6"/>
        <v>46.666666666666664</v>
      </c>
      <c r="G31" s="75">
        <f t="shared" si="7"/>
        <v>5.333333333333333</v>
      </c>
      <c r="H31" s="75">
        <v>8</v>
      </c>
      <c r="I31" s="101">
        <v>19.25</v>
      </c>
      <c r="J31" s="103">
        <f t="shared" si="3"/>
        <v>102.66666666666666</v>
      </c>
      <c r="K31" s="21" t="s">
        <v>91</v>
      </c>
      <c r="L31" s="94"/>
      <c r="M31" s="21">
        <f t="shared" si="4"/>
        <v>149.33333333333331</v>
      </c>
      <c r="N31" s="154"/>
    </row>
    <row r="32" spans="1:14" s="5" customFormat="1" ht="15" customHeight="1" x14ac:dyDescent="0.2">
      <c r="A32" s="151"/>
      <c r="B32" s="72" t="s">
        <v>24</v>
      </c>
      <c r="C32" s="75"/>
      <c r="D32" s="75">
        <f t="shared" si="5"/>
        <v>2.6666666666666665</v>
      </c>
      <c r="E32" s="75">
        <v>17.5</v>
      </c>
      <c r="F32" s="75">
        <f t="shared" si="6"/>
        <v>46.666666666666664</v>
      </c>
      <c r="G32" s="75">
        <f t="shared" si="7"/>
        <v>5.333333333333333</v>
      </c>
      <c r="H32" s="75">
        <v>8</v>
      </c>
      <c r="I32" s="101">
        <v>19.25</v>
      </c>
      <c r="J32" s="103">
        <f t="shared" si="3"/>
        <v>102.66666666666666</v>
      </c>
      <c r="K32" s="21" t="s">
        <v>91</v>
      </c>
      <c r="L32" s="94"/>
      <c r="M32" s="21">
        <f t="shared" si="4"/>
        <v>149.33333333333331</v>
      </c>
      <c r="N32" s="154"/>
    </row>
    <row r="33" spans="1:14" s="5" customFormat="1" ht="15" customHeight="1" x14ac:dyDescent="0.2">
      <c r="A33" s="151"/>
      <c r="B33" s="72" t="s">
        <v>43</v>
      </c>
      <c r="C33" s="75"/>
      <c r="D33" s="75">
        <f t="shared" si="5"/>
        <v>6.666666666666667</v>
      </c>
      <c r="E33" s="75">
        <v>17.5</v>
      </c>
      <c r="F33" s="75">
        <f t="shared" si="6"/>
        <v>116.66666666666667</v>
      </c>
      <c r="G33" s="75">
        <f t="shared" si="7"/>
        <v>13.333333333333334</v>
      </c>
      <c r="H33" s="75">
        <v>20</v>
      </c>
      <c r="I33" s="101">
        <v>19.25</v>
      </c>
      <c r="J33" s="103">
        <f t="shared" si="3"/>
        <v>256.66666666666669</v>
      </c>
      <c r="K33" s="21" t="s">
        <v>91</v>
      </c>
      <c r="L33" s="94"/>
      <c r="M33" s="21">
        <f t="shared" si="4"/>
        <v>373.33333333333337</v>
      </c>
      <c r="N33" s="154"/>
    </row>
    <row r="34" spans="1:14" s="5" customFormat="1" ht="15" customHeight="1" x14ac:dyDescent="0.2">
      <c r="A34" s="151"/>
      <c r="B34" s="72" t="s">
        <v>80</v>
      </c>
      <c r="C34" s="75"/>
      <c r="D34" s="75">
        <f t="shared" si="5"/>
        <v>11.666666666666666</v>
      </c>
      <c r="E34" s="75">
        <v>17.5</v>
      </c>
      <c r="F34" s="75">
        <f t="shared" si="6"/>
        <v>204.16666666666666</v>
      </c>
      <c r="G34" s="75">
        <f t="shared" si="7"/>
        <v>23.333333333333332</v>
      </c>
      <c r="H34" s="75">
        <v>35</v>
      </c>
      <c r="I34" s="101">
        <v>19.25</v>
      </c>
      <c r="J34" s="103">
        <f t="shared" si="3"/>
        <v>449.16666666666663</v>
      </c>
      <c r="K34" s="21" t="s">
        <v>91</v>
      </c>
      <c r="L34" s="94"/>
      <c r="M34" s="21">
        <f t="shared" si="4"/>
        <v>653.33333333333326</v>
      </c>
      <c r="N34" s="154"/>
    </row>
    <row r="35" spans="1:14" s="5" customFormat="1" ht="15" customHeight="1" x14ac:dyDescent="0.2">
      <c r="A35" s="151"/>
      <c r="B35" s="72" t="s">
        <v>71</v>
      </c>
      <c r="C35" s="75"/>
      <c r="D35" s="75">
        <f t="shared" si="5"/>
        <v>3.3333333333333335</v>
      </c>
      <c r="E35" s="75">
        <v>17.5</v>
      </c>
      <c r="F35" s="75">
        <f t="shared" si="6"/>
        <v>58.333333333333336</v>
      </c>
      <c r="G35" s="75">
        <f t="shared" si="7"/>
        <v>6.666666666666667</v>
      </c>
      <c r="H35" s="75">
        <v>10</v>
      </c>
      <c r="I35" s="101">
        <v>19.25</v>
      </c>
      <c r="J35" s="103">
        <f t="shared" si="3"/>
        <v>128.33333333333334</v>
      </c>
      <c r="K35" s="21" t="s">
        <v>91</v>
      </c>
      <c r="L35" s="94"/>
      <c r="M35" s="21">
        <f t="shared" si="4"/>
        <v>186.66666666666669</v>
      </c>
      <c r="N35" s="154"/>
    </row>
    <row r="36" spans="1:14" s="5" customFormat="1" ht="15" customHeight="1" x14ac:dyDescent="0.2">
      <c r="A36" s="151"/>
      <c r="B36" s="72" t="s">
        <v>25</v>
      </c>
      <c r="C36" s="75"/>
      <c r="D36" s="75">
        <f t="shared" si="5"/>
        <v>6.666666666666667</v>
      </c>
      <c r="E36" s="75">
        <v>17.5</v>
      </c>
      <c r="F36" s="75">
        <f t="shared" si="6"/>
        <v>116.66666666666667</v>
      </c>
      <c r="G36" s="75">
        <f t="shared" si="7"/>
        <v>13.333333333333334</v>
      </c>
      <c r="H36" s="75">
        <v>20</v>
      </c>
      <c r="I36" s="101">
        <v>19.25</v>
      </c>
      <c r="J36" s="103">
        <f t="shared" si="3"/>
        <v>256.66666666666669</v>
      </c>
      <c r="K36" s="21" t="s">
        <v>91</v>
      </c>
      <c r="L36" s="94"/>
      <c r="M36" s="21">
        <f t="shared" si="4"/>
        <v>373.33333333333337</v>
      </c>
      <c r="N36" s="154"/>
    </row>
    <row r="37" spans="1:14" s="5" customFormat="1" ht="15" customHeight="1" x14ac:dyDescent="0.2">
      <c r="A37" s="151"/>
      <c r="B37" s="72" t="s">
        <v>26</v>
      </c>
      <c r="C37" s="75"/>
      <c r="D37" s="75">
        <f t="shared" si="5"/>
        <v>2.6666666666666665</v>
      </c>
      <c r="E37" s="75">
        <v>17.5</v>
      </c>
      <c r="F37" s="75">
        <f t="shared" si="6"/>
        <v>46.666666666666664</v>
      </c>
      <c r="G37" s="75">
        <f t="shared" si="7"/>
        <v>5.333333333333333</v>
      </c>
      <c r="H37" s="75">
        <v>8</v>
      </c>
      <c r="I37" s="101">
        <v>19.25</v>
      </c>
      <c r="J37" s="103">
        <f t="shared" si="3"/>
        <v>102.66666666666666</v>
      </c>
      <c r="K37" s="21" t="s">
        <v>91</v>
      </c>
      <c r="L37" s="94"/>
      <c r="M37" s="21">
        <f t="shared" si="4"/>
        <v>149.33333333333331</v>
      </c>
      <c r="N37" s="154"/>
    </row>
    <row r="38" spans="1:14" s="5" customFormat="1" ht="15" customHeight="1" x14ac:dyDescent="0.2">
      <c r="A38" s="151"/>
      <c r="B38" s="72" t="s">
        <v>27</v>
      </c>
      <c r="C38" s="75"/>
      <c r="D38" s="75">
        <f t="shared" si="5"/>
        <v>2.6666666666666665</v>
      </c>
      <c r="E38" s="75">
        <v>17.5</v>
      </c>
      <c r="F38" s="75">
        <f t="shared" si="6"/>
        <v>46.666666666666664</v>
      </c>
      <c r="G38" s="75">
        <f t="shared" si="7"/>
        <v>5.333333333333333</v>
      </c>
      <c r="H38" s="75">
        <v>8</v>
      </c>
      <c r="I38" s="101">
        <v>19.25</v>
      </c>
      <c r="J38" s="103">
        <f t="shared" si="3"/>
        <v>102.66666666666666</v>
      </c>
      <c r="K38" s="21" t="s">
        <v>91</v>
      </c>
      <c r="L38" s="94"/>
      <c r="M38" s="21">
        <f t="shared" si="4"/>
        <v>149.33333333333331</v>
      </c>
      <c r="N38" s="154"/>
    </row>
    <row r="39" spans="1:14" s="5" customFormat="1" ht="15" customHeight="1" x14ac:dyDescent="0.2">
      <c r="A39" s="151"/>
      <c r="B39" s="72" t="s">
        <v>60</v>
      </c>
      <c r="C39" s="75"/>
      <c r="D39" s="75">
        <f t="shared" si="5"/>
        <v>3.3333333333333335</v>
      </c>
      <c r="E39" s="75">
        <v>17.5</v>
      </c>
      <c r="F39" s="75">
        <f t="shared" si="6"/>
        <v>58.333333333333336</v>
      </c>
      <c r="G39" s="75">
        <f t="shared" si="7"/>
        <v>6.666666666666667</v>
      </c>
      <c r="H39" s="75">
        <v>10</v>
      </c>
      <c r="I39" s="101">
        <v>19.25</v>
      </c>
      <c r="J39" s="103">
        <f t="shared" si="3"/>
        <v>128.33333333333334</v>
      </c>
      <c r="K39" s="21" t="s">
        <v>91</v>
      </c>
      <c r="L39" s="94"/>
      <c r="M39" s="21">
        <f t="shared" si="4"/>
        <v>186.66666666666669</v>
      </c>
      <c r="N39" s="154"/>
    </row>
    <row r="40" spans="1:14" s="5" customFormat="1" ht="15" customHeight="1" x14ac:dyDescent="0.2">
      <c r="A40" s="151"/>
      <c r="B40" s="72" t="s">
        <v>76</v>
      </c>
      <c r="C40" s="75"/>
      <c r="D40" s="75">
        <f t="shared" si="5"/>
        <v>2</v>
      </c>
      <c r="E40" s="75">
        <v>17.5</v>
      </c>
      <c r="F40" s="75">
        <f t="shared" si="6"/>
        <v>35</v>
      </c>
      <c r="G40" s="75">
        <f t="shared" si="7"/>
        <v>4</v>
      </c>
      <c r="H40" s="75">
        <v>6</v>
      </c>
      <c r="I40" s="101">
        <v>19.25</v>
      </c>
      <c r="J40" s="103">
        <f t="shared" si="3"/>
        <v>77</v>
      </c>
      <c r="K40" s="21" t="s">
        <v>91</v>
      </c>
      <c r="L40" s="94"/>
      <c r="M40" s="21">
        <f t="shared" si="4"/>
        <v>112</v>
      </c>
      <c r="N40" s="154"/>
    </row>
    <row r="41" spans="1:14" s="5" customFormat="1" ht="15" customHeight="1" x14ac:dyDescent="0.2">
      <c r="A41" s="151"/>
      <c r="B41" s="74" t="s">
        <v>85</v>
      </c>
      <c r="C41" s="75"/>
      <c r="D41" s="75">
        <f t="shared" si="5"/>
        <v>5</v>
      </c>
      <c r="E41" s="75">
        <v>17.5</v>
      </c>
      <c r="F41" s="75">
        <f t="shared" si="6"/>
        <v>87.5</v>
      </c>
      <c r="G41" s="75">
        <f t="shared" si="7"/>
        <v>10</v>
      </c>
      <c r="H41" s="75">
        <v>15</v>
      </c>
      <c r="I41" s="101">
        <v>17.5</v>
      </c>
      <c r="J41" s="103">
        <f t="shared" si="3"/>
        <v>175</v>
      </c>
      <c r="K41" s="21" t="s">
        <v>91</v>
      </c>
      <c r="L41" s="94"/>
      <c r="M41" s="21">
        <f t="shared" si="4"/>
        <v>262.5</v>
      </c>
      <c r="N41" s="154"/>
    </row>
    <row r="42" spans="1:14" s="5" customFormat="1" ht="15" customHeight="1" x14ac:dyDescent="0.2">
      <c r="A42" s="151"/>
      <c r="B42" s="74" t="s">
        <v>86</v>
      </c>
      <c r="C42" s="75"/>
      <c r="D42" s="75">
        <f t="shared" si="5"/>
        <v>4.666666666666667</v>
      </c>
      <c r="E42" s="75">
        <v>17.5</v>
      </c>
      <c r="F42" s="75">
        <f t="shared" si="6"/>
        <v>81.666666666666671</v>
      </c>
      <c r="G42" s="75">
        <f t="shared" si="7"/>
        <v>9.3333333333333339</v>
      </c>
      <c r="H42" s="75">
        <v>14</v>
      </c>
      <c r="I42" s="101">
        <v>17.5</v>
      </c>
      <c r="J42" s="103">
        <f t="shared" si="3"/>
        <v>163.33333333333334</v>
      </c>
      <c r="K42" s="21" t="s">
        <v>91</v>
      </c>
      <c r="L42" s="94"/>
      <c r="M42" s="21">
        <f t="shared" si="4"/>
        <v>245</v>
      </c>
      <c r="N42" s="154"/>
    </row>
    <row r="43" spans="1:14" s="5" customFormat="1" ht="15" customHeight="1" x14ac:dyDescent="0.2">
      <c r="A43" s="151"/>
      <c r="B43" s="152" t="s">
        <v>28</v>
      </c>
      <c r="C43" s="75"/>
      <c r="D43" s="75">
        <f t="shared" si="5"/>
        <v>1</v>
      </c>
      <c r="E43" s="75">
        <v>17.5</v>
      </c>
      <c r="F43" s="75">
        <f t="shared" si="6"/>
        <v>17.5</v>
      </c>
      <c r="G43" s="75">
        <f t="shared" si="7"/>
        <v>2</v>
      </c>
      <c r="H43" s="75">
        <v>3</v>
      </c>
      <c r="I43" s="101">
        <v>19.25</v>
      </c>
      <c r="J43" s="103">
        <f t="shared" si="3"/>
        <v>38.5</v>
      </c>
      <c r="K43" s="21" t="s">
        <v>91</v>
      </c>
      <c r="L43" s="94"/>
      <c r="M43" s="21">
        <f t="shared" si="4"/>
        <v>56</v>
      </c>
      <c r="N43" s="154"/>
    </row>
    <row r="44" spans="1:14" s="5" customFormat="1" ht="15" customHeight="1" x14ac:dyDescent="0.2">
      <c r="A44" s="151"/>
      <c r="B44" s="152"/>
      <c r="C44" s="75"/>
      <c r="D44" s="75">
        <f t="shared" si="5"/>
        <v>1</v>
      </c>
      <c r="E44" s="75">
        <v>17.5</v>
      </c>
      <c r="F44" s="75">
        <f t="shared" si="6"/>
        <v>17.5</v>
      </c>
      <c r="G44" s="75">
        <f t="shared" si="7"/>
        <v>2</v>
      </c>
      <c r="H44" s="75">
        <v>3</v>
      </c>
      <c r="I44" s="101">
        <v>19.25</v>
      </c>
      <c r="J44" s="103">
        <f t="shared" si="3"/>
        <v>38.5</v>
      </c>
      <c r="K44" s="21" t="s">
        <v>91</v>
      </c>
      <c r="L44" s="94"/>
      <c r="M44" s="21">
        <f t="shared" si="4"/>
        <v>56</v>
      </c>
      <c r="N44" s="154"/>
    </row>
    <row r="45" spans="1:14" s="5" customFormat="1" ht="15" customHeight="1" x14ac:dyDescent="0.2">
      <c r="A45" s="151"/>
      <c r="B45" s="152" t="s">
        <v>29</v>
      </c>
      <c r="C45" s="75"/>
      <c r="D45" s="75">
        <f t="shared" si="5"/>
        <v>1</v>
      </c>
      <c r="E45" s="75">
        <v>17.5</v>
      </c>
      <c r="F45" s="75">
        <f t="shared" si="6"/>
        <v>17.5</v>
      </c>
      <c r="G45" s="75">
        <f t="shared" si="7"/>
        <v>2</v>
      </c>
      <c r="H45" s="75">
        <v>3</v>
      </c>
      <c r="I45" s="101">
        <v>19.25</v>
      </c>
      <c r="J45" s="103">
        <f t="shared" si="3"/>
        <v>38.5</v>
      </c>
      <c r="K45" s="21" t="s">
        <v>91</v>
      </c>
      <c r="L45" s="94"/>
      <c r="M45" s="21">
        <f t="shared" si="4"/>
        <v>56</v>
      </c>
      <c r="N45" s="154"/>
    </row>
    <row r="46" spans="1:14" s="5" customFormat="1" ht="15" customHeight="1" x14ac:dyDescent="0.2">
      <c r="A46" s="151"/>
      <c r="B46" s="152"/>
      <c r="C46" s="75"/>
      <c r="D46" s="75">
        <f t="shared" si="5"/>
        <v>1</v>
      </c>
      <c r="E46" s="75">
        <v>17.5</v>
      </c>
      <c r="F46" s="75">
        <f t="shared" si="6"/>
        <v>17.5</v>
      </c>
      <c r="G46" s="75">
        <f t="shared" si="7"/>
        <v>2</v>
      </c>
      <c r="H46" s="75">
        <v>3</v>
      </c>
      <c r="I46" s="101">
        <v>19.25</v>
      </c>
      <c r="J46" s="103">
        <f t="shared" si="3"/>
        <v>38.5</v>
      </c>
      <c r="K46" s="21" t="s">
        <v>91</v>
      </c>
      <c r="L46" s="95"/>
      <c r="M46" s="21">
        <f t="shared" si="4"/>
        <v>56</v>
      </c>
      <c r="N46" s="154"/>
    </row>
    <row r="47" spans="1:14" s="10" customFormat="1" ht="15" customHeight="1" x14ac:dyDescent="0.15">
      <c r="A47" s="9"/>
      <c r="B47" s="7"/>
      <c r="C47" s="82"/>
      <c r="D47" s="13"/>
      <c r="E47" s="13"/>
      <c r="F47" s="13"/>
      <c r="G47" s="13"/>
      <c r="H47" s="13"/>
      <c r="I47" s="17"/>
      <c r="J47" s="17"/>
      <c r="K47" s="21"/>
      <c r="L47" s="70"/>
      <c r="M47" s="17"/>
      <c r="N47" s="17"/>
    </row>
    <row r="48" spans="1:14" s="5" customFormat="1" ht="21.75" customHeight="1" x14ac:dyDescent="0.2">
      <c r="A48" s="8"/>
      <c r="B48" s="42" t="s">
        <v>1</v>
      </c>
      <c r="C48" s="83" t="s">
        <v>5</v>
      </c>
      <c r="D48" s="43"/>
      <c r="E48" s="43"/>
      <c r="F48" s="66" t="s">
        <v>89</v>
      </c>
      <c r="G48" s="66" t="s">
        <v>83</v>
      </c>
      <c r="H48" s="68" t="s">
        <v>3</v>
      </c>
      <c r="I48" s="44" t="s">
        <v>89</v>
      </c>
      <c r="J48" s="92" t="s">
        <v>84</v>
      </c>
      <c r="K48" s="44" t="s">
        <v>90</v>
      </c>
      <c r="L48" s="96" t="s">
        <v>0</v>
      </c>
      <c r="M48" s="46" t="s">
        <v>4</v>
      </c>
      <c r="N48" s="21"/>
    </row>
    <row r="49" spans="1:14" ht="15" customHeight="1" x14ac:dyDescent="0.15">
      <c r="A49" s="148" t="s">
        <v>30</v>
      </c>
      <c r="B49" s="12" t="s">
        <v>31</v>
      </c>
      <c r="C49" s="84"/>
      <c r="D49" s="75">
        <f t="shared" ref="D49:D68" si="8">H49/12*4</f>
        <v>7.666666666666667</v>
      </c>
      <c r="E49" s="75">
        <v>17.5</v>
      </c>
      <c r="F49" s="75">
        <f t="shared" ref="F49:F68" si="9">E49*D49</f>
        <v>134.16666666666669</v>
      </c>
      <c r="G49" s="75">
        <f t="shared" ref="G49:G68" si="10">H49/12*8</f>
        <v>15.333333333333334</v>
      </c>
      <c r="H49" s="100">
        <v>23</v>
      </c>
      <c r="I49" s="103">
        <v>19.25</v>
      </c>
      <c r="J49" s="103">
        <f t="shared" ref="J49:J68" si="11">G49*I49</f>
        <v>295.16666666666669</v>
      </c>
      <c r="K49" s="21" t="s">
        <v>91</v>
      </c>
      <c r="L49" s="97"/>
      <c r="M49" s="21">
        <f t="shared" ref="M49:M68" si="12">F49+J49</f>
        <v>429.33333333333337</v>
      </c>
      <c r="N49" s="160">
        <f>SUM(M49:M68)</f>
        <v>5786.666666666667</v>
      </c>
    </row>
    <row r="50" spans="1:14" ht="15" customHeight="1" x14ac:dyDescent="0.15">
      <c r="A50" s="149"/>
      <c r="B50" s="12" t="s">
        <v>32</v>
      </c>
      <c r="C50" s="84"/>
      <c r="D50" s="75">
        <f t="shared" si="8"/>
        <v>7.666666666666667</v>
      </c>
      <c r="E50" s="75">
        <v>17.5</v>
      </c>
      <c r="F50" s="75">
        <f t="shared" si="9"/>
        <v>134.16666666666669</v>
      </c>
      <c r="G50" s="75">
        <f t="shared" si="10"/>
        <v>15.333333333333334</v>
      </c>
      <c r="H50" s="100">
        <v>23</v>
      </c>
      <c r="I50" s="103">
        <v>19.25</v>
      </c>
      <c r="J50" s="103">
        <f t="shared" si="11"/>
        <v>295.16666666666669</v>
      </c>
      <c r="K50" s="21" t="s">
        <v>91</v>
      </c>
      <c r="L50" s="98"/>
      <c r="M50" s="21">
        <f t="shared" si="12"/>
        <v>429.33333333333337</v>
      </c>
      <c r="N50" s="160"/>
    </row>
    <row r="51" spans="1:14" s="7" customFormat="1" ht="15" customHeight="1" x14ac:dyDescent="0.15">
      <c r="A51" s="149"/>
      <c r="B51" s="12" t="s">
        <v>33</v>
      </c>
      <c r="C51" s="84"/>
      <c r="D51" s="75">
        <f t="shared" si="8"/>
        <v>7.666666666666667</v>
      </c>
      <c r="E51" s="75">
        <v>17.5</v>
      </c>
      <c r="F51" s="75">
        <f t="shared" si="9"/>
        <v>134.16666666666669</v>
      </c>
      <c r="G51" s="75">
        <f t="shared" si="10"/>
        <v>15.333333333333334</v>
      </c>
      <c r="H51" s="100">
        <v>23</v>
      </c>
      <c r="I51" s="103">
        <v>19.25</v>
      </c>
      <c r="J51" s="103">
        <f t="shared" si="11"/>
        <v>295.16666666666669</v>
      </c>
      <c r="K51" s="21" t="s">
        <v>91</v>
      </c>
      <c r="L51" s="98"/>
      <c r="M51" s="21">
        <f t="shared" si="12"/>
        <v>429.33333333333337</v>
      </c>
      <c r="N51" s="160"/>
    </row>
    <row r="52" spans="1:14" s="7" customFormat="1" ht="15" customHeight="1" x14ac:dyDescent="0.15">
      <c r="A52" s="149"/>
      <c r="B52" s="20" t="s">
        <v>34</v>
      </c>
      <c r="C52" s="84"/>
      <c r="D52" s="75">
        <f t="shared" si="8"/>
        <v>7.666666666666667</v>
      </c>
      <c r="E52" s="75">
        <v>17.5</v>
      </c>
      <c r="F52" s="75">
        <f t="shared" si="9"/>
        <v>134.16666666666669</v>
      </c>
      <c r="G52" s="75">
        <f t="shared" si="10"/>
        <v>15.333333333333334</v>
      </c>
      <c r="H52" s="100">
        <v>23</v>
      </c>
      <c r="I52" s="103">
        <v>19.25</v>
      </c>
      <c r="J52" s="103">
        <f t="shared" si="11"/>
        <v>295.16666666666669</v>
      </c>
      <c r="K52" s="21" t="s">
        <v>91</v>
      </c>
      <c r="L52" s="98"/>
      <c r="M52" s="21">
        <f t="shared" si="12"/>
        <v>429.33333333333337</v>
      </c>
      <c r="N52" s="160"/>
    </row>
    <row r="53" spans="1:14" s="7" customFormat="1" ht="15" customHeight="1" x14ac:dyDescent="0.15">
      <c r="A53" s="149"/>
      <c r="B53" s="12" t="s">
        <v>35</v>
      </c>
      <c r="C53" s="84"/>
      <c r="D53" s="75">
        <f t="shared" si="8"/>
        <v>7.666666666666667</v>
      </c>
      <c r="E53" s="75">
        <v>17.5</v>
      </c>
      <c r="F53" s="75">
        <f t="shared" si="9"/>
        <v>134.16666666666669</v>
      </c>
      <c r="G53" s="75">
        <f t="shared" si="10"/>
        <v>15.333333333333334</v>
      </c>
      <c r="H53" s="100">
        <v>23</v>
      </c>
      <c r="I53" s="103">
        <v>19.25</v>
      </c>
      <c r="J53" s="103">
        <f t="shared" si="11"/>
        <v>295.16666666666669</v>
      </c>
      <c r="K53" s="21" t="s">
        <v>91</v>
      </c>
      <c r="L53" s="98"/>
      <c r="M53" s="21">
        <f t="shared" si="12"/>
        <v>429.33333333333337</v>
      </c>
      <c r="N53" s="160"/>
    </row>
    <row r="54" spans="1:14" ht="15" customHeight="1" x14ac:dyDescent="0.15">
      <c r="A54" s="149"/>
      <c r="B54" s="12" t="s">
        <v>36</v>
      </c>
      <c r="C54" s="84"/>
      <c r="D54" s="75">
        <f t="shared" si="8"/>
        <v>7.666666666666667</v>
      </c>
      <c r="E54" s="75">
        <v>17.5</v>
      </c>
      <c r="F54" s="75">
        <f t="shared" si="9"/>
        <v>134.16666666666669</v>
      </c>
      <c r="G54" s="75">
        <f t="shared" si="10"/>
        <v>15.333333333333334</v>
      </c>
      <c r="H54" s="100">
        <v>23</v>
      </c>
      <c r="I54" s="103">
        <v>19.25</v>
      </c>
      <c r="J54" s="103">
        <f t="shared" si="11"/>
        <v>295.16666666666669</v>
      </c>
      <c r="K54" s="21" t="s">
        <v>91</v>
      </c>
      <c r="L54" s="98"/>
      <c r="M54" s="21">
        <f t="shared" si="12"/>
        <v>429.33333333333337</v>
      </c>
      <c r="N54" s="160"/>
    </row>
    <row r="55" spans="1:14" ht="15" customHeight="1" x14ac:dyDescent="0.15">
      <c r="A55" s="149"/>
      <c r="B55" s="12" t="s">
        <v>37</v>
      </c>
      <c r="C55" s="84"/>
      <c r="D55" s="75">
        <f t="shared" si="8"/>
        <v>7.666666666666667</v>
      </c>
      <c r="E55" s="75">
        <v>17.5</v>
      </c>
      <c r="F55" s="75">
        <f t="shared" si="9"/>
        <v>134.16666666666669</v>
      </c>
      <c r="G55" s="75">
        <f t="shared" si="10"/>
        <v>15.333333333333334</v>
      </c>
      <c r="H55" s="100">
        <v>23</v>
      </c>
      <c r="I55" s="103">
        <v>19.25</v>
      </c>
      <c r="J55" s="103">
        <f t="shared" si="11"/>
        <v>295.16666666666669</v>
      </c>
      <c r="K55" s="21" t="s">
        <v>91</v>
      </c>
      <c r="L55" s="98"/>
      <c r="M55" s="21">
        <f t="shared" si="12"/>
        <v>429.33333333333337</v>
      </c>
      <c r="N55" s="160"/>
    </row>
    <row r="56" spans="1:14" ht="15" customHeight="1" x14ac:dyDescent="0.15">
      <c r="A56" s="149"/>
      <c r="B56" s="12" t="s">
        <v>38</v>
      </c>
      <c r="C56" s="84"/>
      <c r="D56" s="75">
        <f t="shared" si="8"/>
        <v>7.666666666666667</v>
      </c>
      <c r="E56" s="75">
        <v>17.5</v>
      </c>
      <c r="F56" s="75">
        <f t="shared" si="9"/>
        <v>134.16666666666669</v>
      </c>
      <c r="G56" s="75">
        <f t="shared" si="10"/>
        <v>15.333333333333334</v>
      </c>
      <c r="H56" s="100">
        <v>23</v>
      </c>
      <c r="I56" s="103">
        <v>19.25</v>
      </c>
      <c r="J56" s="103">
        <f t="shared" si="11"/>
        <v>295.16666666666669</v>
      </c>
      <c r="K56" s="21" t="s">
        <v>91</v>
      </c>
      <c r="L56" s="98"/>
      <c r="M56" s="21">
        <f t="shared" si="12"/>
        <v>429.33333333333337</v>
      </c>
      <c r="N56" s="160"/>
    </row>
    <row r="57" spans="1:14" ht="15" customHeight="1" x14ac:dyDescent="0.15">
      <c r="A57" s="149"/>
      <c r="B57" s="12" t="s">
        <v>39</v>
      </c>
      <c r="C57" s="84"/>
      <c r="D57" s="75">
        <f t="shared" si="8"/>
        <v>7.666666666666667</v>
      </c>
      <c r="E57" s="75">
        <v>17.5</v>
      </c>
      <c r="F57" s="75">
        <f t="shared" si="9"/>
        <v>134.16666666666669</v>
      </c>
      <c r="G57" s="75">
        <f t="shared" si="10"/>
        <v>15.333333333333334</v>
      </c>
      <c r="H57" s="100">
        <v>23</v>
      </c>
      <c r="I57" s="103">
        <v>19.25</v>
      </c>
      <c r="J57" s="103">
        <f t="shared" si="11"/>
        <v>295.16666666666669</v>
      </c>
      <c r="K57" s="21" t="s">
        <v>91</v>
      </c>
      <c r="L57" s="98"/>
      <c r="M57" s="21">
        <f t="shared" si="12"/>
        <v>429.33333333333337</v>
      </c>
      <c r="N57" s="160"/>
    </row>
    <row r="58" spans="1:14" ht="15" customHeight="1" x14ac:dyDescent="0.15">
      <c r="A58" s="149"/>
      <c r="B58" s="12" t="s">
        <v>40</v>
      </c>
      <c r="C58" s="84"/>
      <c r="D58" s="75">
        <f t="shared" si="8"/>
        <v>7.666666666666667</v>
      </c>
      <c r="E58" s="75">
        <v>17.5</v>
      </c>
      <c r="F58" s="75">
        <f t="shared" si="9"/>
        <v>134.16666666666669</v>
      </c>
      <c r="G58" s="75">
        <f t="shared" si="10"/>
        <v>15.333333333333334</v>
      </c>
      <c r="H58" s="100">
        <v>23</v>
      </c>
      <c r="I58" s="103">
        <v>19.25</v>
      </c>
      <c r="J58" s="103">
        <f t="shared" si="11"/>
        <v>295.16666666666669</v>
      </c>
      <c r="K58" s="21" t="s">
        <v>91</v>
      </c>
      <c r="L58" s="98"/>
      <c r="M58" s="21">
        <f t="shared" si="12"/>
        <v>429.33333333333337</v>
      </c>
      <c r="N58" s="160"/>
    </row>
    <row r="59" spans="1:14" ht="15" customHeight="1" x14ac:dyDescent="0.15">
      <c r="A59" s="149"/>
      <c r="B59" s="12" t="s">
        <v>41</v>
      </c>
      <c r="C59" s="84"/>
      <c r="D59" s="75">
        <f t="shared" si="8"/>
        <v>7.666666666666667</v>
      </c>
      <c r="E59" s="75">
        <v>17.5</v>
      </c>
      <c r="F59" s="75">
        <f t="shared" si="9"/>
        <v>134.16666666666669</v>
      </c>
      <c r="G59" s="75">
        <f t="shared" si="10"/>
        <v>15.333333333333334</v>
      </c>
      <c r="H59" s="100">
        <v>23</v>
      </c>
      <c r="I59" s="103">
        <v>19.25</v>
      </c>
      <c r="J59" s="103">
        <f t="shared" si="11"/>
        <v>295.16666666666669</v>
      </c>
      <c r="K59" s="21" t="s">
        <v>91</v>
      </c>
      <c r="L59" s="98"/>
      <c r="M59" s="21">
        <f t="shared" si="12"/>
        <v>429.33333333333337</v>
      </c>
      <c r="N59" s="160"/>
    </row>
    <row r="60" spans="1:14" ht="15" customHeight="1" x14ac:dyDescent="0.15">
      <c r="A60" s="150"/>
      <c r="B60" s="12" t="s">
        <v>42</v>
      </c>
      <c r="C60" s="84"/>
      <c r="D60" s="75">
        <f t="shared" si="8"/>
        <v>7.666666666666667</v>
      </c>
      <c r="E60" s="75">
        <v>17.5</v>
      </c>
      <c r="F60" s="75">
        <f t="shared" si="9"/>
        <v>134.16666666666669</v>
      </c>
      <c r="G60" s="75">
        <f t="shared" si="10"/>
        <v>15.333333333333334</v>
      </c>
      <c r="H60" s="100">
        <v>23</v>
      </c>
      <c r="I60" s="103">
        <v>19.25</v>
      </c>
      <c r="J60" s="103">
        <f t="shared" si="11"/>
        <v>295.16666666666669</v>
      </c>
      <c r="K60" s="21" t="s">
        <v>91</v>
      </c>
      <c r="L60" s="98"/>
      <c r="M60" s="21">
        <f t="shared" si="12"/>
        <v>429.33333333333337</v>
      </c>
      <c r="N60" s="160"/>
    </row>
    <row r="61" spans="1:14" ht="15" customHeight="1" x14ac:dyDescent="0.15">
      <c r="A61" s="148" t="s">
        <v>48</v>
      </c>
      <c r="B61" s="161" t="s">
        <v>44</v>
      </c>
      <c r="C61" s="84"/>
      <c r="D61" s="75">
        <f t="shared" si="8"/>
        <v>0.66666666666666663</v>
      </c>
      <c r="E61" s="75">
        <v>17.5</v>
      </c>
      <c r="F61" s="75">
        <f t="shared" si="9"/>
        <v>11.666666666666666</v>
      </c>
      <c r="G61" s="75">
        <f t="shared" si="10"/>
        <v>1.3333333333333333</v>
      </c>
      <c r="H61" s="100">
        <v>2</v>
      </c>
      <c r="I61" s="103">
        <v>19.25</v>
      </c>
      <c r="J61" s="103">
        <f t="shared" si="11"/>
        <v>25.666666666666664</v>
      </c>
      <c r="K61" s="21" t="s">
        <v>91</v>
      </c>
      <c r="L61" s="98"/>
      <c r="M61" s="21">
        <f t="shared" si="12"/>
        <v>37.333333333333329</v>
      </c>
      <c r="N61" s="160"/>
    </row>
    <row r="62" spans="1:14" ht="15" customHeight="1" x14ac:dyDescent="0.15">
      <c r="A62" s="149"/>
      <c r="B62" s="162"/>
      <c r="C62" s="84"/>
      <c r="D62" s="75">
        <f t="shared" si="8"/>
        <v>0.66666666666666663</v>
      </c>
      <c r="E62" s="75">
        <v>17.5</v>
      </c>
      <c r="F62" s="75">
        <f t="shared" si="9"/>
        <v>11.666666666666666</v>
      </c>
      <c r="G62" s="75">
        <f t="shared" si="10"/>
        <v>1.3333333333333333</v>
      </c>
      <c r="H62" s="100">
        <v>2</v>
      </c>
      <c r="I62" s="103">
        <v>19.25</v>
      </c>
      <c r="J62" s="103">
        <f t="shared" si="11"/>
        <v>25.666666666666664</v>
      </c>
      <c r="K62" s="21" t="s">
        <v>91</v>
      </c>
      <c r="L62" s="98"/>
      <c r="M62" s="21">
        <f t="shared" si="12"/>
        <v>37.333333333333329</v>
      </c>
      <c r="N62" s="160"/>
    </row>
    <row r="63" spans="1:14" ht="15" customHeight="1" x14ac:dyDescent="0.15">
      <c r="A63" s="149"/>
      <c r="B63" s="12" t="s">
        <v>45</v>
      </c>
      <c r="C63" s="84"/>
      <c r="D63" s="75">
        <f t="shared" si="8"/>
        <v>1.3333333333333333</v>
      </c>
      <c r="E63" s="75">
        <v>17.5</v>
      </c>
      <c r="F63" s="75">
        <f t="shared" si="9"/>
        <v>23.333333333333332</v>
      </c>
      <c r="G63" s="75">
        <f t="shared" si="10"/>
        <v>2.6666666666666665</v>
      </c>
      <c r="H63" s="100">
        <v>4</v>
      </c>
      <c r="I63" s="103">
        <v>19.25</v>
      </c>
      <c r="J63" s="103">
        <f t="shared" si="11"/>
        <v>51.333333333333329</v>
      </c>
      <c r="K63" s="21" t="s">
        <v>91</v>
      </c>
      <c r="L63" s="98"/>
      <c r="M63" s="21">
        <f t="shared" si="12"/>
        <v>74.666666666666657</v>
      </c>
      <c r="N63" s="160"/>
    </row>
    <row r="64" spans="1:14" ht="15" customHeight="1" x14ac:dyDescent="0.15">
      <c r="A64" s="149"/>
      <c r="B64" s="12" t="s">
        <v>46</v>
      </c>
      <c r="C64" s="84"/>
      <c r="D64" s="75">
        <f t="shared" si="8"/>
        <v>1.3333333333333333</v>
      </c>
      <c r="E64" s="75">
        <v>17.5</v>
      </c>
      <c r="F64" s="75">
        <f t="shared" si="9"/>
        <v>23.333333333333332</v>
      </c>
      <c r="G64" s="75">
        <f t="shared" si="10"/>
        <v>2.6666666666666665</v>
      </c>
      <c r="H64" s="100">
        <v>4</v>
      </c>
      <c r="I64" s="103">
        <v>19.25</v>
      </c>
      <c r="J64" s="103">
        <f t="shared" si="11"/>
        <v>51.333333333333329</v>
      </c>
      <c r="K64" s="21" t="s">
        <v>91</v>
      </c>
      <c r="L64" s="98"/>
      <c r="M64" s="21">
        <f t="shared" si="12"/>
        <v>74.666666666666657</v>
      </c>
      <c r="N64" s="160"/>
    </row>
    <row r="65" spans="1:14" ht="15" customHeight="1" x14ac:dyDescent="0.15">
      <c r="A65" s="150"/>
      <c r="B65" s="12" t="s">
        <v>47</v>
      </c>
      <c r="C65" s="84"/>
      <c r="D65" s="75">
        <f t="shared" si="8"/>
        <v>1.3333333333333333</v>
      </c>
      <c r="E65" s="75">
        <v>17.5</v>
      </c>
      <c r="F65" s="75">
        <f t="shared" si="9"/>
        <v>23.333333333333332</v>
      </c>
      <c r="G65" s="75">
        <f t="shared" si="10"/>
        <v>2.6666666666666665</v>
      </c>
      <c r="H65" s="100">
        <v>4</v>
      </c>
      <c r="I65" s="103">
        <v>19.25</v>
      </c>
      <c r="J65" s="103">
        <f t="shared" si="11"/>
        <v>51.333333333333329</v>
      </c>
      <c r="K65" s="21" t="s">
        <v>91</v>
      </c>
      <c r="L65" s="98"/>
      <c r="M65" s="21">
        <f t="shared" si="12"/>
        <v>74.666666666666657</v>
      </c>
      <c r="N65" s="160"/>
    </row>
    <row r="66" spans="1:14" ht="15" customHeight="1" x14ac:dyDescent="0.15">
      <c r="A66" s="163" t="s">
        <v>53</v>
      </c>
      <c r="B66" s="12" t="s">
        <v>50</v>
      </c>
      <c r="C66" s="84"/>
      <c r="D66" s="75">
        <f t="shared" si="8"/>
        <v>2</v>
      </c>
      <c r="E66" s="75">
        <v>17.5</v>
      </c>
      <c r="F66" s="75">
        <f t="shared" si="9"/>
        <v>35</v>
      </c>
      <c r="G66" s="75">
        <f t="shared" si="10"/>
        <v>4</v>
      </c>
      <c r="H66" s="100">
        <v>6</v>
      </c>
      <c r="I66" s="103">
        <v>19.25</v>
      </c>
      <c r="J66" s="103">
        <f t="shared" si="11"/>
        <v>77</v>
      </c>
      <c r="K66" s="21" t="s">
        <v>91</v>
      </c>
      <c r="L66" s="98"/>
      <c r="M66" s="21">
        <f t="shared" si="12"/>
        <v>112</v>
      </c>
      <c r="N66" s="160"/>
    </row>
    <row r="67" spans="1:14" ht="15" customHeight="1" x14ac:dyDescent="0.15">
      <c r="A67" s="163"/>
      <c r="B67" s="12" t="s">
        <v>51</v>
      </c>
      <c r="C67" s="84"/>
      <c r="D67" s="75">
        <f t="shared" si="8"/>
        <v>2</v>
      </c>
      <c r="E67" s="75">
        <v>17.5</v>
      </c>
      <c r="F67" s="75">
        <f t="shared" si="9"/>
        <v>35</v>
      </c>
      <c r="G67" s="75">
        <f t="shared" si="10"/>
        <v>4</v>
      </c>
      <c r="H67" s="100">
        <v>6</v>
      </c>
      <c r="I67" s="103">
        <v>19.25</v>
      </c>
      <c r="J67" s="103">
        <f t="shared" si="11"/>
        <v>77</v>
      </c>
      <c r="K67" s="21" t="s">
        <v>91</v>
      </c>
      <c r="L67" s="98"/>
      <c r="M67" s="21">
        <f t="shared" si="12"/>
        <v>112</v>
      </c>
      <c r="N67" s="160"/>
    </row>
    <row r="68" spans="1:14" ht="15" customHeight="1" x14ac:dyDescent="0.15">
      <c r="A68" s="163"/>
      <c r="B68" s="12" t="s">
        <v>52</v>
      </c>
      <c r="C68" s="84"/>
      <c r="D68" s="75">
        <f t="shared" si="8"/>
        <v>2</v>
      </c>
      <c r="E68" s="75">
        <v>17.5</v>
      </c>
      <c r="F68" s="75">
        <f t="shared" si="9"/>
        <v>35</v>
      </c>
      <c r="G68" s="75">
        <f t="shared" si="10"/>
        <v>4</v>
      </c>
      <c r="H68" s="100">
        <v>6</v>
      </c>
      <c r="I68" s="103">
        <v>19.25</v>
      </c>
      <c r="J68" s="103">
        <f t="shared" si="11"/>
        <v>77</v>
      </c>
      <c r="K68" s="21" t="s">
        <v>91</v>
      </c>
      <c r="L68" s="99"/>
      <c r="M68" s="21">
        <f t="shared" si="12"/>
        <v>112</v>
      </c>
      <c r="N68" s="160"/>
    </row>
    <row r="69" spans="1:14" ht="15" customHeight="1" x14ac:dyDescent="0.15">
      <c r="A69" s="34"/>
      <c r="B69" s="37"/>
      <c r="C69" s="78"/>
      <c r="D69" s="38"/>
      <c r="E69" s="38"/>
      <c r="F69" s="38"/>
      <c r="G69" s="38"/>
      <c r="H69" s="29"/>
      <c r="I69" s="17"/>
      <c r="J69" s="17"/>
      <c r="K69" s="17"/>
      <c r="L69" s="26"/>
      <c r="M69" s="31"/>
      <c r="N69" s="39"/>
    </row>
    <row r="70" spans="1:14" s="5" customFormat="1" ht="18.75" customHeight="1" x14ac:dyDescent="0.2">
      <c r="A70" s="8"/>
      <c r="B70" s="42" t="s">
        <v>61</v>
      </c>
      <c r="C70" s="83" t="s">
        <v>5</v>
      </c>
      <c r="D70" s="43"/>
      <c r="E70" s="43"/>
      <c r="F70" s="66" t="s">
        <v>89</v>
      </c>
      <c r="G70" s="66" t="s">
        <v>83</v>
      </c>
      <c r="H70" s="68" t="s">
        <v>3</v>
      </c>
      <c r="I70" s="44" t="s">
        <v>89</v>
      </c>
      <c r="J70" s="44" t="s">
        <v>84</v>
      </c>
      <c r="K70" s="63" t="s">
        <v>96</v>
      </c>
      <c r="L70" s="45" t="s">
        <v>0</v>
      </c>
      <c r="M70" s="46" t="s">
        <v>4</v>
      </c>
      <c r="N70" s="21"/>
    </row>
    <row r="71" spans="1:14" ht="15" customHeight="1" x14ac:dyDescent="0.15">
      <c r="A71" s="151" t="s">
        <v>54</v>
      </c>
      <c r="B71" s="135" t="s">
        <v>2</v>
      </c>
      <c r="C71" s="127"/>
      <c r="D71" s="128"/>
      <c r="E71" s="128"/>
      <c r="F71" s="128"/>
      <c r="G71" s="128"/>
      <c r="H71" s="129"/>
      <c r="I71" s="130"/>
      <c r="J71" s="130"/>
      <c r="K71" s="130"/>
      <c r="L71" s="131">
        <v>577.22</v>
      </c>
      <c r="M71" s="131"/>
      <c r="N71" s="156">
        <f>SUM(M71:M103)</f>
        <v>5376.0000000000009</v>
      </c>
    </row>
    <row r="72" spans="1:14" ht="15" customHeight="1" x14ac:dyDescent="0.15">
      <c r="A72" s="151"/>
      <c r="B72" s="157" t="s">
        <v>55</v>
      </c>
      <c r="C72" s="77"/>
      <c r="D72" s="19">
        <f t="shared" ref="D72:D75" si="13">H72/12*4</f>
        <v>5.333333333333333</v>
      </c>
      <c r="E72" s="19">
        <v>17.5</v>
      </c>
      <c r="F72" s="19">
        <f t="shared" ref="F72:F75" si="14">E72*D72</f>
        <v>93.333333333333329</v>
      </c>
      <c r="G72" s="19">
        <f t="shared" ref="G72:G75" si="15">H72/12*8</f>
        <v>10.666666666666666</v>
      </c>
      <c r="H72" s="23">
        <v>16</v>
      </c>
      <c r="I72" s="27">
        <v>19.25</v>
      </c>
      <c r="J72" s="21">
        <f t="shared" ref="J72:J120" si="16">G72*I72</f>
        <v>205.33333333333331</v>
      </c>
      <c r="K72" s="21"/>
      <c r="L72" s="28"/>
      <c r="M72" s="21">
        <f t="shared" ref="M72:M75" si="17">F72+J72</f>
        <v>298.66666666666663</v>
      </c>
      <c r="N72" s="156"/>
    </row>
    <row r="73" spans="1:14" ht="15" customHeight="1" x14ac:dyDescent="0.15">
      <c r="A73" s="151"/>
      <c r="B73" s="158"/>
      <c r="C73" s="77"/>
      <c r="D73" s="19">
        <f t="shared" si="13"/>
        <v>5.333333333333333</v>
      </c>
      <c r="E73" s="19">
        <v>17.5</v>
      </c>
      <c r="F73" s="19">
        <f t="shared" si="14"/>
        <v>93.333333333333329</v>
      </c>
      <c r="G73" s="19">
        <f t="shared" si="15"/>
        <v>10.666666666666666</v>
      </c>
      <c r="H73" s="23">
        <v>16</v>
      </c>
      <c r="I73" s="27">
        <v>19.25</v>
      </c>
      <c r="J73" s="21">
        <f t="shared" si="16"/>
        <v>205.33333333333331</v>
      </c>
      <c r="K73" s="21"/>
      <c r="L73" s="28"/>
      <c r="M73" s="21">
        <f t="shared" si="17"/>
        <v>298.66666666666663</v>
      </c>
      <c r="N73" s="156"/>
    </row>
    <row r="74" spans="1:14" ht="15" customHeight="1" x14ac:dyDescent="0.15">
      <c r="A74" s="151"/>
      <c r="B74" s="158"/>
      <c r="C74" s="77"/>
      <c r="D74" s="19">
        <f t="shared" si="13"/>
        <v>5.333333333333333</v>
      </c>
      <c r="E74" s="19">
        <v>17.5</v>
      </c>
      <c r="F74" s="19">
        <f t="shared" si="14"/>
        <v>93.333333333333329</v>
      </c>
      <c r="G74" s="19">
        <f t="shared" si="15"/>
        <v>10.666666666666666</v>
      </c>
      <c r="H74" s="23">
        <v>16</v>
      </c>
      <c r="I74" s="27">
        <v>19.25</v>
      </c>
      <c r="J74" s="21">
        <f t="shared" si="16"/>
        <v>205.33333333333331</v>
      </c>
      <c r="K74" s="21"/>
      <c r="L74" s="40"/>
      <c r="M74" s="21">
        <f t="shared" si="17"/>
        <v>298.66666666666663</v>
      </c>
      <c r="N74" s="156"/>
    </row>
    <row r="75" spans="1:14" ht="15" customHeight="1" x14ac:dyDescent="0.15">
      <c r="A75" s="151"/>
      <c r="B75" s="158"/>
      <c r="C75" s="77"/>
      <c r="D75" s="19">
        <f t="shared" si="13"/>
        <v>5.333333333333333</v>
      </c>
      <c r="E75" s="19">
        <v>17.5</v>
      </c>
      <c r="F75" s="19">
        <f t="shared" si="14"/>
        <v>93.333333333333329</v>
      </c>
      <c r="G75" s="19">
        <f t="shared" si="15"/>
        <v>10.666666666666666</v>
      </c>
      <c r="H75" s="23">
        <v>16</v>
      </c>
      <c r="I75" s="27">
        <v>19.25</v>
      </c>
      <c r="J75" s="21">
        <f t="shared" si="16"/>
        <v>205.33333333333331</v>
      </c>
      <c r="K75" s="21"/>
      <c r="L75" s="40"/>
      <c r="M75" s="21">
        <f t="shared" si="17"/>
        <v>298.66666666666663</v>
      </c>
      <c r="N75" s="156"/>
    </row>
    <row r="76" spans="1:14" ht="15" customHeight="1" x14ac:dyDescent="0.15">
      <c r="A76" s="151" t="s">
        <v>56</v>
      </c>
      <c r="B76" s="136" t="s">
        <v>2</v>
      </c>
      <c r="C76" s="127"/>
      <c r="D76" s="137"/>
      <c r="E76" s="137"/>
      <c r="F76" s="137"/>
      <c r="G76" s="137"/>
      <c r="H76" s="129">
        <v>0</v>
      </c>
      <c r="I76" s="130"/>
      <c r="J76" s="130"/>
      <c r="K76" s="130"/>
      <c r="L76" s="131">
        <v>577.21</v>
      </c>
      <c r="M76" s="131"/>
      <c r="N76" s="156"/>
    </row>
    <row r="77" spans="1:14" ht="15" customHeight="1" x14ac:dyDescent="0.15">
      <c r="A77" s="151"/>
      <c r="B77" s="157" t="s">
        <v>70</v>
      </c>
      <c r="C77" s="77"/>
      <c r="D77" s="19">
        <f t="shared" ref="D77:D81" si="18">H77/12*4</f>
        <v>3.3333333333333335</v>
      </c>
      <c r="E77" s="19">
        <v>17.5</v>
      </c>
      <c r="F77" s="19">
        <f t="shared" ref="F77:F81" si="19">E77*D77</f>
        <v>58.333333333333336</v>
      </c>
      <c r="G77" s="19">
        <f t="shared" ref="G77:G81" si="20">H77/12*8</f>
        <v>6.666666666666667</v>
      </c>
      <c r="H77" s="23">
        <v>10</v>
      </c>
      <c r="I77" s="27">
        <v>19.25</v>
      </c>
      <c r="J77" s="21">
        <f t="shared" si="16"/>
        <v>128.33333333333334</v>
      </c>
      <c r="K77" s="21"/>
      <c r="L77" s="40"/>
      <c r="M77" s="21">
        <f t="shared" ref="M77:M81" si="21">F77+J77</f>
        <v>186.66666666666669</v>
      </c>
      <c r="N77" s="156"/>
    </row>
    <row r="78" spans="1:14" ht="15" customHeight="1" x14ac:dyDescent="0.15">
      <c r="A78" s="151"/>
      <c r="B78" s="158"/>
      <c r="C78" s="77"/>
      <c r="D78" s="19">
        <f t="shared" si="18"/>
        <v>3.3333333333333335</v>
      </c>
      <c r="E78" s="19">
        <v>17.5</v>
      </c>
      <c r="F78" s="19">
        <f t="shared" si="19"/>
        <v>58.333333333333336</v>
      </c>
      <c r="G78" s="19">
        <f t="shared" si="20"/>
        <v>6.666666666666667</v>
      </c>
      <c r="H78" s="23">
        <v>10</v>
      </c>
      <c r="I78" s="27">
        <v>19.25</v>
      </c>
      <c r="J78" s="21">
        <f t="shared" si="16"/>
        <v>128.33333333333334</v>
      </c>
      <c r="K78" s="21"/>
      <c r="L78" s="40"/>
      <c r="M78" s="21">
        <f t="shared" si="21"/>
        <v>186.66666666666669</v>
      </c>
      <c r="N78" s="156"/>
    </row>
    <row r="79" spans="1:14" ht="15" customHeight="1" x14ac:dyDescent="0.15">
      <c r="A79" s="151"/>
      <c r="B79" s="158"/>
      <c r="C79" s="77"/>
      <c r="D79" s="19">
        <f t="shared" si="18"/>
        <v>3.3333333333333335</v>
      </c>
      <c r="E79" s="19">
        <v>17.5</v>
      </c>
      <c r="F79" s="19">
        <f t="shared" si="19"/>
        <v>58.333333333333336</v>
      </c>
      <c r="G79" s="19">
        <f t="shared" si="20"/>
        <v>6.666666666666667</v>
      </c>
      <c r="H79" s="23">
        <v>10</v>
      </c>
      <c r="I79" s="27">
        <v>19.25</v>
      </c>
      <c r="J79" s="21">
        <f t="shared" si="16"/>
        <v>128.33333333333334</v>
      </c>
      <c r="K79" s="21"/>
      <c r="L79" s="40"/>
      <c r="M79" s="21">
        <f t="shared" si="21"/>
        <v>186.66666666666669</v>
      </c>
      <c r="N79" s="156"/>
    </row>
    <row r="80" spans="1:14" ht="15" customHeight="1" x14ac:dyDescent="0.15">
      <c r="A80" s="151"/>
      <c r="B80" s="158"/>
      <c r="C80" s="77"/>
      <c r="D80" s="19">
        <f t="shared" si="18"/>
        <v>3.3333333333333335</v>
      </c>
      <c r="E80" s="19">
        <v>17.5</v>
      </c>
      <c r="F80" s="19">
        <f t="shared" si="19"/>
        <v>58.333333333333336</v>
      </c>
      <c r="G80" s="19">
        <f t="shared" si="20"/>
        <v>6.666666666666667</v>
      </c>
      <c r="H80" s="23">
        <v>10</v>
      </c>
      <c r="I80" s="27">
        <v>19.25</v>
      </c>
      <c r="J80" s="21">
        <f t="shared" si="16"/>
        <v>128.33333333333334</v>
      </c>
      <c r="K80" s="21"/>
      <c r="L80" s="40"/>
      <c r="M80" s="21">
        <f t="shared" si="21"/>
        <v>186.66666666666669</v>
      </c>
      <c r="N80" s="156"/>
    </row>
    <row r="81" spans="1:14" ht="15" customHeight="1" x14ac:dyDescent="0.15">
      <c r="A81" s="151"/>
      <c r="B81" s="159"/>
      <c r="C81" s="77"/>
      <c r="D81" s="19">
        <f t="shared" si="18"/>
        <v>3.3333333333333335</v>
      </c>
      <c r="E81" s="19">
        <v>17.5</v>
      </c>
      <c r="F81" s="19">
        <f t="shared" si="19"/>
        <v>58.333333333333336</v>
      </c>
      <c r="G81" s="19">
        <f t="shared" si="20"/>
        <v>6.666666666666667</v>
      </c>
      <c r="H81" s="23">
        <v>10</v>
      </c>
      <c r="I81" s="27">
        <v>19.25</v>
      </c>
      <c r="J81" s="21">
        <f t="shared" si="16"/>
        <v>128.33333333333334</v>
      </c>
      <c r="K81" s="21"/>
      <c r="L81" s="40"/>
      <c r="M81" s="21">
        <f t="shared" si="21"/>
        <v>186.66666666666669</v>
      </c>
      <c r="N81" s="156"/>
    </row>
    <row r="82" spans="1:14" ht="15" customHeight="1" x14ac:dyDescent="0.15">
      <c r="A82" s="151" t="s">
        <v>57</v>
      </c>
      <c r="B82" s="136" t="s">
        <v>2</v>
      </c>
      <c r="C82" s="127"/>
      <c r="D82" s="137"/>
      <c r="E82" s="137"/>
      <c r="F82" s="137"/>
      <c r="G82" s="137"/>
      <c r="H82" s="129">
        <v>0</v>
      </c>
      <c r="I82" s="130"/>
      <c r="J82" s="130"/>
      <c r="K82" s="130"/>
      <c r="L82" s="131">
        <v>577.22</v>
      </c>
      <c r="M82" s="131"/>
      <c r="N82" s="156"/>
    </row>
    <row r="83" spans="1:14" ht="15" customHeight="1" x14ac:dyDescent="0.15">
      <c r="A83" s="151"/>
      <c r="B83" s="157" t="s">
        <v>55</v>
      </c>
      <c r="C83" s="77"/>
      <c r="D83" s="19">
        <f t="shared" ref="D83:D86" si="22">H83/12*4</f>
        <v>3.3333333333333335</v>
      </c>
      <c r="E83" s="19">
        <v>17.5</v>
      </c>
      <c r="F83" s="19">
        <f t="shared" ref="F83:F86" si="23">E83*D83</f>
        <v>58.333333333333336</v>
      </c>
      <c r="G83" s="19">
        <f t="shared" ref="G83:G86" si="24">H83/12*8</f>
        <v>6.666666666666667</v>
      </c>
      <c r="H83" s="23">
        <v>10</v>
      </c>
      <c r="I83" s="27">
        <v>19.25</v>
      </c>
      <c r="J83" s="21">
        <f t="shared" si="16"/>
        <v>128.33333333333334</v>
      </c>
      <c r="K83" s="21"/>
      <c r="L83" s="40"/>
      <c r="M83" s="21">
        <f t="shared" ref="M83:M86" si="25">F83+J83</f>
        <v>186.66666666666669</v>
      </c>
      <c r="N83" s="156"/>
    </row>
    <row r="84" spans="1:14" ht="15" customHeight="1" x14ac:dyDescent="0.15">
      <c r="A84" s="151"/>
      <c r="B84" s="158"/>
      <c r="C84" s="77"/>
      <c r="D84" s="19">
        <f t="shared" si="22"/>
        <v>3.3333333333333335</v>
      </c>
      <c r="E84" s="19">
        <v>17.5</v>
      </c>
      <c r="F84" s="19">
        <f t="shared" si="23"/>
        <v>58.333333333333336</v>
      </c>
      <c r="G84" s="19">
        <f t="shared" si="24"/>
        <v>6.666666666666667</v>
      </c>
      <c r="H84" s="23">
        <v>10</v>
      </c>
      <c r="I84" s="27">
        <v>19.25</v>
      </c>
      <c r="J84" s="21">
        <f t="shared" si="16"/>
        <v>128.33333333333334</v>
      </c>
      <c r="K84" s="21"/>
      <c r="L84" s="40"/>
      <c r="M84" s="21">
        <f t="shared" si="25"/>
        <v>186.66666666666669</v>
      </c>
      <c r="N84" s="156"/>
    </row>
    <row r="85" spans="1:14" ht="15" customHeight="1" x14ac:dyDescent="0.15">
      <c r="A85" s="151"/>
      <c r="B85" s="158"/>
      <c r="C85" s="77"/>
      <c r="D85" s="19">
        <f t="shared" si="22"/>
        <v>3.3333333333333335</v>
      </c>
      <c r="E85" s="19">
        <v>17.5</v>
      </c>
      <c r="F85" s="19">
        <f t="shared" si="23"/>
        <v>58.333333333333336</v>
      </c>
      <c r="G85" s="19">
        <f t="shared" si="24"/>
        <v>6.666666666666667</v>
      </c>
      <c r="H85" s="23">
        <v>10</v>
      </c>
      <c r="I85" s="27">
        <v>19.25</v>
      </c>
      <c r="J85" s="21">
        <f t="shared" si="16"/>
        <v>128.33333333333334</v>
      </c>
      <c r="K85" s="21"/>
      <c r="L85" s="40"/>
      <c r="M85" s="21">
        <f t="shared" si="25"/>
        <v>186.66666666666669</v>
      </c>
      <c r="N85" s="156"/>
    </row>
    <row r="86" spans="1:14" ht="15" customHeight="1" x14ac:dyDescent="0.15">
      <c r="A86" s="151"/>
      <c r="B86" s="159"/>
      <c r="C86" s="77"/>
      <c r="D86" s="19">
        <f t="shared" si="22"/>
        <v>3.3333333333333335</v>
      </c>
      <c r="E86" s="19">
        <v>17.5</v>
      </c>
      <c r="F86" s="19">
        <f t="shared" si="23"/>
        <v>58.333333333333336</v>
      </c>
      <c r="G86" s="19">
        <f t="shared" si="24"/>
        <v>6.666666666666667</v>
      </c>
      <c r="H86" s="23">
        <v>10</v>
      </c>
      <c r="I86" s="27">
        <v>19.25</v>
      </c>
      <c r="J86" s="21">
        <f t="shared" si="16"/>
        <v>128.33333333333334</v>
      </c>
      <c r="K86" s="21"/>
      <c r="L86" s="40"/>
      <c r="M86" s="21">
        <f t="shared" si="25"/>
        <v>186.66666666666669</v>
      </c>
      <c r="N86" s="156"/>
    </row>
    <row r="87" spans="1:14" ht="15" customHeight="1" x14ac:dyDescent="0.15">
      <c r="A87" s="164" t="s">
        <v>58</v>
      </c>
      <c r="B87" s="136" t="s">
        <v>2</v>
      </c>
      <c r="C87" s="127"/>
      <c r="D87" s="137"/>
      <c r="E87" s="137"/>
      <c r="F87" s="137"/>
      <c r="G87" s="137"/>
      <c r="H87" s="129">
        <v>0</v>
      </c>
      <c r="I87" s="130"/>
      <c r="J87" s="130"/>
      <c r="K87" s="130"/>
      <c r="L87" s="131">
        <v>577.22</v>
      </c>
      <c r="M87" s="131"/>
      <c r="N87" s="156"/>
    </row>
    <row r="88" spans="1:14" ht="15" customHeight="1" x14ac:dyDescent="0.15">
      <c r="A88" s="164"/>
      <c r="B88" s="157" t="s">
        <v>55</v>
      </c>
      <c r="C88" s="77"/>
      <c r="D88" s="19">
        <f t="shared" ref="D88:D91" si="26">H88/12*4</f>
        <v>3.3333333333333335</v>
      </c>
      <c r="E88" s="19">
        <v>17.5</v>
      </c>
      <c r="F88" s="19">
        <f t="shared" ref="F88:F91" si="27">E88*D88</f>
        <v>58.333333333333336</v>
      </c>
      <c r="G88" s="19">
        <f t="shared" ref="G88:G91" si="28">H88/12*8</f>
        <v>6.666666666666667</v>
      </c>
      <c r="H88" s="23">
        <v>10</v>
      </c>
      <c r="I88" s="27">
        <v>19.25</v>
      </c>
      <c r="J88" s="21">
        <f t="shared" si="16"/>
        <v>128.33333333333334</v>
      </c>
      <c r="K88" s="21"/>
      <c r="L88" s="40"/>
      <c r="M88" s="21">
        <f t="shared" ref="M88:M91" si="29">F88+J88</f>
        <v>186.66666666666669</v>
      </c>
      <c r="N88" s="156"/>
    </row>
    <row r="89" spans="1:14" ht="15" customHeight="1" x14ac:dyDescent="0.15">
      <c r="A89" s="164"/>
      <c r="B89" s="158"/>
      <c r="C89" s="77"/>
      <c r="D89" s="19">
        <f t="shared" si="26"/>
        <v>3.3333333333333335</v>
      </c>
      <c r="E89" s="19">
        <v>17.5</v>
      </c>
      <c r="F89" s="19">
        <f t="shared" si="27"/>
        <v>58.333333333333336</v>
      </c>
      <c r="G89" s="19">
        <f t="shared" si="28"/>
        <v>6.666666666666667</v>
      </c>
      <c r="H89" s="23">
        <v>10</v>
      </c>
      <c r="I89" s="27">
        <v>19.25</v>
      </c>
      <c r="J89" s="21">
        <f t="shared" si="16"/>
        <v>128.33333333333334</v>
      </c>
      <c r="K89" s="21"/>
      <c r="L89" s="40"/>
      <c r="M89" s="21">
        <f t="shared" si="29"/>
        <v>186.66666666666669</v>
      </c>
      <c r="N89" s="156"/>
    </row>
    <row r="90" spans="1:14" ht="15" customHeight="1" x14ac:dyDescent="0.15">
      <c r="A90" s="164"/>
      <c r="B90" s="158"/>
      <c r="C90" s="77"/>
      <c r="D90" s="19">
        <f t="shared" si="26"/>
        <v>3.3333333333333335</v>
      </c>
      <c r="E90" s="19">
        <v>17.5</v>
      </c>
      <c r="F90" s="19">
        <f t="shared" si="27"/>
        <v>58.333333333333336</v>
      </c>
      <c r="G90" s="19">
        <f t="shared" si="28"/>
        <v>6.666666666666667</v>
      </c>
      <c r="H90" s="23">
        <v>10</v>
      </c>
      <c r="I90" s="27">
        <v>19.25</v>
      </c>
      <c r="J90" s="21">
        <f t="shared" si="16"/>
        <v>128.33333333333334</v>
      </c>
      <c r="K90" s="21"/>
      <c r="L90" s="40"/>
      <c r="M90" s="21">
        <f t="shared" si="29"/>
        <v>186.66666666666669</v>
      </c>
      <c r="N90" s="156"/>
    </row>
    <row r="91" spans="1:14" ht="15" customHeight="1" x14ac:dyDescent="0.15">
      <c r="A91" s="164"/>
      <c r="B91" s="159"/>
      <c r="C91" s="77"/>
      <c r="D91" s="19">
        <f t="shared" si="26"/>
        <v>3.3333333333333335</v>
      </c>
      <c r="E91" s="19">
        <v>17.5</v>
      </c>
      <c r="F91" s="19">
        <f t="shared" si="27"/>
        <v>58.333333333333336</v>
      </c>
      <c r="G91" s="19">
        <f t="shared" si="28"/>
        <v>6.666666666666667</v>
      </c>
      <c r="H91" s="23">
        <v>10</v>
      </c>
      <c r="I91" s="27">
        <v>19.25</v>
      </c>
      <c r="J91" s="21">
        <f t="shared" si="16"/>
        <v>128.33333333333334</v>
      </c>
      <c r="K91" s="21"/>
      <c r="L91" s="40"/>
      <c r="M91" s="21">
        <f t="shared" si="29"/>
        <v>186.66666666666669</v>
      </c>
      <c r="N91" s="156"/>
    </row>
    <row r="92" spans="1:14" ht="15" customHeight="1" x14ac:dyDescent="0.15">
      <c r="A92" s="151" t="s">
        <v>59</v>
      </c>
      <c r="B92" s="136" t="s">
        <v>2</v>
      </c>
      <c r="C92" s="127"/>
      <c r="D92" s="137"/>
      <c r="E92" s="137"/>
      <c r="F92" s="137"/>
      <c r="G92" s="137"/>
      <c r="H92" s="129">
        <v>0</v>
      </c>
      <c r="I92" s="130"/>
      <c r="J92" s="130"/>
      <c r="K92" s="130"/>
      <c r="L92" s="131">
        <v>577.22</v>
      </c>
      <c r="M92" s="131"/>
      <c r="N92" s="156"/>
    </row>
    <row r="93" spans="1:14" ht="15" customHeight="1" x14ac:dyDescent="0.15">
      <c r="A93" s="151"/>
      <c r="B93" s="157" t="s">
        <v>55</v>
      </c>
      <c r="C93" s="77"/>
      <c r="D93" s="19">
        <f t="shared" ref="D93:D95" si="30">H93/12*4</f>
        <v>2.6666666666666665</v>
      </c>
      <c r="E93" s="19">
        <v>17.5</v>
      </c>
      <c r="F93" s="19">
        <f t="shared" ref="F93:F95" si="31">E93*D93</f>
        <v>46.666666666666664</v>
      </c>
      <c r="G93" s="19">
        <f t="shared" ref="G93:G95" si="32">H93/12*8</f>
        <v>5.333333333333333</v>
      </c>
      <c r="H93" s="23">
        <v>8</v>
      </c>
      <c r="I93" s="27">
        <v>19.25</v>
      </c>
      <c r="J93" s="21">
        <f t="shared" si="16"/>
        <v>102.66666666666666</v>
      </c>
      <c r="K93" s="21"/>
      <c r="L93" s="40"/>
      <c r="M93" s="21">
        <f t="shared" ref="M93:M95" si="33">F93+J93</f>
        <v>149.33333333333331</v>
      </c>
      <c r="N93" s="156"/>
    </row>
    <row r="94" spans="1:14" ht="15" customHeight="1" x14ac:dyDescent="0.15">
      <c r="A94" s="151"/>
      <c r="B94" s="158"/>
      <c r="C94" s="77"/>
      <c r="D94" s="19">
        <f t="shared" si="30"/>
        <v>2.6666666666666665</v>
      </c>
      <c r="E94" s="19">
        <v>17.5</v>
      </c>
      <c r="F94" s="19">
        <f t="shared" si="31"/>
        <v>46.666666666666664</v>
      </c>
      <c r="G94" s="19">
        <f t="shared" si="32"/>
        <v>5.333333333333333</v>
      </c>
      <c r="H94" s="23">
        <v>8</v>
      </c>
      <c r="I94" s="27">
        <v>19.25</v>
      </c>
      <c r="J94" s="21">
        <f t="shared" si="16"/>
        <v>102.66666666666666</v>
      </c>
      <c r="K94" s="21"/>
      <c r="L94" s="40"/>
      <c r="M94" s="21">
        <f t="shared" si="33"/>
        <v>149.33333333333331</v>
      </c>
      <c r="N94" s="156"/>
    </row>
    <row r="95" spans="1:14" ht="21" customHeight="1" x14ac:dyDescent="0.15">
      <c r="A95" s="151"/>
      <c r="B95" s="158"/>
      <c r="C95" s="77"/>
      <c r="D95" s="19">
        <f t="shared" si="30"/>
        <v>2.6666666666666665</v>
      </c>
      <c r="E95" s="19">
        <v>17.5</v>
      </c>
      <c r="F95" s="19">
        <f t="shared" si="31"/>
        <v>46.666666666666664</v>
      </c>
      <c r="G95" s="19">
        <f t="shared" si="32"/>
        <v>5.333333333333333</v>
      </c>
      <c r="H95" s="23">
        <v>8</v>
      </c>
      <c r="I95" s="27">
        <v>19.25</v>
      </c>
      <c r="J95" s="21">
        <f t="shared" si="16"/>
        <v>102.66666666666666</v>
      </c>
      <c r="K95" s="21"/>
      <c r="L95" s="40"/>
      <c r="M95" s="21">
        <f t="shared" si="33"/>
        <v>149.33333333333331</v>
      </c>
      <c r="N95" s="156"/>
    </row>
    <row r="96" spans="1:14" ht="15" customHeight="1" x14ac:dyDescent="0.15">
      <c r="A96" s="165" t="s">
        <v>81</v>
      </c>
      <c r="B96" s="136" t="s">
        <v>2</v>
      </c>
      <c r="C96" s="127"/>
      <c r="D96" s="137"/>
      <c r="E96" s="137"/>
      <c r="F96" s="137"/>
      <c r="G96" s="137"/>
      <c r="H96" s="129">
        <v>0</v>
      </c>
      <c r="I96" s="130"/>
      <c r="J96" s="130"/>
      <c r="K96" s="130"/>
      <c r="L96" s="131">
        <v>577.22</v>
      </c>
      <c r="M96" s="131"/>
      <c r="N96" s="156"/>
    </row>
    <row r="97" spans="1:15" ht="15" customHeight="1" x14ac:dyDescent="0.15">
      <c r="A97" s="165"/>
      <c r="B97" s="166" t="s">
        <v>55</v>
      </c>
      <c r="C97" s="121"/>
      <c r="D97" s="122">
        <f t="shared" ref="D97:D103" si="34">H97/12*4</f>
        <v>3.3333333333333335</v>
      </c>
      <c r="E97" s="122">
        <v>17.5</v>
      </c>
      <c r="F97" s="122">
        <f t="shared" ref="F97:F103" si="35">E97*D97</f>
        <v>58.333333333333336</v>
      </c>
      <c r="G97" s="122">
        <f t="shared" ref="G97:G103" si="36">H97/12*8</f>
        <v>6.666666666666667</v>
      </c>
      <c r="H97" s="123">
        <v>10</v>
      </c>
      <c r="I97" s="124">
        <v>19.25</v>
      </c>
      <c r="J97" s="119">
        <f t="shared" si="16"/>
        <v>128.33333333333334</v>
      </c>
      <c r="K97" s="119"/>
      <c r="L97" s="125"/>
      <c r="M97" s="119">
        <f t="shared" ref="M97:M103" si="37">F97+J97</f>
        <v>186.66666666666669</v>
      </c>
      <c r="N97" s="156"/>
      <c r="O97" s="175">
        <v>1733.98</v>
      </c>
    </row>
    <row r="98" spans="1:15" ht="15" customHeight="1" x14ac:dyDescent="0.15">
      <c r="A98" s="165"/>
      <c r="B98" s="166"/>
      <c r="C98" s="121"/>
      <c r="D98" s="122">
        <f t="shared" si="34"/>
        <v>3.3333333333333335</v>
      </c>
      <c r="E98" s="122">
        <v>17.5</v>
      </c>
      <c r="F98" s="122">
        <f t="shared" si="35"/>
        <v>58.333333333333336</v>
      </c>
      <c r="G98" s="122">
        <f t="shared" si="36"/>
        <v>6.666666666666667</v>
      </c>
      <c r="H98" s="123">
        <v>10</v>
      </c>
      <c r="I98" s="124">
        <v>19.25</v>
      </c>
      <c r="J98" s="119">
        <f t="shared" si="16"/>
        <v>128.33333333333334</v>
      </c>
      <c r="K98" s="119"/>
      <c r="L98" s="125"/>
      <c r="M98" s="119">
        <f t="shared" si="37"/>
        <v>186.66666666666669</v>
      </c>
      <c r="N98" s="156"/>
      <c r="O98" s="175"/>
    </row>
    <row r="99" spans="1:15" ht="15" customHeight="1" x14ac:dyDescent="0.15">
      <c r="A99" s="165"/>
      <c r="B99" s="166"/>
      <c r="C99" s="121"/>
      <c r="D99" s="122">
        <f t="shared" si="34"/>
        <v>3.3333333333333335</v>
      </c>
      <c r="E99" s="122">
        <v>17.5</v>
      </c>
      <c r="F99" s="122">
        <f t="shared" si="35"/>
        <v>58.333333333333336</v>
      </c>
      <c r="G99" s="122">
        <f t="shared" si="36"/>
        <v>6.666666666666667</v>
      </c>
      <c r="H99" s="123">
        <v>10</v>
      </c>
      <c r="I99" s="124">
        <v>19.25</v>
      </c>
      <c r="J99" s="119">
        <f t="shared" si="16"/>
        <v>128.33333333333334</v>
      </c>
      <c r="K99" s="119"/>
      <c r="L99" s="125"/>
      <c r="M99" s="119">
        <f t="shared" si="37"/>
        <v>186.66666666666669</v>
      </c>
      <c r="N99" s="156"/>
      <c r="O99" s="175"/>
    </row>
    <row r="100" spans="1:15" ht="15" customHeight="1" x14ac:dyDescent="0.15">
      <c r="A100" s="165"/>
      <c r="B100" s="166"/>
      <c r="C100" s="121"/>
      <c r="D100" s="122">
        <f t="shared" si="34"/>
        <v>3.3333333333333335</v>
      </c>
      <c r="E100" s="122">
        <v>17.5</v>
      </c>
      <c r="F100" s="122">
        <f t="shared" si="35"/>
        <v>58.333333333333336</v>
      </c>
      <c r="G100" s="122">
        <f t="shared" si="36"/>
        <v>6.666666666666667</v>
      </c>
      <c r="H100" s="123">
        <v>10</v>
      </c>
      <c r="I100" s="124">
        <v>19.25</v>
      </c>
      <c r="J100" s="119">
        <f t="shared" si="16"/>
        <v>128.33333333333334</v>
      </c>
      <c r="K100" s="119"/>
      <c r="L100" s="125"/>
      <c r="M100" s="119">
        <f t="shared" si="37"/>
        <v>186.66666666666669</v>
      </c>
      <c r="N100" s="156"/>
      <c r="O100" s="175"/>
    </row>
    <row r="101" spans="1:15" ht="15" customHeight="1" x14ac:dyDescent="0.15">
      <c r="A101" s="165"/>
      <c r="B101" s="166"/>
      <c r="C101" s="121"/>
      <c r="D101" s="122">
        <f t="shared" si="34"/>
        <v>3.3333333333333335</v>
      </c>
      <c r="E101" s="122">
        <v>17.5</v>
      </c>
      <c r="F101" s="122">
        <f t="shared" si="35"/>
        <v>58.333333333333336</v>
      </c>
      <c r="G101" s="122">
        <f t="shared" si="36"/>
        <v>6.666666666666667</v>
      </c>
      <c r="H101" s="123">
        <v>10</v>
      </c>
      <c r="I101" s="124">
        <v>19.25</v>
      </c>
      <c r="J101" s="119">
        <f t="shared" si="16"/>
        <v>128.33333333333334</v>
      </c>
      <c r="K101" s="119"/>
      <c r="L101" s="125"/>
      <c r="M101" s="119">
        <f t="shared" si="37"/>
        <v>186.66666666666669</v>
      </c>
      <c r="N101" s="156"/>
      <c r="O101" s="175"/>
    </row>
    <row r="102" spans="1:15" ht="15" customHeight="1" x14ac:dyDescent="0.15">
      <c r="A102" s="165"/>
      <c r="B102" s="166"/>
      <c r="C102" s="121"/>
      <c r="D102" s="122">
        <f t="shared" si="34"/>
        <v>3.3333333333333335</v>
      </c>
      <c r="E102" s="122">
        <v>17.5</v>
      </c>
      <c r="F102" s="122">
        <f t="shared" si="35"/>
        <v>58.333333333333336</v>
      </c>
      <c r="G102" s="122">
        <f t="shared" si="36"/>
        <v>6.666666666666667</v>
      </c>
      <c r="H102" s="123">
        <v>10</v>
      </c>
      <c r="I102" s="124">
        <v>19.25</v>
      </c>
      <c r="J102" s="119">
        <f t="shared" si="16"/>
        <v>128.33333333333334</v>
      </c>
      <c r="K102" s="119"/>
      <c r="L102" s="125"/>
      <c r="M102" s="119">
        <f t="shared" si="37"/>
        <v>186.66666666666669</v>
      </c>
      <c r="N102" s="156"/>
      <c r="O102" s="175"/>
    </row>
    <row r="103" spans="1:15" ht="15" customHeight="1" x14ac:dyDescent="0.15">
      <c r="A103" s="165"/>
      <c r="B103" s="166"/>
      <c r="C103" s="121"/>
      <c r="D103" s="122">
        <f t="shared" si="34"/>
        <v>3.3333333333333335</v>
      </c>
      <c r="E103" s="122">
        <v>17.5</v>
      </c>
      <c r="F103" s="122">
        <f t="shared" si="35"/>
        <v>58.333333333333336</v>
      </c>
      <c r="G103" s="122">
        <f t="shared" si="36"/>
        <v>6.666666666666667</v>
      </c>
      <c r="H103" s="123">
        <v>10</v>
      </c>
      <c r="I103" s="124">
        <v>19.25</v>
      </c>
      <c r="J103" s="119">
        <f t="shared" si="16"/>
        <v>128.33333333333334</v>
      </c>
      <c r="K103" s="119"/>
      <c r="L103" s="126"/>
      <c r="M103" s="119">
        <f t="shared" si="37"/>
        <v>186.66666666666669</v>
      </c>
      <c r="N103" s="156"/>
      <c r="O103" s="175"/>
    </row>
    <row r="104" spans="1:15" s="7" customFormat="1" ht="15" customHeight="1" x14ac:dyDescent="0.15">
      <c r="A104" s="36"/>
      <c r="B104" s="10"/>
      <c r="C104" s="85"/>
      <c r="D104" s="32"/>
      <c r="E104" s="32"/>
      <c r="F104" s="32"/>
      <c r="G104" s="32"/>
      <c r="H104" s="13"/>
      <c r="I104" s="70"/>
      <c r="J104" s="70"/>
      <c r="K104" s="91"/>
      <c r="L104" s="70"/>
      <c r="M104" s="31"/>
      <c r="N104" s="41"/>
    </row>
    <row r="105" spans="1:15" ht="15" customHeight="1" x14ac:dyDescent="0.15">
      <c r="A105" s="163" t="s">
        <v>68</v>
      </c>
      <c r="B105" s="152" t="s">
        <v>62</v>
      </c>
      <c r="C105" s="84"/>
      <c r="D105" s="19">
        <f t="shared" ref="D105:D109" si="38">H105/12*4</f>
        <v>3.3333333333333335</v>
      </c>
      <c r="E105" s="19">
        <v>17.5</v>
      </c>
      <c r="F105" s="19">
        <f t="shared" ref="F105:F109" si="39">E105*D105</f>
        <v>58.333333333333336</v>
      </c>
      <c r="G105" s="19">
        <f t="shared" ref="G105:G109" si="40">H105/12*8</f>
        <v>6.666666666666667</v>
      </c>
      <c r="H105" s="33">
        <v>10</v>
      </c>
      <c r="I105" s="73">
        <v>19.25</v>
      </c>
      <c r="J105" s="21">
        <f t="shared" si="16"/>
        <v>128.33333333333334</v>
      </c>
      <c r="K105" s="21"/>
      <c r="L105" s="167"/>
      <c r="M105" s="21">
        <f t="shared" ref="M105:M120" si="41">F105+J105</f>
        <v>186.66666666666669</v>
      </c>
      <c r="N105" s="156">
        <f>SUM(M105:M109)</f>
        <v>933.33333333333348</v>
      </c>
    </row>
    <row r="106" spans="1:15" ht="15" customHeight="1" x14ac:dyDescent="0.15">
      <c r="A106" s="163"/>
      <c r="B106" s="152"/>
      <c r="C106" s="84"/>
      <c r="D106" s="19">
        <f t="shared" si="38"/>
        <v>3.3333333333333335</v>
      </c>
      <c r="E106" s="19">
        <v>17.5</v>
      </c>
      <c r="F106" s="19">
        <f t="shared" si="39"/>
        <v>58.333333333333336</v>
      </c>
      <c r="G106" s="19">
        <f t="shared" si="40"/>
        <v>6.666666666666667</v>
      </c>
      <c r="H106" s="33">
        <v>10</v>
      </c>
      <c r="I106" s="73">
        <v>19.25</v>
      </c>
      <c r="J106" s="21">
        <f t="shared" si="16"/>
        <v>128.33333333333334</v>
      </c>
      <c r="K106" s="21"/>
      <c r="L106" s="167"/>
      <c r="M106" s="21">
        <f t="shared" si="41"/>
        <v>186.66666666666669</v>
      </c>
      <c r="N106" s="156"/>
    </row>
    <row r="107" spans="1:15" ht="15" customHeight="1" x14ac:dyDescent="0.15">
      <c r="A107" s="163"/>
      <c r="B107" s="152"/>
      <c r="C107" s="84"/>
      <c r="D107" s="19">
        <f t="shared" si="38"/>
        <v>3.3333333333333335</v>
      </c>
      <c r="E107" s="19">
        <v>17.5</v>
      </c>
      <c r="F107" s="19">
        <f t="shared" si="39"/>
        <v>58.333333333333336</v>
      </c>
      <c r="G107" s="19">
        <f t="shared" si="40"/>
        <v>6.666666666666667</v>
      </c>
      <c r="H107" s="33">
        <v>10</v>
      </c>
      <c r="I107" s="73">
        <v>19.25</v>
      </c>
      <c r="J107" s="21">
        <f t="shared" si="16"/>
        <v>128.33333333333334</v>
      </c>
      <c r="K107" s="21"/>
      <c r="L107" s="167"/>
      <c r="M107" s="21">
        <f t="shared" si="41"/>
        <v>186.66666666666669</v>
      </c>
      <c r="N107" s="156"/>
    </row>
    <row r="108" spans="1:15" ht="15" customHeight="1" x14ac:dyDescent="0.15">
      <c r="A108" s="163"/>
      <c r="B108" s="152"/>
      <c r="C108" s="84"/>
      <c r="D108" s="19">
        <f t="shared" si="38"/>
        <v>3.3333333333333335</v>
      </c>
      <c r="E108" s="19">
        <v>17.5</v>
      </c>
      <c r="F108" s="19">
        <f t="shared" si="39"/>
        <v>58.333333333333336</v>
      </c>
      <c r="G108" s="19">
        <f t="shared" si="40"/>
        <v>6.666666666666667</v>
      </c>
      <c r="H108" s="33">
        <v>10</v>
      </c>
      <c r="I108" s="73">
        <v>19.25</v>
      </c>
      <c r="J108" s="21">
        <f t="shared" si="16"/>
        <v>128.33333333333334</v>
      </c>
      <c r="K108" s="21"/>
      <c r="L108" s="167"/>
      <c r="M108" s="21">
        <f t="shared" si="41"/>
        <v>186.66666666666669</v>
      </c>
      <c r="N108" s="156"/>
    </row>
    <row r="109" spans="1:15" ht="15" customHeight="1" x14ac:dyDescent="0.15">
      <c r="A109" s="163"/>
      <c r="B109" s="152"/>
      <c r="C109" s="84"/>
      <c r="D109" s="19">
        <f t="shared" si="38"/>
        <v>3.3333333333333335</v>
      </c>
      <c r="E109" s="19">
        <v>17.5</v>
      </c>
      <c r="F109" s="19">
        <f t="shared" si="39"/>
        <v>58.333333333333336</v>
      </c>
      <c r="G109" s="19">
        <f t="shared" si="40"/>
        <v>6.666666666666667</v>
      </c>
      <c r="H109" s="33">
        <v>10</v>
      </c>
      <c r="I109" s="73">
        <v>19.25</v>
      </c>
      <c r="J109" s="21">
        <f t="shared" si="16"/>
        <v>128.33333333333334</v>
      </c>
      <c r="K109" s="21"/>
      <c r="L109" s="167"/>
      <c r="M109" s="21">
        <f t="shared" si="41"/>
        <v>186.66666666666669</v>
      </c>
      <c r="N109" s="156"/>
    </row>
    <row r="111" spans="1:15" ht="15" customHeight="1" x14ac:dyDescent="0.15">
      <c r="A111" s="169" t="s">
        <v>63</v>
      </c>
      <c r="B111" s="50" t="s">
        <v>64</v>
      </c>
      <c r="C111" s="84"/>
      <c r="D111" s="19">
        <f t="shared" ref="D111:D115" si="42">H111/12*4</f>
        <v>8.3333333333333339</v>
      </c>
      <c r="E111" s="19">
        <v>38.5</v>
      </c>
      <c r="F111" s="19">
        <f t="shared" ref="F111:F115" si="43">E111*D111</f>
        <v>320.83333333333337</v>
      </c>
      <c r="G111" s="19">
        <f t="shared" ref="G111:G115" si="44">H111/12*8</f>
        <v>16.666666666666668</v>
      </c>
      <c r="H111" s="33">
        <v>25</v>
      </c>
      <c r="I111" s="73">
        <v>38.5</v>
      </c>
      <c r="J111" s="21">
        <f t="shared" si="16"/>
        <v>641.66666666666674</v>
      </c>
      <c r="K111" s="21"/>
      <c r="L111" s="170"/>
      <c r="M111" s="21">
        <f t="shared" si="41"/>
        <v>962.50000000000011</v>
      </c>
      <c r="N111" s="156">
        <f>SUM(M111:M115)</f>
        <v>4196.5</v>
      </c>
    </row>
    <row r="112" spans="1:15" ht="15" customHeight="1" x14ac:dyDescent="0.15">
      <c r="A112" s="169"/>
      <c r="B112" s="50" t="s">
        <v>49</v>
      </c>
      <c r="C112" s="84"/>
      <c r="D112" s="19">
        <f t="shared" si="42"/>
        <v>8.3333333333333339</v>
      </c>
      <c r="E112" s="19">
        <v>38.5</v>
      </c>
      <c r="F112" s="19">
        <f t="shared" si="43"/>
        <v>320.83333333333337</v>
      </c>
      <c r="G112" s="19">
        <f t="shared" si="44"/>
        <v>16.666666666666668</v>
      </c>
      <c r="H112" s="33">
        <v>25</v>
      </c>
      <c r="I112" s="73">
        <v>38.5</v>
      </c>
      <c r="J112" s="21">
        <f t="shared" si="16"/>
        <v>641.66666666666674</v>
      </c>
      <c r="K112" s="21"/>
      <c r="L112" s="171"/>
      <c r="M112" s="21">
        <f t="shared" si="41"/>
        <v>962.50000000000011</v>
      </c>
      <c r="N112" s="156"/>
    </row>
    <row r="113" spans="1:14" ht="15" customHeight="1" x14ac:dyDescent="0.15">
      <c r="A113" s="169"/>
      <c r="B113" s="50" t="s">
        <v>65</v>
      </c>
      <c r="C113" s="84"/>
      <c r="D113" s="19">
        <f t="shared" si="42"/>
        <v>8.3333333333333339</v>
      </c>
      <c r="E113" s="19">
        <v>38.5</v>
      </c>
      <c r="F113" s="19">
        <f t="shared" si="43"/>
        <v>320.83333333333337</v>
      </c>
      <c r="G113" s="19">
        <f t="shared" si="44"/>
        <v>16.666666666666668</v>
      </c>
      <c r="H113" s="33">
        <v>25</v>
      </c>
      <c r="I113" s="73">
        <v>38.5</v>
      </c>
      <c r="J113" s="21">
        <f t="shared" si="16"/>
        <v>641.66666666666674</v>
      </c>
      <c r="K113" s="21"/>
      <c r="L113" s="171"/>
      <c r="M113" s="21">
        <f t="shared" si="41"/>
        <v>962.50000000000011</v>
      </c>
      <c r="N113" s="156"/>
    </row>
    <row r="114" spans="1:14" ht="15" customHeight="1" x14ac:dyDescent="0.15">
      <c r="A114" s="169"/>
      <c r="B114" s="50" t="s">
        <v>66</v>
      </c>
      <c r="C114" s="84"/>
      <c r="D114" s="19">
        <f t="shared" si="42"/>
        <v>6.666666666666667</v>
      </c>
      <c r="E114" s="19">
        <v>38.5</v>
      </c>
      <c r="F114" s="19">
        <f t="shared" si="43"/>
        <v>256.66666666666669</v>
      </c>
      <c r="G114" s="19">
        <f t="shared" si="44"/>
        <v>13.333333333333334</v>
      </c>
      <c r="H114" s="33">
        <v>20</v>
      </c>
      <c r="I114" s="73">
        <v>38.5</v>
      </c>
      <c r="J114" s="21">
        <f t="shared" si="16"/>
        <v>513.33333333333337</v>
      </c>
      <c r="K114" s="21"/>
      <c r="L114" s="171"/>
      <c r="M114" s="21">
        <f t="shared" si="41"/>
        <v>770</v>
      </c>
      <c r="N114" s="156"/>
    </row>
    <row r="115" spans="1:14" ht="15" customHeight="1" x14ac:dyDescent="0.15">
      <c r="A115" s="169"/>
      <c r="B115" s="50" t="s">
        <v>67</v>
      </c>
      <c r="C115" s="84"/>
      <c r="D115" s="19">
        <f t="shared" si="42"/>
        <v>4.666666666666667</v>
      </c>
      <c r="E115" s="19">
        <v>38.5</v>
      </c>
      <c r="F115" s="19">
        <f t="shared" si="43"/>
        <v>179.66666666666669</v>
      </c>
      <c r="G115" s="19">
        <f t="shared" si="44"/>
        <v>9.3333333333333339</v>
      </c>
      <c r="H115" s="33">
        <v>14</v>
      </c>
      <c r="I115" s="73">
        <v>38.5</v>
      </c>
      <c r="J115" s="21">
        <f t="shared" si="16"/>
        <v>359.33333333333337</v>
      </c>
      <c r="K115" s="21"/>
      <c r="L115" s="172"/>
      <c r="M115" s="21">
        <f t="shared" si="41"/>
        <v>539</v>
      </c>
      <c r="N115" s="156"/>
    </row>
    <row r="116" spans="1:14" ht="15" customHeight="1" x14ac:dyDescent="0.15">
      <c r="A116" s="109"/>
      <c r="B116" s="50"/>
      <c r="C116" s="84"/>
      <c r="D116" s="19"/>
      <c r="E116" s="19"/>
      <c r="F116" s="22"/>
      <c r="G116" s="22"/>
      <c r="H116" s="13"/>
      <c r="I116" s="106"/>
      <c r="J116" s="21"/>
      <c r="K116" s="108"/>
      <c r="L116" s="107"/>
      <c r="M116" s="21"/>
      <c r="N116" s="105"/>
    </row>
    <row r="117" spans="1:14" s="5" customFormat="1" ht="24" customHeight="1" x14ac:dyDescent="0.2">
      <c r="A117" s="8"/>
      <c r="B117" s="42" t="s">
        <v>61</v>
      </c>
      <c r="C117" s="83" t="s">
        <v>5</v>
      </c>
      <c r="D117" s="43"/>
      <c r="E117" s="43"/>
      <c r="F117" s="66" t="s">
        <v>89</v>
      </c>
      <c r="G117" s="66" t="s">
        <v>83</v>
      </c>
      <c r="H117" s="68" t="s">
        <v>3</v>
      </c>
      <c r="I117" s="44" t="s">
        <v>89</v>
      </c>
      <c r="J117" s="44" t="s">
        <v>84</v>
      </c>
      <c r="K117" s="63" t="s">
        <v>97</v>
      </c>
      <c r="L117" s="45"/>
      <c r="M117" s="46" t="s">
        <v>4</v>
      </c>
      <c r="N117" s="21"/>
    </row>
    <row r="118" spans="1:14" ht="15" customHeight="1" x14ac:dyDescent="0.15">
      <c r="A118" s="64"/>
      <c r="B118" s="50" t="s">
        <v>87</v>
      </c>
      <c r="C118" s="84"/>
      <c r="D118" s="75">
        <f t="shared" ref="D118:D119" si="45">H118/12*4</f>
        <v>3</v>
      </c>
      <c r="E118" s="75">
        <v>19.25</v>
      </c>
      <c r="F118" s="75">
        <f t="shared" ref="F118:F119" si="46">E118*D118</f>
        <v>57.75</v>
      </c>
      <c r="G118" s="75">
        <f t="shared" ref="G118:G119" si="47">H118/12*8</f>
        <v>6</v>
      </c>
      <c r="H118" s="100">
        <v>9</v>
      </c>
      <c r="I118" s="104">
        <v>19.25</v>
      </c>
      <c r="J118" s="101">
        <f t="shared" si="16"/>
        <v>115.5</v>
      </c>
      <c r="K118" s="21" t="s">
        <v>91</v>
      </c>
      <c r="L118" s="170"/>
      <c r="M118" s="21">
        <f t="shared" si="41"/>
        <v>173.25</v>
      </c>
      <c r="N118" s="173">
        <f>M118+M119</f>
        <v>462</v>
      </c>
    </row>
    <row r="119" spans="1:14" ht="15" customHeight="1" x14ac:dyDescent="0.15">
      <c r="A119" s="64"/>
      <c r="B119" s="89" t="s">
        <v>88</v>
      </c>
      <c r="C119" s="84"/>
      <c r="D119" s="75">
        <f t="shared" si="45"/>
        <v>5</v>
      </c>
      <c r="E119" s="75">
        <v>19.25</v>
      </c>
      <c r="F119" s="75">
        <f t="shared" si="46"/>
        <v>96.25</v>
      </c>
      <c r="G119" s="75">
        <f t="shared" si="47"/>
        <v>10</v>
      </c>
      <c r="H119" s="100">
        <v>15</v>
      </c>
      <c r="I119" s="104">
        <v>19.25</v>
      </c>
      <c r="J119" s="101">
        <f t="shared" si="16"/>
        <v>192.5</v>
      </c>
      <c r="K119" s="21" t="s">
        <v>91</v>
      </c>
      <c r="L119" s="172"/>
      <c r="M119" s="21">
        <f t="shared" si="41"/>
        <v>288.75</v>
      </c>
      <c r="N119" s="174"/>
    </row>
    <row r="120" spans="1:14" ht="15" customHeight="1" x14ac:dyDescent="0.15">
      <c r="A120" s="58"/>
      <c r="B120" s="50" t="s">
        <v>74</v>
      </c>
      <c r="C120" s="84"/>
      <c r="D120" s="75">
        <f t="shared" ref="D120" si="48">H120/12*4</f>
        <v>3.3333333333333335</v>
      </c>
      <c r="E120" s="75">
        <v>19.25</v>
      </c>
      <c r="F120" s="75">
        <f t="shared" ref="F120" si="49">E120*D120</f>
        <v>64.166666666666671</v>
      </c>
      <c r="G120" s="75">
        <f t="shared" ref="G120" si="50">H120/12*8</f>
        <v>6.666666666666667</v>
      </c>
      <c r="H120" s="110">
        <v>10</v>
      </c>
      <c r="I120" s="111">
        <v>19.25</v>
      </c>
      <c r="J120" s="101">
        <f t="shared" si="16"/>
        <v>128.33333333333334</v>
      </c>
      <c r="K120" s="21" t="s">
        <v>91</v>
      </c>
      <c r="L120" s="73"/>
      <c r="M120" s="21">
        <f t="shared" si="41"/>
        <v>192.5</v>
      </c>
      <c r="N120" s="71">
        <f>M120</f>
        <v>192.5</v>
      </c>
    </row>
    <row r="122" spans="1:14" ht="15" customHeight="1" x14ac:dyDescent="0.15">
      <c r="A122" s="5"/>
      <c r="C122" s="87"/>
      <c r="D122" s="5"/>
      <c r="E122" s="5"/>
      <c r="F122" s="5"/>
      <c r="G122" s="5"/>
      <c r="H122" s="5"/>
      <c r="I122" s="54" t="s">
        <v>69</v>
      </c>
      <c r="J122" s="54"/>
      <c r="K122" s="54"/>
      <c r="L122" s="55">
        <f>SUM(L6:L115)</f>
        <v>3463.3100000000004</v>
      </c>
      <c r="M122" s="55">
        <f>SUM(M6:M120)</f>
        <v>28038.500000000044</v>
      </c>
      <c r="N122" s="52"/>
    </row>
    <row r="123" spans="1:14" ht="15" customHeight="1" x14ac:dyDescent="0.15">
      <c r="A123" s="5"/>
      <c r="C123" s="87"/>
      <c r="D123" s="5"/>
      <c r="E123" s="5"/>
      <c r="F123" s="5"/>
      <c r="G123" s="5"/>
      <c r="H123" s="5"/>
      <c r="I123" s="56" t="s">
        <v>8</v>
      </c>
      <c r="J123" s="56"/>
      <c r="K123" s="56"/>
      <c r="L123" s="57">
        <v>3463.31</v>
      </c>
      <c r="M123" s="57">
        <v>28050.31</v>
      </c>
      <c r="N123" s="53"/>
    </row>
    <row r="124" spans="1:14" ht="15" customHeight="1" x14ac:dyDescent="0.15">
      <c r="B124" s="25"/>
      <c r="C124" s="88"/>
      <c r="D124" s="51"/>
      <c r="E124" s="51"/>
      <c r="F124" s="51"/>
      <c r="G124" s="51"/>
      <c r="H124" s="51"/>
      <c r="I124" s="55" t="s">
        <v>9</v>
      </c>
      <c r="J124" s="55"/>
      <c r="K124" s="55"/>
      <c r="L124" s="55">
        <f>L123-L122</f>
        <v>0</v>
      </c>
      <c r="M124" s="60">
        <f>M123-M122</f>
        <v>11.809999999957654</v>
      </c>
      <c r="N124" s="52"/>
    </row>
    <row r="126" spans="1:14" ht="15" customHeight="1" x14ac:dyDescent="0.15">
      <c r="A126" s="2" t="s">
        <v>93</v>
      </c>
      <c r="B126" s="2" t="s">
        <v>94</v>
      </c>
    </row>
    <row r="127" spans="1:14" ht="15" customHeight="1" x14ac:dyDescent="0.15">
      <c r="B127" s="2" t="s">
        <v>95</v>
      </c>
    </row>
    <row r="128" spans="1:14" ht="15" customHeight="1" x14ac:dyDescent="0.15">
      <c r="L128" s="168" t="s">
        <v>77</v>
      </c>
      <c r="M128" s="168"/>
      <c r="N128" s="168"/>
    </row>
    <row r="129" spans="2:14" ht="15" customHeight="1" x14ac:dyDescent="0.15">
      <c r="L129" s="168" t="s">
        <v>78</v>
      </c>
      <c r="M129" s="168"/>
      <c r="N129" s="168"/>
    </row>
    <row r="130" spans="2:14" ht="15" customHeight="1" x14ac:dyDescent="0.15">
      <c r="B130" s="2" t="s">
        <v>99</v>
      </c>
    </row>
    <row r="131" spans="2:14" ht="15" customHeight="1" x14ac:dyDescent="0.15">
      <c r="D131" s="11" t="s">
        <v>101</v>
      </c>
      <c r="L131" s="112"/>
    </row>
    <row r="132" spans="2:14" ht="15" customHeight="1" x14ac:dyDescent="0.15">
      <c r="B132" s="138"/>
      <c r="C132" s="90" t="s">
        <v>100</v>
      </c>
      <c r="D132" s="120">
        <v>1733.94</v>
      </c>
    </row>
    <row r="133" spans="2:14" ht="15" customHeight="1" x14ac:dyDescent="0.15">
      <c r="B133" s="139"/>
      <c r="C133" s="134" t="s">
        <v>102</v>
      </c>
      <c r="D133" s="120">
        <v>1733.98</v>
      </c>
    </row>
    <row r="134" spans="2:14" ht="15" customHeight="1" x14ac:dyDescent="0.15">
      <c r="B134" s="140"/>
      <c r="C134" s="90" t="s">
        <v>103</v>
      </c>
      <c r="D134" s="120">
        <v>4595.8100000000004</v>
      </c>
    </row>
    <row r="135" spans="2:14" ht="38.25" customHeight="1" x14ac:dyDescent="0.15">
      <c r="B135" s="50"/>
      <c r="C135" s="141" t="s">
        <v>105</v>
      </c>
      <c r="D135" s="24" t="s">
        <v>104</v>
      </c>
    </row>
  </sheetData>
  <mergeCells count="43">
    <mergeCell ref="O97:O103"/>
    <mergeCell ref="N6:N7"/>
    <mergeCell ref="N8:N13"/>
    <mergeCell ref="O6:O7"/>
    <mergeCell ref="O8:O13"/>
    <mergeCell ref="L129:N129"/>
    <mergeCell ref="A111:A115"/>
    <mergeCell ref="L111:L115"/>
    <mergeCell ref="N111:N115"/>
    <mergeCell ref="L118:L119"/>
    <mergeCell ref="N118:N119"/>
    <mergeCell ref="L128:N128"/>
    <mergeCell ref="N105:N109"/>
    <mergeCell ref="A82:A86"/>
    <mergeCell ref="B83:B86"/>
    <mergeCell ref="A87:A91"/>
    <mergeCell ref="B88:B91"/>
    <mergeCell ref="A92:A95"/>
    <mergeCell ref="B93:B95"/>
    <mergeCell ref="A96:A103"/>
    <mergeCell ref="B97:B103"/>
    <mergeCell ref="A105:A109"/>
    <mergeCell ref="B105:B109"/>
    <mergeCell ref="L105:L109"/>
    <mergeCell ref="A49:A60"/>
    <mergeCell ref="N49:N68"/>
    <mergeCell ref="A61:A65"/>
    <mergeCell ref="B61:B62"/>
    <mergeCell ref="A66:A68"/>
    <mergeCell ref="A71:A75"/>
    <mergeCell ref="N71:N103"/>
    <mergeCell ref="B72:B75"/>
    <mergeCell ref="A76:A81"/>
    <mergeCell ref="B77:B81"/>
    <mergeCell ref="B2:N3"/>
    <mergeCell ref="A6:A13"/>
    <mergeCell ref="A15:A46"/>
    <mergeCell ref="B15:B16"/>
    <mergeCell ref="N15:N46"/>
    <mergeCell ref="B18:B22"/>
    <mergeCell ref="B26:B27"/>
    <mergeCell ref="B43:B44"/>
    <mergeCell ref="B45:B46"/>
  </mergeCells>
  <pageMargins left="0.39370078740157477" right="0.57086614173228345" top="0.43346456692913382" bottom="0.43346456692913382" header="0.39370078740157477" footer="0.39370078740157477"/>
  <pageSetup paperSize="8" scale="74" fitToHeight="0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FIS DOCENTI 2023_24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Crimella</dc:creator>
  <cp:lastModifiedBy>Hp</cp:lastModifiedBy>
  <cp:revision>49</cp:revision>
  <cp:lastPrinted>2024-03-19T08:35:44Z</cp:lastPrinted>
  <dcterms:created xsi:type="dcterms:W3CDTF">2015-11-21T15:55:08Z</dcterms:created>
  <dcterms:modified xsi:type="dcterms:W3CDTF">2024-06-03T10:47:03Z</dcterms:modified>
</cp:coreProperties>
</file>