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4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2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D16" i="1"/>
  <c r="C16"/>
  <c r="B16"/>
  <c r="D15"/>
  <c r="C15"/>
  <c r="B15"/>
  <c r="D13"/>
  <c r="C13"/>
  <c r="B13"/>
  <c r="E9"/>
  <c r="C9"/>
  <c r="A9"/>
</calcChain>
</file>

<file path=xl/sharedStrings.xml><?xml version="1.0" encoding="utf-8"?>
<sst xmlns="http://schemas.openxmlformats.org/spreadsheetml/2006/main" count="73" uniqueCount="49">
  <si>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</si>
  <si>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</si>
  <si>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</si>
  <si>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</si>
  <si>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</si>
  <si>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</si>
  <si>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</si>
  <si>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</si>
  <si>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</si>
  <si>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</si>
  <si>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</si>
  <si>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</si>
  <si>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</si>
  <si>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</si>
  <si>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</si>
  <si>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</si>
  <si>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</si>
  <si>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</si>
  <si>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</si>
  <si>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</si>
  <si>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SUPERSANO</t>
  </si>
  <si>
    <t>73040 SUPERSANO (LE) - VIA PUCCINI, 41 - C.F. 90018450750 C.M. LEIC8AH00Q</t>
  </si>
  <si>
    <t>2025</t>
  </si>
  <si>
    <t>1PA del 18/12/2024</t>
  </si>
  <si>
    <t>37 del 21/01/2025</t>
  </si>
  <si>
    <t>ZZ50509717 del 15/10/2024</t>
  </si>
  <si>
    <t>FATTPA 15_25 del 20/01/2025</t>
  </si>
  <si>
    <t>A20020241000031630 del 31/12/2024</t>
  </si>
  <si>
    <t>U1230000021356 del 05/02/2025</t>
  </si>
  <si>
    <t>U1230000021355 del 05/02/2025</t>
  </si>
  <si>
    <t>FATTPA 9_25 del 24/02/2025</t>
  </si>
  <si>
    <t>0000001170/PA del 15/02/2025</t>
  </si>
  <si>
    <t>0000001156/PA del 15/02/2025</t>
  </si>
  <si>
    <t>0000001155/PA del 15/02/2025</t>
  </si>
  <si>
    <t>0000000792/PA del 12/02/2025</t>
  </si>
  <si>
    <t>8S00048220 del 11/02/2025</t>
  </si>
  <si>
    <t>8S00047647 del 11/02/2025</t>
  </si>
  <si>
    <t>8S00049245 del 11/02/2025</t>
  </si>
  <si>
    <t>8S00047676 del 11/02/2025</t>
  </si>
  <si>
    <t>52/02 del 12/03/2025</t>
  </si>
  <si>
    <t>3/19 del 07/02/2025</t>
  </si>
  <si>
    <t>27 del 24/02/2025</t>
  </si>
  <si>
    <t>PA11 del 18/02/2025</t>
  </si>
  <si>
    <t>6/13 del 25/03/2025</t>
  </si>
  <si>
    <t>1/PA del 20/03/2025</t>
  </si>
  <si>
    <t>1 del 20/03/2025</t>
  </si>
  <si>
    <t>1336 del 03/10/2024</t>
  </si>
  <si>
    <t>1337 del 03/10/2024</t>
  </si>
  <si>
    <t>FATTPA 31_25 del 07/04/2025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</si>
</sst>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0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:d5p1="http://schemas.openxmlformats.org/officeDocument/2006/relationships" xmlns="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D21" sqref="D21"/>
    </sheetView>
  </sheetViews>
  <sheetFormatPr defaultColWidth="9.140625" defaultRowHeight="1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>
      <c r="A1" s="2"/>
    </row>
    <row r="2" spans="1:9" ht="15.95" customHeight="1">
      <c r="B2" s="3" t="s">
        <v>20</v>
      </c>
    </row>
    <row r="3" spans="1:9" ht="12.75" customHeight="1">
      <c r="B3" t="s">
        <v>21</v>
      </c>
    </row>
    <row r="4" spans="1:9" ht="15.75" thickBot="1"/>
    <row r="5" spans="1:9" ht="18" customHeight="1" thickBot="1">
      <c r="B5" s="6" t="s">
        <v>17</v>
      </c>
      <c r="F5" s="15" t="s">
        <v>22</v>
      </c>
    </row>
    <row r="7" spans="1:9" s="17" customFormat="1" ht="24.95" customHeight="1">
      <c r="A7" s="34" t="s">
        <v>1</v>
      </c>
      <c r="B7" s="35"/>
      <c r="C7" s="35"/>
      <c r="D7" s="35"/>
      <c r="E7" s="35"/>
      <c r="F7" s="36"/>
    </row>
    <row r="8" spans="1:9" ht="30.75" customHeight="1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>
      <c r="A9" s="37">
        <f>SUM(B13:B16)</f>
        <v>21</v>
      </c>
      <c r="B9" s="33"/>
      <c r="C9" s="32">
        <f>SUM(C13:C16)</f>
        <v>28470.309999999998</v>
      </c>
      <c r="D9" s="33"/>
      <c r="E9" s="38">
        <f>('Trimestre 1'!H1+'Trimestre 2'!H1+'Trimestre 3'!H1+'Trimestre 4'!H1)/C9</f>
        <v>238.60590242958367</v>
      </c>
      <c r="F9" s="39"/>
    </row>
    <row r="10" spans="1:9" ht="20.100000000000001" customHeight="1" thickBot="1">
      <c r="A10" s="18"/>
      <c r="B10" s="18"/>
      <c r="C10" s="19"/>
      <c r="D10" s="18"/>
      <c r="E10" s="20"/>
      <c r="F10" s="27"/>
    </row>
    <row r="11" spans="1:9" s="17" customFormat="1" ht="24.95" customHeight="1">
      <c r="A11" s="40" t="s">
        <v>2</v>
      </c>
      <c r="B11" s="41"/>
      <c r="C11" s="41"/>
      <c r="D11" s="41"/>
      <c r="E11" s="41"/>
      <c r="F11" s="42"/>
    </row>
    <row r="12" spans="1:9" ht="46.5" customHeight="1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>
      <c r="A13" s="25" t="s">
        <v>13</v>
      </c>
      <c r="B13" s="14">
        <f>'Trimestre 1'!C1</f>
        <v>21</v>
      </c>
      <c r="C13" s="26">
        <f>'Trimestre 1'!B1</f>
        <v>28470.309999999998</v>
      </c>
      <c r="D13" s="26">
        <f>'Trimestre 1'!G1</f>
        <v>-16.656910655345865</v>
      </c>
      <c r="E13" s="26">
        <v>60246.45</v>
      </c>
      <c r="F13" s="30">
        <v>4</v>
      </c>
      <c r="G13" s="4"/>
      <c r="H13" s="5"/>
      <c r="I13" s="5"/>
    </row>
    <row r="14" spans="1:9" ht="22.5" customHeight="1">
      <c r="A14" s="25" t="s">
        <v>14</v>
      </c>
      <c r="B14" s="14">
        <v>0</v>
      </c>
      <c r="C14" s="26">
        <v>0</v>
      </c>
      <c r="D14" s="26">
        <v>0</v>
      </c>
      <c r="E14" s="26"/>
      <c r="F14" s="30"/>
    </row>
    <row r="15" spans="1:9" ht="22.5" customHeight="1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28470.309999999998</v>
      </c>
      <c r="C1" s="31">
        <f>COUNTA(A4:A203)</f>
        <v>21</v>
      </c>
      <c r="G1" s="13">
        <f>IF(B1&lt;&gt;0,H1/B1,0)</f>
        <v>-16.656910655345865</v>
      </c>
      <c r="H1" s="12">
        <f>SUM(H4:H195)</f>
        <v>-474227.40999999992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23</v>
      </c>
      <c r="B4" s="9">
        <v>500</v>
      </c>
      <c r="C4" s="10">
        <v>45676</v>
      </c>
      <c r="D4" s="10">
        <v>45693</v>
      </c>
      <c r="E4" s="10"/>
      <c r="F4" s="10"/>
      <c r="G4" s="1">
        <f>D4-C4-(F4-E4)</f>
        <v>17</v>
      </c>
      <c r="H4" s="9">
        <f>B4*G4</f>
        <v>8500</v>
      </c>
    </row>
    <row r="5" spans="1:8">
      <c r="A5" s="16" t="s">
        <v>24</v>
      </c>
      <c r="B5" s="9">
        <v>450</v>
      </c>
      <c r="C5" s="10">
        <v>45710</v>
      </c>
      <c r="D5" s="10">
        <v>45695</v>
      </c>
      <c r="E5" s="10"/>
      <c r="F5" s="10"/>
      <c r="G5" s="1">
        <f t="shared" ref="G5:G68" si="0">D5-C5-(F5-E5)</f>
        <v>-15</v>
      </c>
      <c r="H5" s="9">
        <f t="shared" ref="H5:H68" si="1">B5*G5</f>
        <v>-6750</v>
      </c>
    </row>
    <row r="6" spans="1:8">
      <c r="A6" s="16" t="s">
        <v>25</v>
      </c>
      <c r="B6" s="9">
        <v>66.3</v>
      </c>
      <c r="C6" s="10">
        <v>45676</v>
      </c>
      <c r="D6" s="10">
        <v>45695</v>
      </c>
      <c r="E6" s="10"/>
      <c r="F6" s="10"/>
      <c r="G6" s="1">
        <f t="shared" si="0"/>
        <v>19</v>
      </c>
      <c r="H6" s="9">
        <f t="shared" si="1"/>
        <v>1259.7</v>
      </c>
    </row>
    <row r="7" spans="1:8">
      <c r="A7" s="16" t="s">
        <v>26</v>
      </c>
      <c r="B7" s="9">
        <v>2650</v>
      </c>
      <c r="C7" s="10">
        <v>45710</v>
      </c>
      <c r="D7" s="10">
        <v>45695</v>
      </c>
      <c r="E7" s="10"/>
      <c r="F7" s="10"/>
      <c r="G7" s="1">
        <f t="shared" si="0"/>
        <v>-15</v>
      </c>
      <c r="H7" s="9">
        <f t="shared" si="1"/>
        <v>-39750</v>
      </c>
    </row>
    <row r="8" spans="1:8">
      <c r="A8" s="16" t="s">
        <v>27</v>
      </c>
      <c r="B8" s="9">
        <v>1053</v>
      </c>
      <c r="C8" s="10">
        <v>45694</v>
      </c>
      <c r="D8" s="10">
        <v>45695</v>
      </c>
      <c r="E8" s="10"/>
      <c r="F8" s="10"/>
      <c r="G8" s="1">
        <f t="shared" si="0"/>
        <v>1</v>
      </c>
      <c r="H8" s="9">
        <f t="shared" si="1"/>
        <v>1053</v>
      </c>
    </row>
    <row r="9" spans="1:8">
      <c r="A9" s="16" t="s">
        <v>28</v>
      </c>
      <c r="B9" s="9">
        <v>4896</v>
      </c>
      <c r="C9" s="10">
        <v>45725</v>
      </c>
      <c r="D9" s="10">
        <v>45695</v>
      </c>
      <c r="E9" s="10"/>
      <c r="F9" s="10"/>
      <c r="G9" s="1">
        <f t="shared" si="0"/>
        <v>-30</v>
      </c>
      <c r="H9" s="9">
        <f t="shared" si="1"/>
        <v>-146880</v>
      </c>
    </row>
    <row r="10" spans="1:8">
      <c r="A10" s="16" t="s">
        <v>29</v>
      </c>
      <c r="B10" s="9">
        <v>12</v>
      </c>
      <c r="C10" s="10">
        <v>45725</v>
      </c>
      <c r="D10" s="10">
        <v>45695</v>
      </c>
      <c r="E10" s="10"/>
      <c r="F10" s="10"/>
      <c r="G10" s="1">
        <f t="shared" si="0"/>
        <v>-30</v>
      </c>
      <c r="H10" s="9">
        <f t="shared" si="1"/>
        <v>-360</v>
      </c>
    </row>
    <row r="11" spans="1:8">
      <c r="A11" s="16" t="s">
        <v>30</v>
      </c>
      <c r="B11" s="9">
        <v>8600</v>
      </c>
      <c r="C11" s="10">
        <v>45743</v>
      </c>
      <c r="D11" s="10">
        <v>45713</v>
      </c>
      <c r="E11" s="10"/>
      <c r="F11" s="10"/>
      <c r="G11" s="1">
        <f t="shared" si="0"/>
        <v>-30</v>
      </c>
      <c r="H11" s="9">
        <f t="shared" si="1"/>
        <v>-258000</v>
      </c>
    </row>
    <row r="12" spans="1:8">
      <c r="A12" s="16" t="s">
        <v>31</v>
      </c>
      <c r="B12" s="9">
        <v>1590</v>
      </c>
      <c r="C12" s="10">
        <v>45737</v>
      </c>
      <c r="D12" s="10">
        <v>45743</v>
      </c>
      <c r="E12" s="10"/>
      <c r="F12" s="10"/>
      <c r="G12" s="1">
        <f t="shared" si="0"/>
        <v>6</v>
      </c>
      <c r="H12" s="9">
        <f t="shared" si="1"/>
        <v>9540</v>
      </c>
    </row>
    <row r="13" spans="1:8">
      <c r="A13" s="16" t="s">
        <v>32</v>
      </c>
      <c r="B13" s="9">
        <v>1275</v>
      </c>
      <c r="C13" s="10">
        <v>45737</v>
      </c>
      <c r="D13" s="10">
        <v>45743</v>
      </c>
      <c r="E13" s="10"/>
      <c r="F13" s="10"/>
      <c r="G13" s="1">
        <f t="shared" si="0"/>
        <v>6</v>
      </c>
      <c r="H13" s="9">
        <f t="shared" si="1"/>
        <v>7650</v>
      </c>
    </row>
    <row r="14" spans="1:8">
      <c r="A14" s="16" t="s">
        <v>33</v>
      </c>
      <c r="B14" s="9">
        <v>575</v>
      </c>
      <c r="C14" s="10">
        <v>45737</v>
      </c>
      <c r="D14" s="10">
        <v>45743</v>
      </c>
      <c r="E14" s="10"/>
      <c r="F14" s="10"/>
      <c r="G14" s="1">
        <f t="shared" si="0"/>
        <v>6</v>
      </c>
      <c r="H14" s="9">
        <f t="shared" si="1"/>
        <v>3450</v>
      </c>
    </row>
    <row r="15" spans="1:8">
      <c r="A15" s="16" t="s">
        <v>34</v>
      </c>
      <c r="B15" s="9">
        <v>500</v>
      </c>
      <c r="C15" s="10">
        <v>45731</v>
      </c>
      <c r="D15" s="10">
        <v>45743</v>
      </c>
      <c r="E15" s="10"/>
      <c r="F15" s="10"/>
      <c r="G15" s="1">
        <f t="shared" si="0"/>
        <v>12</v>
      </c>
      <c r="H15" s="9">
        <f t="shared" si="1"/>
        <v>6000</v>
      </c>
    </row>
    <row r="16" spans="1:8">
      <c r="A16" s="16" t="s">
        <v>35</v>
      </c>
      <c r="B16" s="9">
        <v>139.4</v>
      </c>
      <c r="C16" s="10">
        <v>45737</v>
      </c>
      <c r="D16" s="10">
        <v>45743</v>
      </c>
      <c r="E16" s="10"/>
      <c r="F16" s="10"/>
      <c r="G16" s="1">
        <f t="shared" si="0"/>
        <v>6</v>
      </c>
      <c r="H16" s="9">
        <f t="shared" si="1"/>
        <v>836.4</v>
      </c>
    </row>
    <row r="17" spans="1:8">
      <c r="A17" s="16" t="s">
        <v>36</v>
      </c>
      <c r="B17" s="9">
        <v>56</v>
      </c>
      <c r="C17" s="10">
        <v>45737</v>
      </c>
      <c r="D17" s="10">
        <v>45743</v>
      </c>
      <c r="E17" s="10"/>
      <c r="F17" s="10"/>
      <c r="G17" s="1">
        <f t="shared" si="0"/>
        <v>6</v>
      </c>
      <c r="H17" s="9">
        <f t="shared" si="1"/>
        <v>336</v>
      </c>
    </row>
    <row r="18" spans="1:8">
      <c r="A18" s="16" t="s">
        <v>37</v>
      </c>
      <c r="B18" s="9">
        <v>56</v>
      </c>
      <c r="C18" s="10">
        <v>45737</v>
      </c>
      <c r="D18" s="10">
        <v>45743</v>
      </c>
      <c r="E18" s="10"/>
      <c r="F18" s="10"/>
      <c r="G18" s="1">
        <f t="shared" si="0"/>
        <v>6</v>
      </c>
      <c r="H18" s="9">
        <f t="shared" si="1"/>
        <v>336</v>
      </c>
    </row>
    <row r="19" spans="1:8">
      <c r="A19" s="16" t="s">
        <v>38</v>
      </c>
      <c r="B19" s="9">
        <v>60</v>
      </c>
      <c r="C19" s="10">
        <v>45737</v>
      </c>
      <c r="D19" s="10">
        <v>45743</v>
      </c>
      <c r="E19" s="10"/>
      <c r="F19" s="10"/>
      <c r="G19" s="1">
        <f t="shared" si="0"/>
        <v>6</v>
      </c>
      <c r="H19" s="9">
        <f t="shared" si="1"/>
        <v>360</v>
      </c>
    </row>
    <row r="20" spans="1:8">
      <c r="A20" s="16" t="s">
        <v>39</v>
      </c>
      <c r="B20" s="9">
        <v>2619.85</v>
      </c>
      <c r="C20" s="10">
        <v>45770</v>
      </c>
      <c r="D20" s="10">
        <v>45743</v>
      </c>
      <c r="E20" s="10"/>
      <c r="F20" s="10"/>
      <c r="G20" s="1">
        <f t="shared" si="0"/>
        <v>-27</v>
      </c>
      <c r="H20" s="9">
        <f t="shared" si="1"/>
        <v>-70735.95</v>
      </c>
    </row>
    <row r="21" spans="1:8">
      <c r="A21" s="16" t="s">
        <v>40</v>
      </c>
      <c r="B21" s="9">
        <v>886.1</v>
      </c>
      <c r="C21" s="10">
        <v>45731</v>
      </c>
      <c r="D21" s="10">
        <v>45743</v>
      </c>
      <c r="E21" s="10"/>
      <c r="F21" s="10"/>
      <c r="G21" s="1">
        <f t="shared" si="0"/>
        <v>12</v>
      </c>
      <c r="H21" s="9">
        <f t="shared" si="1"/>
        <v>10633.2</v>
      </c>
    </row>
    <row r="22" spans="1:8">
      <c r="A22" s="16" t="s">
        <v>41</v>
      </c>
      <c r="B22" s="9">
        <v>1035</v>
      </c>
      <c r="C22" s="10">
        <v>45743</v>
      </c>
      <c r="D22" s="10">
        <v>45743</v>
      </c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 t="s">
        <v>42</v>
      </c>
      <c r="B23" s="9">
        <v>1348.84</v>
      </c>
      <c r="C23" s="10">
        <v>45742</v>
      </c>
      <c r="D23" s="10">
        <v>45743</v>
      </c>
      <c r="E23" s="10"/>
      <c r="F23" s="10"/>
      <c r="G23" s="1">
        <f t="shared" si="0"/>
        <v>1</v>
      </c>
      <c r="H23" s="9">
        <f t="shared" si="1"/>
        <v>1348.84</v>
      </c>
    </row>
    <row r="24" spans="1:8">
      <c r="A24" s="16" t="s">
        <v>43</v>
      </c>
      <c r="B24" s="9">
        <v>101.82</v>
      </c>
      <c r="C24" s="10">
        <v>45773</v>
      </c>
      <c r="D24" s="10">
        <v>45743</v>
      </c>
      <c r="E24" s="10"/>
      <c r="F24" s="10"/>
      <c r="G24" s="1">
        <f t="shared" si="0"/>
        <v>-30</v>
      </c>
      <c r="H24" s="9">
        <f t="shared" si="1"/>
        <v>-3054.6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62062.229999999996</v>
      </c>
      <c r="C1" s="31">
        <f>COUNTA(A4:A203)</f>
        <v>5</v>
      </c>
      <c r="G1" s="13">
        <f>IF(B1&lt;&gt;0,H1/B1,0)</f>
        <v>117.09878004705921</v>
      </c>
      <c r="H1" s="12">
        <f>SUM(H4:H195)</f>
        <v>7267411.4199999999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44</v>
      </c>
      <c r="B4" s="9">
        <v>1422</v>
      </c>
      <c r="C4" s="10">
        <v>45778</v>
      </c>
      <c r="D4" s="10">
        <v>45755</v>
      </c>
      <c r="E4" s="10"/>
      <c r="F4" s="10"/>
      <c r="G4" s="1">
        <f>D4-C4-(F4-E4)</f>
        <v>-23</v>
      </c>
      <c r="H4" s="9">
        <f>B4*G4</f>
        <v>-32706</v>
      </c>
    </row>
    <row r="5" spans="1:8">
      <c r="A5" s="16" t="s">
        <v>45</v>
      </c>
      <c r="B5" s="9">
        <v>1422</v>
      </c>
      <c r="C5" s="10">
        <v>45770</v>
      </c>
      <c r="D5" s="10">
        <v>45755</v>
      </c>
      <c r="E5" s="10"/>
      <c r="F5" s="10"/>
      <c r="G5" s="1">
        <f t="shared" ref="G5:G68" si="0">D5-C5-(F5-E5)</f>
        <v>-15</v>
      </c>
      <c r="H5" s="9">
        <f t="shared" ref="H5:H68" si="1">B5*G5</f>
        <v>-21330</v>
      </c>
    </row>
    <row r="6" spans="1:8">
      <c r="A6" s="16" t="s">
        <v>46</v>
      </c>
      <c r="B6" s="9">
        <v>25636.14</v>
      </c>
      <c r="C6" s="10">
        <v>45604</v>
      </c>
      <c r="D6" s="10">
        <v>45758</v>
      </c>
      <c r="E6" s="10"/>
      <c r="F6" s="10"/>
      <c r="G6" s="1">
        <f t="shared" si="0"/>
        <v>154</v>
      </c>
      <c r="H6" s="9">
        <f t="shared" si="1"/>
        <v>3947965.56</v>
      </c>
    </row>
    <row r="7" spans="1:8">
      <c r="A7" s="16" t="s">
        <v>47</v>
      </c>
      <c r="B7" s="9">
        <v>23702.09</v>
      </c>
      <c r="C7" s="10">
        <v>45604</v>
      </c>
      <c r="D7" s="10">
        <v>45758</v>
      </c>
      <c r="E7" s="10"/>
      <c r="F7" s="10"/>
      <c r="G7" s="1">
        <f t="shared" si="0"/>
        <v>154</v>
      </c>
      <c r="H7" s="9">
        <f t="shared" si="1"/>
        <v>3650121.86</v>
      </c>
    </row>
    <row r="8" spans="1:8">
      <c r="A8" s="16" t="s">
        <v>48</v>
      </c>
      <c r="B8" s="9">
        <v>9880</v>
      </c>
      <c r="C8" s="10">
        <v>45786</v>
      </c>
      <c r="D8" s="10">
        <v>45758</v>
      </c>
      <c r="E8" s="10"/>
      <c r="F8" s="10"/>
      <c r="G8" s="1">
        <f t="shared" si="0"/>
        <v>-28</v>
      </c>
      <c r="H8" s="9">
        <f t="shared" si="1"/>
        <v>-276640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Mitruccio</cp:lastModifiedBy>
  <cp:lastPrinted>2025-05-12T08:15:25Z</cp:lastPrinted>
  <dcterms:created xsi:type="dcterms:W3CDTF">2006-09-16T00:00:00Z</dcterms:created>
  <dcterms:modified xsi:type="dcterms:W3CDTF">2025-05-12T08:18:52Z</dcterms:modified>
</cp:coreProperties>
</file>