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/>
  <bookViews>
    <workbookView xWindow="-120" yWindow="-120" windowWidth="25440" windowHeight="15840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H203" i="4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H203" i="3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H203" i="2"/>
  <c r="G203"/>
  <c r="H202"/>
  <c r="G202"/>
  <c r="H201"/>
  <c r="G201"/>
  <c r="H200"/>
  <c r="G200"/>
  <c r="H199"/>
  <c r="G199"/>
  <c r="H198"/>
  <c r="G198"/>
  <c r="H197"/>
  <c r="G197"/>
  <c r="H196"/>
  <c r="G196"/>
  <c r="H195"/>
  <c r="G195"/>
  <c r="H194"/>
  <c r="G194"/>
  <c r="H193"/>
  <c r="G193"/>
  <c r="H192"/>
  <c r="G192"/>
  <c r="H191"/>
  <c r="G191"/>
  <c r="H190"/>
  <c r="G190"/>
  <c r="H189"/>
  <c r="G189"/>
  <c r="H188"/>
  <c r="G188"/>
  <c r="H187"/>
  <c r="G187"/>
  <c r="H186"/>
  <c r="G186"/>
  <c r="H185"/>
  <c r="G185"/>
  <c r="H184"/>
  <c r="G184"/>
  <c r="H183"/>
  <c r="G183"/>
  <c r="H182"/>
  <c r="G182"/>
  <c r="H181"/>
  <c r="G181"/>
  <c r="H180"/>
  <c r="G180"/>
  <c r="H179"/>
  <c r="G179"/>
  <c r="H178"/>
  <c r="G178"/>
  <c r="H177"/>
  <c r="G177"/>
  <c r="H176"/>
  <c r="G176"/>
  <c r="H175"/>
  <c r="G175"/>
  <c r="H174"/>
  <c r="G174"/>
  <c r="H173"/>
  <c r="G173"/>
  <c r="H172"/>
  <c r="G172"/>
  <c r="H171"/>
  <c r="G171"/>
  <c r="H170"/>
  <c r="G170"/>
  <c r="H169"/>
  <c r="G169"/>
  <c r="H168"/>
  <c r="G168"/>
  <c r="H167"/>
  <c r="G167"/>
  <c r="H166"/>
  <c r="G166"/>
  <c r="H165"/>
  <c r="G165"/>
  <c r="H164"/>
  <c r="G164"/>
  <c r="H163"/>
  <c r="G163"/>
  <c r="H162"/>
  <c r="G162"/>
  <c r="H161"/>
  <c r="G161"/>
  <c r="H160"/>
  <c r="G160"/>
  <c r="H159"/>
  <c r="G159"/>
  <c r="H158"/>
  <c r="G158"/>
  <c r="H157"/>
  <c r="G157"/>
  <c r="H156"/>
  <c r="G156"/>
  <c r="H155"/>
  <c r="G155"/>
  <c r="H154"/>
  <c r="G154"/>
  <c r="H153"/>
  <c r="G153"/>
  <c r="H152"/>
  <c r="G152"/>
  <c r="H151"/>
  <c r="G151"/>
  <c r="H150"/>
  <c r="G150"/>
  <c r="H149"/>
  <c r="G149"/>
  <c r="H148"/>
  <c r="G148"/>
  <c r="H147"/>
  <c r="G147"/>
  <c r="H146"/>
  <c r="G146"/>
  <c r="H145"/>
  <c r="G145"/>
  <c r="H144"/>
  <c r="G144"/>
  <c r="H143"/>
  <c r="G143"/>
  <c r="H142"/>
  <c r="G142"/>
  <c r="H141"/>
  <c r="G141"/>
  <c r="H140"/>
  <c r="G140"/>
  <c r="H139"/>
  <c r="G139"/>
  <c r="H138"/>
  <c r="G138"/>
  <c r="H137"/>
  <c r="G137"/>
  <c r="H136"/>
  <c r="G136"/>
  <c r="H135"/>
  <c r="G135"/>
  <c r="H134"/>
  <c r="G134"/>
  <c r="H133"/>
  <c r="G133"/>
  <c r="H132"/>
  <c r="G132"/>
  <c r="H131"/>
  <c r="G131"/>
  <c r="H130"/>
  <c r="G130"/>
  <c r="H129"/>
  <c r="G129"/>
  <c r="H128"/>
  <c r="G128"/>
  <c r="H127"/>
  <c r="G127"/>
  <c r="H126"/>
  <c r="G126"/>
  <c r="H125"/>
  <c r="G125"/>
  <c r="H124"/>
  <c r="G124"/>
  <c r="H123"/>
  <c r="G123"/>
  <c r="H122"/>
  <c r="G122"/>
  <c r="H121"/>
  <c r="G121"/>
  <c r="H120"/>
  <c r="G120"/>
  <c r="H119"/>
  <c r="G119"/>
  <c r="H118"/>
  <c r="G118"/>
  <c r="H117"/>
  <c r="G117"/>
  <c r="H116"/>
  <c r="G116"/>
  <c r="H115"/>
  <c r="G115"/>
  <c r="H114"/>
  <c r="G114"/>
  <c r="H113"/>
  <c r="G113"/>
  <c r="H112"/>
  <c r="G112"/>
  <c r="H111"/>
  <c r="G111"/>
  <c r="H110"/>
  <c r="G110"/>
  <c r="H109"/>
  <c r="G109"/>
  <c r="H108"/>
  <c r="G108"/>
  <c r="H107"/>
  <c r="G107"/>
  <c r="H106"/>
  <c r="G106"/>
  <c r="H105"/>
  <c r="G105"/>
  <c r="H104"/>
  <c r="G104"/>
  <c r="H103"/>
  <c r="G103"/>
  <c r="H102"/>
  <c r="G102"/>
  <c r="H101"/>
  <c r="G101"/>
  <c r="H100"/>
  <c r="G100"/>
  <c r="H99"/>
  <c r="G99"/>
  <c r="H98"/>
  <c r="G98"/>
  <c r="H97"/>
  <c r="G97"/>
  <c r="H96"/>
  <c r="G96"/>
  <c r="H95"/>
  <c r="G95"/>
  <c r="H94"/>
  <c r="G94"/>
  <c r="H93"/>
  <c r="G93"/>
  <c r="H92"/>
  <c r="G92"/>
  <c r="H91"/>
  <c r="G91"/>
  <c r="H90"/>
  <c r="G90"/>
  <c r="H89"/>
  <c r="G89"/>
  <c r="H88"/>
  <c r="G88"/>
  <c r="H87"/>
  <c r="G87"/>
  <c r="H86"/>
  <c r="G86"/>
  <c r="H85"/>
  <c r="G85"/>
  <c r="H84"/>
  <c r="G84"/>
  <c r="H83"/>
  <c r="G83"/>
  <c r="H82"/>
  <c r="G82"/>
  <c r="H81"/>
  <c r="G81"/>
  <c r="H80"/>
  <c r="G80"/>
  <c r="H79"/>
  <c r="G79"/>
  <c r="H78"/>
  <c r="G78"/>
  <c r="H77"/>
  <c r="G77"/>
  <c r="H76"/>
  <c r="G76"/>
  <c r="H75"/>
  <c r="G75"/>
  <c r="H74"/>
  <c r="G74"/>
  <c r="H73"/>
  <c r="G73"/>
  <c r="H72"/>
  <c r="G72"/>
  <c r="H71"/>
  <c r="G71"/>
  <c r="H70"/>
  <c r="G70"/>
  <c r="H69"/>
  <c r="G69"/>
  <c r="H68"/>
  <c r="G68"/>
  <c r="H67"/>
  <c r="G67"/>
  <c r="H66"/>
  <c r="G66"/>
  <c r="H65"/>
  <c r="G65"/>
  <c r="H64"/>
  <c r="G64"/>
  <c r="H63"/>
  <c r="G63"/>
  <c r="H62"/>
  <c r="G62"/>
  <c r="H61"/>
  <c r="G61"/>
  <c r="H60"/>
  <c r="G60"/>
  <c r="H59"/>
  <c r="G59"/>
  <c r="H58"/>
  <c r="G58"/>
  <c r="H57"/>
  <c r="G57"/>
  <c r="H56"/>
  <c r="G56"/>
  <c r="H55"/>
  <c r="G55"/>
  <c r="H54"/>
  <c r="G54"/>
  <c r="H53"/>
  <c r="G53"/>
  <c r="H52"/>
  <c r="G52"/>
  <c r="H51"/>
  <c r="G51"/>
  <c r="H50"/>
  <c r="G50"/>
  <c r="H49"/>
  <c r="G49"/>
  <c r="H48"/>
  <c r="G48"/>
  <c r="H47"/>
  <c r="G47"/>
  <c r="H46"/>
  <c r="G46"/>
  <c r="H45"/>
  <c r="G45"/>
  <c r="H44"/>
  <c r="G44"/>
  <c r="H43"/>
  <c r="G43"/>
  <c r="H42"/>
  <c r="G42"/>
  <c r="H41"/>
  <c r="G41"/>
  <c r="H40"/>
  <c r="G40"/>
  <c r="H39"/>
  <c r="G39"/>
  <c r="H38"/>
  <c r="G38"/>
  <c r="H37"/>
  <c r="G37"/>
  <c r="H36"/>
  <c r="G36"/>
  <c r="H35"/>
  <c r="G35"/>
  <c r="H34"/>
  <c r="G34"/>
  <c r="H33"/>
  <c r="G33"/>
  <c r="H32"/>
  <c r="G32"/>
  <c r="H31"/>
  <c r="G31"/>
  <c r="H30"/>
  <c r="G30"/>
  <c r="H29"/>
  <c r="G29"/>
  <c r="H28"/>
  <c r="G28"/>
  <c r="H27"/>
  <c r="G27"/>
  <c r="H26"/>
  <c r="G26"/>
  <c r="H25"/>
  <c r="G25"/>
  <c r="H24"/>
  <c r="G24"/>
  <c r="H23"/>
  <c r="G23"/>
  <c r="H22"/>
  <c r="G22"/>
  <c r="H21"/>
  <c r="G21"/>
  <c r="H20"/>
  <c r="G20"/>
  <c r="H19"/>
  <c r="G19"/>
  <c r="H18"/>
  <c r="G18"/>
  <c r="H17"/>
  <c r="G17"/>
  <c r="H16"/>
  <c r="G16"/>
  <c r="H15"/>
  <c r="G15"/>
  <c r="H14"/>
  <c r="G14"/>
  <c r="H13"/>
  <c r="G13"/>
  <c r="H12"/>
  <c r="G12"/>
  <c r="H11"/>
  <c r="G11"/>
  <c r="H10"/>
  <c r="G10"/>
  <c r="H9"/>
  <c r="G9"/>
  <c r="H8"/>
  <c r="G8"/>
  <c r="H7"/>
  <c r="G7"/>
  <c r="H6"/>
  <c r="G6"/>
  <c r="H5"/>
  <c r="G5"/>
  <c r="H4"/>
  <c r="G4"/>
  <c r="H1"/>
  <c r="G1"/>
  <c r="C1"/>
  <c r="B1"/>
  <c r="D16" i="1"/>
  <c r="C16"/>
  <c r="B16"/>
  <c r="D15"/>
  <c r="C15"/>
  <c r="B15"/>
  <c r="D14"/>
  <c r="C14"/>
  <c r="B14"/>
  <c r="A9" s="1"/>
  <c r="D13"/>
  <c r="C13"/>
  <c r="B13"/>
  <c r="C9"/>
  <c r="E9" s="1"/>
</calcChain>
</file>

<file path=xl/sharedStrings.xml><?xml version="1.0" encoding="utf-8"?>
<sst xmlns="http://schemas.openxmlformats.org/spreadsheetml/2006/main" count="100" uniqueCount="76">
  <si>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</si>
  <si>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</si>
  <si>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</si>
  <si>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</si>
  <si>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</si>
  <si>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</si>
  <si>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</si>
  <si>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</si>
  <si>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</si>
  <si>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</si>
  <si>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</si>
  <si>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</si>
  <si>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</si>
  <si>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</si>
  <si>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</si>
  <si>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</si>
  <si>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</si>
  <si>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</si>
  <si>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</si>
  <si>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</si>
  <si>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SUPERSANO</t>
  </si>
  <si>
    <t>73040 SUPERSANO (LE) - VIA PUCCINI, 41 - C.F. 90018450750 C.M. LEIC8AH00Q</t>
  </si>
  <si>
    <t>2024</t>
  </si>
  <si>
    <t>FATTPA 155_23 del 21/12/2023</t>
  </si>
  <si>
    <t>FATTPA 4_24 del 31/01/2024</t>
  </si>
  <si>
    <t>0000004304/PA del 19/12/2023</t>
  </si>
  <si>
    <t>429 del 20/12/2023</t>
  </si>
  <si>
    <t>63/2023/1 del 26/07/2023</t>
  </si>
  <si>
    <t>6/74 del 22/12/2023</t>
  </si>
  <si>
    <t>87/02 del 27/06/2023</t>
  </si>
  <si>
    <t>8S00469308 del 12/12/2023</t>
  </si>
  <si>
    <t>8S00468896 del 12/12/2023</t>
  </si>
  <si>
    <t>8S00046232 del 10/02/2024</t>
  </si>
  <si>
    <t>8S00046561 del 10/02/2024</t>
  </si>
  <si>
    <t>8S00046027 del 10/02/2024</t>
  </si>
  <si>
    <t>8S00469506 del 12/12/2023</t>
  </si>
  <si>
    <t>8S00045301 del 10/02/2024</t>
  </si>
  <si>
    <t>8S00468195 del 12/12/2023</t>
  </si>
  <si>
    <t>V3-27525 del 19/09/2023</t>
  </si>
  <si>
    <t>1000241500000410 del 31/01/2024</t>
  </si>
  <si>
    <t>FATTPA 13_24 del 12/01/2024</t>
  </si>
  <si>
    <t>32405468 del 31/01/2024</t>
  </si>
  <si>
    <t>A20020241000000090 del 11/01/2024</t>
  </si>
  <si>
    <t>2024005120 del 22/02/2024</t>
  </si>
  <si>
    <t>74 del 22/02/2024</t>
  </si>
  <si>
    <t>3/18 del 29/02/2024</t>
  </si>
  <si>
    <t>U1230000022869 del 29/02/2024</t>
  </si>
  <si>
    <t>U1230000022868 del 29/02/2024</t>
  </si>
  <si>
    <t>A20020231000039030 del 31/12/2023</t>
  </si>
  <si>
    <t>39/E  del 29/02/2024</t>
  </si>
  <si>
    <t>0000001978/PA del 05/03/2024</t>
  </si>
  <si>
    <t>0000001975/PA del 05/03/2024</t>
  </si>
  <si>
    <t>0000001979/PA del 05/03/2024</t>
  </si>
  <si>
    <t>196 del 22/02/2024</t>
  </si>
  <si>
    <t>32411593 del 22/03/2024</t>
  </si>
  <si>
    <t>U1230000023347 del 19/03/2024</t>
  </si>
  <si>
    <t>8S00145821 del 11/04/2024</t>
  </si>
  <si>
    <t>8S00144287 del 11/04/2024</t>
  </si>
  <si>
    <t>8S00145980 del 11/04/2024</t>
  </si>
  <si>
    <t>8S00145810 del 11/04/2024</t>
  </si>
  <si>
    <t>A20020241000006890 del 31/03/2024</t>
  </si>
  <si>
    <t>FATTPA 24_24 del 11/04/2024</t>
  </si>
  <si>
    <t>32417460 del 23/04/2024</t>
  </si>
  <si>
    <t>FPA 11/24 del 28/03/2024</t>
  </si>
  <si>
    <t>117 del 18/03/2024</t>
  </si>
  <si>
    <t>32421581 del 14/05/2024</t>
  </si>
  <si>
    <t>FATTPA 50_24 del 10/05/2024</t>
  </si>
  <si>
    <t>06/PA del 07/05/2024</t>
  </si>
  <si>
    <t>FPA 21/24 del 03/06/2024</t>
  </si>
  <si>
    <t>48PA del 24/05/2024</t>
  </si>
  <si>
    <t>3687/FVIAC del 20/05/2024</t>
  </si>
  <si>
    <t>FPA 7/24 del 27/05/2024</t>
  </si>
  <si>
    <t>FPA 14/24 del 23/05/2024</t>
  </si>
  <si>
    <t>3 del 20/05/2024</t>
  </si>
  <si>
    <t>9/PA del 14/05/2024</t>
  </si>
  <si>
    <t>248 del 30/04/2024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</si>
</sst>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0" name="Immagine 1">
          <a:extLst>
            <a:ext uri="{FF2B5EF4-FFF2-40B4-BE49-F238E27FC236}">
              <a16:creationId xmlns:a16="http://schemas.microsoft.com/office/drawing/2014/main" xmlns="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:d5p1="http://schemas.openxmlformats.org/officeDocument/2006/relationships" xmlns="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C9" sqref="C9:D9"/>
    </sheetView>
  </sheetViews>
  <sheetFormatPr defaultColWidth="9.140625" defaultRowHeight="1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>
      <c r="A1" s="2"/>
    </row>
    <row r="2" spans="1:9" ht="15.95" customHeight="1">
      <c r="B2" s="3" t="s">
        <v>20</v>
      </c>
    </row>
    <row r="3" spans="1:9" ht="12.75" customHeight="1">
      <c r="B3" t="s">
        <v>21</v>
      </c>
    </row>
    <row r="4" spans="1:9" ht="15.75" thickBot="1"/>
    <row r="5" spans="1:9" ht="18" customHeight="1" thickBot="1">
      <c r="B5" s="6" t="s">
        <v>17</v>
      </c>
      <c r="F5" s="15" t="s">
        <v>22</v>
      </c>
    </row>
    <row r="7" spans="1:9" s="17" customFormat="1" ht="24.95" customHeight="1">
      <c r="A7" s="34" t="s">
        <v>1</v>
      </c>
      <c r="B7" s="35"/>
      <c r="C7" s="35"/>
      <c r="D7" s="35"/>
      <c r="E7" s="35"/>
      <c r="F7" s="36"/>
    </row>
    <row r="8" spans="1:9" ht="30.75" customHeight="1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>
      <c r="A9" s="37">
        <f>SUM(B13:B16)</f>
        <v>53</v>
      </c>
      <c r="B9" s="33"/>
      <c r="C9" s="32">
        <f>SUM(C13:C16)</f>
        <v>116107.98</v>
      </c>
      <c r="D9" s="33"/>
      <c r="E9" s="38">
        <f>('Trimestre 1'!H1+'Trimestre 2'!H1+'Trimestre 3'!H1+'Trimestre 4'!H1)/C9</f>
        <v>-11.573741615348059</v>
      </c>
      <c r="F9" s="39"/>
    </row>
    <row r="10" spans="1:9" ht="20.100000000000001" customHeight="1" thickBot="1">
      <c r="A10" s="18"/>
      <c r="B10" s="18"/>
      <c r="C10" s="19"/>
      <c r="D10" s="18"/>
      <c r="E10" s="20"/>
      <c r="F10" s="27"/>
    </row>
    <row r="11" spans="1:9" s="17" customFormat="1" ht="24.95" customHeight="1">
      <c r="A11" s="40" t="s">
        <v>2</v>
      </c>
      <c r="B11" s="41"/>
      <c r="C11" s="41"/>
      <c r="D11" s="41"/>
      <c r="E11" s="41"/>
      <c r="F11" s="42"/>
    </row>
    <row r="12" spans="1:9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>
      <c r="A13" s="25" t="s">
        <v>13</v>
      </c>
      <c r="B13" s="14">
        <f>'Trimestre 1'!C1</f>
        <v>31</v>
      </c>
      <c r="C13" s="26">
        <f>'Trimestre 1'!B1</f>
        <v>84685.569999999992</v>
      </c>
      <c r="D13" s="26">
        <f>'Trimestre 1'!G1</f>
        <v>-11.645061372321164</v>
      </c>
      <c r="E13" s="26">
        <v>53.81</v>
      </c>
      <c r="F13" s="30">
        <v>2</v>
      </c>
      <c r="G13" s="4"/>
      <c r="H13" s="5"/>
      <c r="I13" s="5"/>
    </row>
    <row r="14" spans="1:9" ht="22.5" customHeight="1">
      <c r="A14" s="25" t="s">
        <v>14</v>
      </c>
      <c r="B14" s="14">
        <f>'Trimestre 2'!C1</f>
        <v>22</v>
      </c>
      <c r="C14" s="26">
        <f>'Trimestre 2'!B1</f>
        <v>31422.41</v>
      </c>
      <c r="D14" s="26">
        <f>'Trimestre 2'!G1</f>
        <v>-11.381529933572885</v>
      </c>
      <c r="E14" s="26">
        <v>53.81</v>
      </c>
      <c r="F14" s="30">
        <v>2</v>
      </c>
    </row>
    <row r="15" spans="1:9" ht="22.5" customHeight="1">
      <c r="A15" s="25" t="s">
        <v>15</v>
      </c>
      <c r="B15" s="14">
        <f>'Trimestre 3'!C1</f>
        <v>0</v>
      </c>
      <c r="C15" s="26">
        <f>'Trimestre 3'!B1</f>
        <v>0</v>
      </c>
      <c r="D15" s="26">
        <f>'Trimestre 3'!G1</f>
        <v>0</v>
      </c>
      <c r="E15" s="26"/>
      <c r="F15" s="30"/>
    </row>
    <row r="16" spans="1:9" ht="21.75" customHeight="1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84685.569999999992</v>
      </c>
      <c r="C1" s="31">
        <f>COUNTA(A4:A203)</f>
        <v>31</v>
      </c>
      <c r="G1" s="13">
        <f>IF(B1&lt;&gt;0,H1/B1,0)</f>
        <v>-11.645061372321164</v>
      </c>
      <c r="H1" s="12">
        <f>SUM(H4:H195)</f>
        <v>-986168.65999999992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 t="s">
        <v>23</v>
      </c>
      <c r="B4" s="9">
        <v>130</v>
      </c>
      <c r="C4" s="10">
        <v>45312</v>
      </c>
      <c r="D4" s="10">
        <v>45345</v>
      </c>
      <c r="E4" s="10"/>
      <c r="F4" s="10"/>
      <c r="G4" s="1">
        <f>D4-C4-(F4-E4)</f>
        <v>33</v>
      </c>
      <c r="H4" s="9">
        <f>B4*G4</f>
        <v>4290</v>
      </c>
    </row>
    <row r="5" spans="1:8">
      <c r="A5" s="16" t="s">
        <v>24</v>
      </c>
      <c r="B5" s="9">
        <v>488.7</v>
      </c>
      <c r="C5" s="10">
        <v>45358</v>
      </c>
      <c r="D5" s="10">
        <v>45345</v>
      </c>
      <c r="E5" s="10"/>
      <c r="F5" s="10"/>
      <c r="G5" s="1">
        <f t="shared" ref="G5:G68" si="0">D5-C5-(F5-E5)</f>
        <v>-13</v>
      </c>
      <c r="H5" s="9">
        <f t="shared" ref="H5:H68" si="1">B5*G5</f>
        <v>-6353.1</v>
      </c>
    </row>
    <row r="6" spans="1:8">
      <c r="A6" s="16" t="s">
        <v>25</v>
      </c>
      <c r="B6" s="9">
        <v>4000</v>
      </c>
      <c r="C6" s="10">
        <v>45312</v>
      </c>
      <c r="D6" s="10">
        <v>45345</v>
      </c>
      <c r="E6" s="10"/>
      <c r="F6" s="10"/>
      <c r="G6" s="1">
        <f t="shared" si="0"/>
        <v>33</v>
      </c>
      <c r="H6" s="9">
        <f t="shared" si="1"/>
        <v>132000</v>
      </c>
    </row>
    <row r="7" spans="1:8">
      <c r="A7" s="16" t="s">
        <v>26</v>
      </c>
      <c r="B7" s="9">
        <v>450</v>
      </c>
      <c r="C7" s="10">
        <v>45312</v>
      </c>
      <c r="D7" s="10">
        <v>45345</v>
      </c>
      <c r="E7" s="10"/>
      <c r="F7" s="10"/>
      <c r="G7" s="1">
        <f t="shared" si="0"/>
        <v>33</v>
      </c>
      <c r="H7" s="9">
        <f t="shared" si="1"/>
        <v>14850</v>
      </c>
    </row>
    <row r="8" spans="1:8">
      <c r="A8" s="16" t="s">
        <v>27</v>
      </c>
      <c r="B8" s="9">
        <v>190</v>
      </c>
      <c r="C8" s="10">
        <v>45164</v>
      </c>
      <c r="D8" s="10">
        <v>45345</v>
      </c>
      <c r="E8" s="10"/>
      <c r="F8" s="10"/>
      <c r="G8" s="1">
        <f t="shared" si="0"/>
        <v>181</v>
      </c>
      <c r="H8" s="9">
        <f t="shared" si="1"/>
        <v>34390</v>
      </c>
    </row>
    <row r="9" spans="1:8">
      <c r="A9" s="16" t="s">
        <v>28</v>
      </c>
      <c r="B9" s="9">
        <v>101.17</v>
      </c>
      <c r="C9" s="10">
        <v>45317</v>
      </c>
      <c r="D9" s="10">
        <v>45345</v>
      </c>
      <c r="E9" s="10"/>
      <c r="F9" s="10"/>
      <c r="G9" s="1">
        <f t="shared" si="0"/>
        <v>28</v>
      </c>
      <c r="H9" s="9">
        <f t="shared" si="1"/>
        <v>2832.76</v>
      </c>
    </row>
    <row r="10" spans="1:8">
      <c r="A10" s="16" t="s">
        <v>29</v>
      </c>
      <c r="B10" s="9">
        <v>329.94</v>
      </c>
      <c r="C10" s="10">
        <v>45147</v>
      </c>
      <c r="D10" s="10">
        <v>45345</v>
      </c>
      <c r="E10" s="10"/>
      <c r="F10" s="10"/>
      <c r="G10" s="1">
        <f t="shared" si="0"/>
        <v>198</v>
      </c>
      <c r="H10" s="9">
        <f t="shared" si="1"/>
        <v>65328.12</v>
      </c>
    </row>
    <row r="11" spans="1:8">
      <c r="A11" s="16" t="s">
        <v>30</v>
      </c>
      <c r="B11" s="9">
        <v>56</v>
      </c>
      <c r="C11" s="10">
        <v>45312</v>
      </c>
      <c r="D11" s="10">
        <v>45345</v>
      </c>
      <c r="E11" s="10"/>
      <c r="F11" s="10"/>
      <c r="G11" s="1">
        <f t="shared" si="0"/>
        <v>33</v>
      </c>
      <c r="H11" s="9">
        <f t="shared" si="1"/>
        <v>1848</v>
      </c>
    </row>
    <row r="12" spans="1:8">
      <c r="A12" s="16" t="s">
        <v>31</v>
      </c>
      <c r="B12" s="9">
        <v>60</v>
      </c>
      <c r="C12" s="10">
        <v>45312</v>
      </c>
      <c r="D12" s="10">
        <v>45345</v>
      </c>
      <c r="E12" s="10"/>
      <c r="F12" s="10"/>
      <c r="G12" s="1">
        <f t="shared" si="0"/>
        <v>33</v>
      </c>
      <c r="H12" s="9">
        <f t="shared" si="1"/>
        <v>1980</v>
      </c>
    </row>
    <row r="13" spans="1:8">
      <c r="A13" s="16" t="s">
        <v>32</v>
      </c>
      <c r="B13" s="9">
        <v>56</v>
      </c>
      <c r="C13" s="10">
        <v>45373</v>
      </c>
      <c r="D13" s="10">
        <v>45345</v>
      </c>
      <c r="E13" s="10"/>
      <c r="F13" s="10"/>
      <c r="G13" s="1">
        <f t="shared" si="0"/>
        <v>-28</v>
      </c>
      <c r="H13" s="9">
        <f t="shared" si="1"/>
        <v>-1568</v>
      </c>
    </row>
    <row r="14" spans="1:8">
      <c r="A14" s="16" t="s">
        <v>33</v>
      </c>
      <c r="B14" s="9">
        <v>56</v>
      </c>
      <c r="C14" s="10">
        <v>45373</v>
      </c>
      <c r="D14" s="10">
        <v>45345</v>
      </c>
      <c r="E14" s="10"/>
      <c r="F14" s="10"/>
      <c r="G14" s="1">
        <f t="shared" si="0"/>
        <v>-28</v>
      </c>
      <c r="H14" s="9">
        <f t="shared" si="1"/>
        <v>-1568</v>
      </c>
    </row>
    <row r="15" spans="1:8">
      <c r="A15" s="16" t="s">
        <v>34</v>
      </c>
      <c r="B15" s="9">
        <v>365.44</v>
      </c>
      <c r="C15" s="10">
        <v>45373</v>
      </c>
      <c r="D15" s="10">
        <v>45345</v>
      </c>
      <c r="E15" s="10"/>
      <c r="F15" s="10"/>
      <c r="G15" s="1">
        <f t="shared" si="0"/>
        <v>-28</v>
      </c>
      <c r="H15" s="9">
        <f t="shared" si="1"/>
        <v>-10232.32</v>
      </c>
    </row>
    <row r="16" spans="1:8">
      <c r="A16" s="16" t="s">
        <v>35</v>
      </c>
      <c r="B16" s="9">
        <v>241.81</v>
      </c>
      <c r="C16" s="10">
        <v>45312</v>
      </c>
      <c r="D16" s="10">
        <v>45345</v>
      </c>
      <c r="E16" s="10"/>
      <c r="F16" s="10"/>
      <c r="G16" s="1">
        <f t="shared" si="0"/>
        <v>33</v>
      </c>
      <c r="H16" s="9">
        <f t="shared" si="1"/>
        <v>7979.73</v>
      </c>
    </row>
    <row r="17" spans="1:8">
      <c r="A17" s="16" t="s">
        <v>36</v>
      </c>
      <c r="B17" s="9">
        <v>60</v>
      </c>
      <c r="C17" s="10">
        <v>45373</v>
      </c>
      <c r="D17" s="10">
        <v>45345</v>
      </c>
      <c r="E17" s="10"/>
      <c r="F17" s="10"/>
      <c r="G17" s="1">
        <f t="shared" si="0"/>
        <v>-28</v>
      </c>
      <c r="H17" s="9">
        <f t="shared" si="1"/>
        <v>-1680</v>
      </c>
    </row>
    <row r="18" spans="1:8">
      <c r="A18" s="16" t="s">
        <v>37</v>
      </c>
      <c r="B18" s="9">
        <v>56</v>
      </c>
      <c r="C18" s="10">
        <v>45312</v>
      </c>
      <c r="D18" s="10">
        <v>45345</v>
      </c>
      <c r="E18" s="10"/>
      <c r="F18" s="10"/>
      <c r="G18" s="1">
        <f t="shared" si="0"/>
        <v>33</v>
      </c>
      <c r="H18" s="9">
        <f t="shared" si="1"/>
        <v>1848</v>
      </c>
    </row>
    <row r="19" spans="1:8">
      <c r="A19" s="16" t="s">
        <v>38</v>
      </c>
      <c r="B19" s="9">
        <v>438.57</v>
      </c>
      <c r="C19" s="10">
        <v>45373</v>
      </c>
      <c r="D19" s="10">
        <v>45345</v>
      </c>
      <c r="E19" s="10"/>
      <c r="F19" s="10"/>
      <c r="G19" s="1">
        <f t="shared" si="0"/>
        <v>-28</v>
      </c>
      <c r="H19" s="9">
        <f t="shared" si="1"/>
        <v>-12279.96</v>
      </c>
    </row>
    <row r="20" spans="1:8">
      <c r="A20" s="16" t="s">
        <v>39</v>
      </c>
      <c r="B20" s="9">
        <v>45.99</v>
      </c>
      <c r="C20" s="10">
        <v>45373</v>
      </c>
      <c r="D20" s="10">
        <v>45345</v>
      </c>
      <c r="E20" s="10"/>
      <c r="F20" s="10"/>
      <c r="G20" s="1">
        <f t="shared" si="0"/>
        <v>-28</v>
      </c>
      <c r="H20" s="9">
        <f t="shared" si="1"/>
        <v>-1287.72</v>
      </c>
    </row>
    <row r="21" spans="1:8">
      <c r="A21" s="16" t="s">
        <v>40</v>
      </c>
      <c r="B21" s="9">
        <v>2385</v>
      </c>
      <c r="C21" s="10">
        <v>45373</v>
      </c>
      <c r="D21" s="10">
        <v>45345</v>
      </c>
      <c r="E21" s="10"/>
      <c r="F21" s="10"/>
      <c r="G21" s="1">
        <f t="shared" si="0"/>
        <v>-28</v>
      </c>
      <c r="H21" s="9">
        <f t="shared" si="1"/>
        <v>-66780</v>
      </c>
    </row>
    <row r="22" spans="1:8">
      <c r="A22" s="16" t="s">
        <v>41</v>
      </c>
      <c r="B22" s="9">
        <v>2947.75</v>
      </c>
      <c r="C22" s="10">
        <v>45373</v>
      </c>
      <c r="D22" s="10">
        <v>45345</v>
      </c>
      <c r="E22" s="10"/>
      <c r="F22" s="10"/>
      <c r="G22" s="1">
        <f t="shared" si="0"/>
        <v>-28</v>
      </c>
      <c r="H22" s="9">
        <f t="shared" si="1"/>
        <v>-82537</v>
      </c>
    </row>
    <row r="23" spans="1:8">
      <c r="A23" s="16" t="s">
        <v>42</v>
      </c>
      <c r="B23" s="9">
        <v>74.8</v>
      </c>
      <c r="C23" s="10">
        <v>45373</v>
      </c>
      <c r="D23" s="10">
        <v>45365</v>
      </c>
      <c r="E23" s="10"/>
      <c r="F23" s="10"/>
      <c r="G23" s="1">
        <f t="shared" si="0"/>
        <v>-8</v>
      </c>
      <c r="H23" s="9">
        <f t="shared" si="1"/>
        <v>-598.4</v>
      </c>
    </row>
    <row r="24" spans="1:8">
      <c r="A24" s="16" t="s">
        <v>43</v>
      </c>
      <c r="B24" s="9">
        <v>93.75</v>
      </c>
      <c r="C24" s="10">
        <v>45378</v>
      </c>
      <c r="D24" s="10">
        <v>45365</v>
      </c>
      <c r="E24" s="10"/>
      <c r="F24" s="10"/>
      <c r="G24" s="1">
        <f t="shared" si="0"/>
        <v>-13</v>
      </c>
      <c r="H24" s="9">
        <f t="shared" si="1"/>
        <v>-1218.75</v>
      </c>
    </row>
    <row r="25" spans="1:8">
      <c r="A25" s="16" t="s">
        <v>44</v>
      </c>
      <c r="B25" s="9">
        <v>200</v>
      </c>
      <c r="C25" s="10">
        <v>45378</v>
      </c>
      <c r="D25" s="10">
        <v>45365</v>
      </c>
      <c r="E25" s="10"/>
      <c r="F25" s="10"/>
      <c r="G25" s="1">
        <f t="shared" si="0"/>
        <v>-13</v>
      </c>
      <c r="H25" s="9">
        <f t="shared" si="1"/>
        <v>-2600</v>
      </c>
    </row>
    <row r="26" spans="1:8">
      <c r="A26" s="16" t="s">
        <v>45</v>
      </c>
      <c r="B26" s="9">
        <v>1056</v>
      </c>
      <c r="C26" s="10">
        <v>45385</v>
      </c>
      <c r="D26" s="10">
        <v>45365</v>
      </c>
      <c r="E26" s="10"/>
      <c r="F26" s="10"/>
      <c r="G26" s="1">
        <f t="shared" si="0"/>
        <v>-20</v>
      </c>
      <c r="H26" s="9">
        <f t="shared" si="1"/>
        <v>-21120</v>
      </c>
    </row>
    <row r="27" spans="1:8">
      <c r="A27" s="16" t="s">
        <v>46</v>
      </c>
      <c r="B27" s="9">
        <v>4884</v>
      </c>
      <c r="C27" s="10">
        <v>45387</v>
      </c>
      <c r="D27" s="10">
        <v>45365</v>
      </c>
      <c r="E27" s="10"/>
      <c r="F27" s="10"/>
      <c r="G27" s="1">
        <f t="shared" si="0"/>
        <v>-22</v>
      </c>
      <c r="H27" s="9">
        <f t="shared" si="1"/>
        <v>-107448</v>
      </c>
    </row>
    <row r="28" spans="1:8">
      <c r="A28" s="16" t="s">
        <v>47</v>
      </c>
      <c r="B28" s="9">
        <v>12</v>
      </c>
      <c r="C28" s="10">
        <v>45392</v>
      </c>
      <c r="D28" s="10">
        <v>45365</v>
      </c>
      <c r="E28" s="10"/>
      <c r="F28" s="10"/>
      <c r="G28" s="1">
        <f t="shared" si="0"/>
        <v>-27</v>
      </c>
      <c r="H28" s="9">
        <f t="shared" si="1"/>
        <v>-324</v>
      </c>
    </row>
    <row r="29" spans="1:8">
      <c r="A29" s="16" t="s">
        <v>48</v>
      </c>
      <c r="B29" s="9">
        <v>612</v>
      </c>
      <c r="C29" s="10">
        <v>45332</v>
      </c>
      <c r="D29" s="10">
        <v>45365</v>
      </c>
      <c r="E29" s="10"/>
      <c r="F29" s="10"/>
      <c r="G29" s="1">
        <f t="shared" si="0"/>
        <v>33</v>
      </c>
      <c r="H29" s="9">
        <f t="shared" si="1"/>
        <v>20196</v>
      </c>
    </row>
    <row r="30" spans="1:8">
      <c r="A30" s="16" t="s">
        <v>49</v>
      </c>
      <c r="B30" s="9">
        <v>2060.84</v>
      </c>
      <c r="C30" s="10">
        <v>45392</v>
      </c>
      <c r="D30" s="10">
        <v>45365</v>
      </c>
      <c r="E30" s="10"/>
      <c r="F30" s="10"/>
      <c r="G30" s="1">
        <f t="shared" si="0"/>
        <v>-27</v>
      </c>
      <c r="H30" s="9">
        <f t="shared" si="1"/>
        <v>-55642.68</v>
      </c>
    </row>
    <row r="31" spans="1:8">
      <c r="A31" s="16" t="s">
        <v>50</v>
      </c>
      <c r="B31" s="9">
        <v>500</v>
      </c>
      <c r="C31" s="10">
        <v>45387</v>
      </c>
      <c r="D31" s="10">
        <v>45365</v>
      </c>
      <c r="E31" s="10"/>
      <c r="F31" s="10"/>
      <c r="G31" s="1">
        <f t="shared" si="0"/>
        <v>-22</v>
      </c>
      <c r="H31" s="9">
        <f t="shared" si="1"/>
        <v>-11000</v>
      </c>
    </row>
    <row r="32" spans="1:8">
      <c r="A32" s="16" t="s">
        <v>51</v>
      </c>
      <c r="B32" s="9">
        <v>400</v>
      </c>
      <c r="C32" s="10">
        <v>45387</v>
      </c>
      <c r="D32" s="10">
        <v>45365</v>
      </c>
      <c r="E32" s="10"/>
      <c r="F32" s="10"/>
      <c r="G32" s="1">
        <f t="shared" si="0"/>
        <v>-22</v>
      </c>
      <c r="H32" s="9">
        <f t="shared" si="1"/>
        <v>-8800</v>
      </c>
    </row>
    <row r="33" spans="1:8">
      <c r="A33" s="16" t="s">
        <v>52</v>
      </c>
      <c r="B33" s="9">
        <v>1000</v>
      </c>
      <c r="C33" s="10">
        <v>45387</v>
      </c>
      <c r="D33" s="10">
        <v>45365</v>
      </c>
      <c r="E33" s="10"/>
      <c r="F33" s="10"/>
      <c r="G33" s="1">
        <f t="shared" si="0"/>
        <v>-22</v>
      </c>
      <c r="H33" s="9">
        <f t="shared" si="1"/>
        <v>-22000</v>
      </c>
    </row>
    <row r="34" spans="1:8">
      <c r="A34" s="16" t="s">
        <v>53</v>
      </c>
      <c r="B34" s="9">
        <v>61333.81</v>
      </c>
      <c r="C34" s="10">
        <v>45385</v>
      </c>
      <c r="D34" s="10">
        <v>45371</v>
      </c>
      <c r="E34" s="10"/>
      <c r="F34" s="10"/>
      <c r="G34" s="1">
        <f t="shared" si="0"/>
        <v>-14</v>
      </c>
      <c r="H34" s="9">
        <f t="shared" si="1"/>
        <v>-858673.34</v>
      </c>
    </row>
    <row r="35" spans="1:8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31422.41</v>
      </c>
      <c r="C1" s="31">
        <f>COUNTA(A4:A203)</f>
        <v>22</v>
      </c>
      <c r="G1" s="13">
        <f>IF(B1&lt;&gt;0,H1/B1,0)</f>
        <v>-11.381529933572885</v>
      </c>
      <c r="H1" s="12">
        <f>SUM(H4:H195)</f>
        <v>-357635.10000000003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 t="s">
        <v>54</v>
      </c>
      <c r="B4" s="9">
        <v>2947.75</v>
      </c>
      <c r="C4" s="10">
        <v>45415</v>
      </c>
      <c r="D4" s="10">
        <v>45391</v>
      </c>
      <c r="E4" s="10"/>
      <c r="F4" s="10"/>
      <c r="G4" s="1">
        <f>D4-C4-(F4-E4)</f>
        <v>-24</v>
      </c>
      <c r="H4" s="9">
        <f>B4*G4</f>
        <v>-70746</v>
      </c>
    </row>
    <row r="5" spans="1:8">
      <c r="A5" s="16" t="s">
        <v>55</v>
      </c>
      <c r="B5" s="9">
        <v>138</v>
      </c>
      <c r="C5" s="10">
        <v>45415</v>
      </c>
      <c r="D5" s="10">
        <v>45391</v>
      </c>
      <c r="E5" s="10"/>
      <c r="F5" s="10"/>
      <c r="G5" s="1">
        <f t="shared" ref="G5:G68" si="0">D5-C5-(F5-E5)</f>
        <v>-24</v>
      </c>
      <c r="H5" s="9">
        <f t="shared" ref="H5:H68" si="1">B5*G5</f>
        <v>-3312</v>
      </c>
    </row>
    <row r="6" spans="1:8">
      <c r="A6" s="16" t="s">
        <v>56</v>
      </c>
      <c r="B6" s="9">
        <v>61</v>
      </c>
      <c r="C6" s="10">
        <v>45434</v>
      </c>
      <c r="D6" s="10">
        <v>45415</v>
      </c>
      <c r="E6" s="10"/>
      <c r="F6" s="10"/>
      <c r="G6" s="1">
        <f t="shared" si="0"/>
        <v>-19</v>
      </c>
      <c r="H6" s="9">
        <f t="shared" si="1"/>
        <v>-1159</v>
      </c>
    </row>
    <row r="7" spans="1:8">
      <c r="A7" s="16" t="s">
        <v>57</v>
      </c>
      <c r="B7" s="9">
        <v>61</v>
      </c>
      <c r="C7" s="10">
        <v>45434</v>
      </c>
      <c r="D7" s="10">
        <v>45415</v>
      </c>
      <c r="E7" s="10"/>
      <c r="F7" s="10"/>
      <c r="G7" s="1">
        <f t="shared" si="0"/>
        <v>-19</v>
      </c>
      <c r="H7" s="9">
        <f t="shared" si="1"/>
        <v>-1159</v>
      </c>
    </row>
    <row r="8" spans="1:8">
      <c r="A8" s="16" t="s">
        <v>58</v>
      </c>
      <c r="B8" s="9">
        <v>65</v>
      </c>
      <c r="C8" s="10">
        <v>45434</v>
      </c>
      <c r="D8" s="10">
        <v>45415</v>
      </c>
      <c r="E8" s="10"/>
      <c r="F8" s="10"/>
      <c r="G8" s="1">
        <f t="shared" si="0"/>
        <v>-19</v>
      </c>
      <c r="H8" s="9">
        <f t="shared" si="1"/>
        <v>-1235</v>
      </c>
    </row>
    <row r="9" spans="1:8">
      <c r="A9" s="16" t="s">
        <v>59</v>
      </c>
      <c r="B9" s="9">
        <v>323.68</v>
      </c>
      <c r="C9" s="10">
        <v>45434</v>
      </c>
      <c r="D9" s="10">
        <v>45415</v>
      </c>
      <c r="E9" s="10"/>
      <c r="F9" s="10"/>
      <c r="G9" s="1">
        <f t="shared" si="0"/>
        <v>-19</v>
      </c>
      <c r="H9" s="9">
        <f t="shared" si="1"/>
        <v>-6149.92</v>
      </c>
    </row>
    <row r="10" spans="1:8">
      <c r="A10" s="16" t="s">
        <v>60</v>
      </c>
      <c r="B10" s="9">
        <v>537.20000000000005</v>
      </c>
      <c r="C10" s="10">
        <v>45420</v>
      </c>
      <c r="D10" s="10">
        <v>45415</v>
      </c>
      <c r="E10" s="10"/>
      <c r="F10" s="10"/>
      <c r="G10" s="1">
        <f t="shared" si="0"/>
        <v>-5</v>
      </c>
      <c r="H10" s="9">
        <f t="shared" si="1"/>
        <v>-2686</v>
      </c>
    </row>
    <row r="11" spans="1:8">
      <c r="A11" s="16" t="s">
        <v>61</v>
      </c>
      <c r="B11" s="9">
        <v>7000</v>
      </c>
      <c r="C11" s="10">
        <v>45424</v>
      </c>
      <c r="D11" s="10">
        <v>45415</v>
      </c>
      <c r="E11" s="10"/>
      <c r="F11" s="10"/>
      <c r="G11" s="1">
        <f t="shared" si="0"/>
        <v>-9</v>
      </c>
      <c r="H11" s="9">
        <f t="shared" si="1"/>
        <v>-63000</v>
      </c>
    </row>
    <row r="12" spans="1:8">
      <c r="A12" s="16" t="s">
        <v>62</v>
      </c>
      <c r="B12" s="9">
        <v>2947.75</v>
      </c>
      <c r="C12" s="10">
        <v>45441</v>
      </c>
      <c r="D12" s="10">
        <v>45415</v>
      </c>
      <c r="E12" s="10"/>
      <c r="F12" s="10"/>
      <c r="G12" s="1">
        <f t="shared" si="0"/>
        <v>-26</v>
      </c>
      <c r="H12" s="9">
        <f t="shared" si="1"/>
        <v>-76641.5</v>
      </c>
    </row>
    <row r="13" spans="1:8">
      <c r="A13" s="16" t="s">
        <v>63</v>
      </c>
      <c r="B13" s="9">
        <v>502</v>
      </c>
      <c r="C13" s="10">
        <v>45424</v>
      </c>
      <c r="D13" s="10">
        <v>45415</v>
      </c>
      <c r="E13" s="10"/>
      <c r="F13" s="10"/>
      <c r="G13" s="1">
        <f t="shared" si="0"/>
        <v>-9</v>
      </c>
      <c r="H13" s="9">
        <f t="shared" si="1"/>
        <v>-4518</v>
      </c>
    </row>
    <row r="14" spans="1:8">
      <c r="A14" s="16" t="s">
        <v>64</v>
      </c>
      <c r="B14" s="9">
        <v>450</v>
      </c>
      <c r="C14" s="10">
        <v>45403</v>
      </c>
      <c r="D14" s="10">
        <v>45415</v>
      </c>
      <c r="E14" s="10"/>
      <c r="F14" s="10"/>
      <c r="G14" s="1">
        <f t="shared" si="0"/>
        <v>12</v>
      </c>
      <c r="H14" s="9">
        <f t="shared" si="1"/>
        <v>5400</v>
      </c>
    </row>
    <row r="15" spans="1:8">
      <c r="A15" s="16" t="s">
        <v>65</v>
      </c>
      <c r="B15" s="9">
        <v>2947.75</v>
      </c>
      <c r="C15" s="10">
        <v>45466</v>
      </c>
      <c r="D15" s="10">
        <v>45454</v>
      </c>
      <c r="E15" s="10"/>
      <c r="F15" s="10"/>
      <c r="G15" s="1">
        <f t="shared" si="0"/>
        <v>-12</v>
      </c>
      <c r="H15" s="9">
        <f t="shared" si="1"/>
        <v>-35373</v>
      </c>
    </row>
    <row r="16" spans="1:8">
      <c r="A16" s="16" t="s">
        <v>66</v>
      </c>
      <c r="B16" s="9">
        <v>7016</v>
      </c>
      <c r="C16" s="10">
        <v>45455</v>
      </c>
      <c r="D16" s="10">
        <v>45454</v>
      </c>
      <c r="E16" s="10"/>
      <c r="F16" s="10"/>
      <c r="G16" s="1">
        <f t="shared" si="0"/>
        <v>-1</v>
      </c>
      <c r="H16" s="9">
        <f t="shared" si="1"/>
        <v>-7016</v>
      </c>
    </row>
    <row r="17" spans="1:8">
      <c r="A17" s="16" t="s">
        <v>67</v>
      </c>
      <c r="B17" s="9">
        <v>1553.64</v>
      </c>
      <c r="C17" s="10">
        <v>45477</v>
      </c>
      <c r="D17" s="10">
        <v>45454</v>
      </c>
      <c r="E17" s="10"/>
      <c r="F17" s="10"/>
      <c r="G17" s="1">
        <f t="shared" si="0"/>
        <v>-23</v>
      </c>
      <c r="H17" s="9">
        <f t="shared" si="1"/>
        <v>-35733.72</v>
      </c>
    </row>
    <row r="18" spans="1:8">
      <c r="A18" s="16" t="s">
        <v>68</v>
      </c>
      <c r="B18" s="9">
        <v>380</v>
      </c>
      <c r="C18" s="10">
        <v>45477</v>
      </c>
      <c r="D18" s="10">
        <v>45454</v>
      </c>
      <c r="E18" s="10"/>
      <c r="F18" s="10"/>
      <c r="G18" s="1">
        <f t="shared" si="0"/>
        <v>-23</v>
      </c>
      <c r="H18" s="9">
        <f t="shared" si="1"/>
        <v>-8740</v>
      </c>
    </row>
    <row r="19" spans="1:8">
      <c r="A19" s="16" t="s">
        <v>69</v>
      </c>
      <c r="B19" s="9">
        <v>1009.09</v>
      </c>
      <c r="C19" s="10">
        <v>45473</v>
      </c>
      <c r="D19" s="10">
        <v>45454</v>
      </c>
      <c r="E19" s="10"/>
      <c r="F19" s="10"/>
      <c r="G19" s="1">
        <f t="shared" si="0"/>
        <v>-19</v>
      </c>
      <c r="H19" s="9">
        <f t="shared" si="1"/>
        <v>-19172.71</v>
      </c>
    </row>
    <row r="20" spans="1:8">
      <c r="A20" s="16" t="s">
        <v>70</v>
      </c>
      <c r="B20" s="9">
        <v>91.55</v>
      </c>
      <c r="C20" s="10">
        <v>45469</v>
      </c>
      <c r="D20" s="10">
        <v>45454</v>
      </c>
      <c r="E20" s="10"/>
      <c r="F20" s="10"/>
      <c r="G20" s="1">
        <f t="shared" si="0"/>
        <v>-15</v>
      </c>
      <c r="H20" s="9">
        <f t="shared" si="1"/>
        <v>-1373.25</v>
      </c>
    </row>
    <row r="21" spans="1:8">
      <c r="A21" s="16" t="s">
        <v>71</v>
      </c>
      <c r="B21" s="9">
        <v>582</v>
      </c>
      <c r="C21" s="10">
        <v>45470</v>
      </c>
      <c r="D21" s="10">
        <v>45454</v>
      </c>
      <c r="E21" s="10"/>
      <c r="F21" s="10"/>
      <c r="G21" s="1">
        <f t="shared" si="0"/>
        <v>-16</v>
      </c>
      <c r="H21" s="9">
        <f t="shared" si="1"/>
        <v>-9312</v>
      </c>
    </row>
    <row r="22" spans="1:8">
      <c r="A22" s="16" t="s">
        <v>72</v>
      </c>
      <c r="B22" s="9">
        <v>240</v>
      </c>
      <c r="C22" s="10">
        <v>45466</v>
      </c>
      <c r="D22" s="10">
        <v>45454</v>
      </c>
      <c r="E22" s="10"/>
      <c r="F22" s="10"/>
      <c r="G22" s="1">
        <f t="shared" si="0"/>
        <v>-12</v>
      </c>
      <c r="H22" s="9">
        <f t="shared" si="1"/>
        <v>-2880</v>
      </c>
    </row>
    <row r="23" spans="1:8">
      <c r="A23" s="16" t="s">
        <v>73</v>
      </c>
      <c r="B23" s="9">
        <v>369</v>
      </c>
      <c r="C23" s="10">
        <v>45466</v>
      </c>
      <c r="D23" s="10">
        <v>45454</v>
      </c>
      <c r="E23" s="10"/>
      <c r="F23" s="10"/>
      <c r="G23" s="1">
        <f t="shared" si="0"/>
        <v>-12</v>
      </c>
      <c r="H23" s="9">
        <f t="shared" si="1"/>
        <v>-4428</v>
      </c>
    </row>
    <row r="24" spans="1:8">
      <c r="A24" s="16" t="s">
        <v>74</v>
      </c>
      <c r="B24" s="9">
        <v>1200</v>
      </c>
      <c r="C24" s="10">
        <v>45466</v>
      </c>
      <c r="D24" s="10">
        <v>45454</v>
      </c>
      <c r="E24" s="10"/>
      <c r="F24" s="10"/>
      <c r="G24" s="1">
        <f t="shared" si="0"/>
        <v>-12</v>
      </c>
      <c r="H24" s="9">
        <f t="shared" si="1"/>
        <v>-14400</v>
      </c>
    </row>
    <row r="25" spans="1:8">
      <c r="A25" s="16" t="s">
        <v>75</v>
      </c>
      <c r="B25" s="9">
        <v>1000</v>
      </c>
      <c r="C25" s="10">
        <v>45448</v>
      </c>
      <c r="D25" s="10">
        <v>45454</v>
      </c>
      <c r="E25" s="10"/>
      <c r="F25" s="10"/>
      <c r="G25" s="1">
        <f t="shared" si="0"/>
        <v>6</v>
      </c>
      <c r="H25" s="9">
        <f t="shared" si="1"/>
        <v>6000</v>
      </c>
    </row>
    <row r="26" spans="1:8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03"/>
  <sheetViews>
    <sheetView workbookViewId="0"/>
  </sheetViews>
  <sheetFormatPr defaultColWidth="9.140625" defaultRowHeight="1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>
      <c r="B1" s="12">
        <f>SUM(B4:B195)</f>
        <v>0</v>
      </c>
      <c r="C1" s="31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ref="G5:G68" si="0">D5-C5-(F5-E5)</f>
        <v>0</v>
      </c>
      <c r="H5" s="9">
        <f t="shared" ref="H5:H68" si="1">B5*G5</f>
        <v>0</v>
      </c>
    </row>
    <row r="6" spans="1:8">
      <c r="A6" s="16"/>
      <c r="B6" s="9"/>
      <c r="C6" s="10"/>
      <c r="D6" s="10"/>
      <c r="E6" s="10"/>
      <c r="F6" s="10"/>
      <c r="G6" s="1">
        <f t="shared" si="0"/>
        <v>0</v>
      </c>
      <c r="H6" s="9">
        <f t="shared" si="1"/>
        <v>0</v>
      </c>
    </row>
    <row r="7" spans="1:8">
      <c r="A7" s="16"/>
      <c r="B7" s="9"/>
      <c r="C7" s="10"/>
      <c r="D7" s="10"/>
      <c r="E7" s="10"/>
      <c r="F7" s="10"/>
      <c r="G7" s="1">
        <f t="shared" si="0"/>
        <v>0</v>
      </c>
      <c r="H7" s="9">
        <f t="shared" si="1"/>
        <v>0</v>
      </c>
    </row>
    <row r="8" spans="1:8">
      <c r="A8" s="16"/>
      <c r="B8" s="9"/>
      <c r="C8" s="10"/>
      <c r="D8" s="10"/>
      <c r="E8" s="10"/>
      <c r="F8" s="10"/>
      <c r="G8" s="1">
        <f t="shared" si="0"/>
        <v>0</v>
      </c>
      <c r="H8" s="9">
        <f t="shared" si="1"/>
        <v>0</v>
      </c>
    </row>
    <row r="9" spans="1:8">
      <c r="A9" s="16"/>
      <c r="B9" s="9"/>
      <c r="C9" s="10"/>
      <c r="D9" s="10"/>
      <c r="E9" s="10"/>
      <c r="F9" s="10"/>
      <c r="G9" s="1">
        <f t="shared" si="0"/>
        <v>0</v>
      </c>
      <c r="H9" s="9">
        <f t="shared" si="1"/>
        <v>0</v>
      </c>
    </row>
    <row r="10" spans="1:8">
      <c r="A10" s="16"/>
      <c r="B10" s="9"/>
      <c r="C10" s="10"/>
      <c r="D10" s="10"/>
      <c r="E10" s="10"/>
      <c r="F10" s="10"/>
      <c r="G10" s="1">
        <f t="shared" si="0"/>
        <v>0</v>
      </c>
      <c r="H10" s="9">
        <f t="shared" si="1"/>
        <v>0</v>
      </c>
    </row>
    <row r="11" spans="1:8">
      <c r="A11" s="16"/>
      <c r="B11" s="9"/>
      <c r="C11" s="10"/>
      <c r="D11" s="10"/>
      <c r="E11" s="10"/>
      <c r="F11" s="10"/>
      <c r="G11" s="1">
        <f t="shared" si="0"/>
        <v>0</v>
      </c>
      <c r="H11" s="9">
        <f t="shared" si="1"/>
        <v>0</v>
      </c>
    </row>
    <row r="12" spans="1:8">
      <c r="A12" s="16"/>
      <c r="B12" s="9"/>
      <c r="C12" s="10"/>
      <c r="D12" s="10"/>
      <c r="E12" s="10"/>
      <c r="F12" s="10"/>
      <c r="G12" s="1">
        <f t="shared" si="0"/>
        <v>0</v>
      </c>
      <c r="H12" s="9">
        <f t="shared" si="1"/>
        <v>0</v>
      </c>
    </row>
    <row r="13" spans="1:8">
      <c r="A13" s="16"/>
      <c r="B13" s="9"/>
      <c r="C13" s="10"/>
      <c r="D13" s="10"/>
      <c r="E13" s="10"/>
      <c r="F13" s="10"/>
      <c r="G13" s="1">
        <f t="shared" si="0"/>
        <v>0</v>
      </c>
      <c r="H13" s="9">
        <f t="shared" si="1"/>
        <v>0</v>
      </c>
    </row>
    <row r="14" spans="1:8">
      <c r="A14" s="16"/>
      <c r="B14" s="9"/>
      <c r="C14" s="10"/>
      <c r="D14" s="10"/>
      <c r="E14" s="10"/>
      <c r="F14" s="10"/>
      <c r="G14" s="1">
        <f t="shared" si="0"/>
        <v>0</v>
      </c>
      <c r="H14" s="9">
        <f t="shared" si="1"/>
        <v>0</v>
      </c>
    </row>
    <row r="15" spans="1:8">
      <c r="A15" s="16"/>
      <c r="B15" s="9"/>
      <c r="C15" s="10"/>
      <c r="D15" s="10"/>
      <c r="E15" s="10"/>
      <c r="F15" s="10"/>
      <c r="G15" s="1">
        <f t="shared" si="0"/>
        <v>0</v>
      </c>
      <c r="H15" s="9">
        <f t="shared" si="1"/>
        <v>0</v>
      </c>
    </row>
    <row r="16" spans="1:8">
      <c r="A16" s="16"/>
      <c r="B16" s="9"/>
      <c r="C16" s="10"/>
      <c r="D16" s="10"/>
      <c r="E16" s="10"/>
      <c r="F16" s="10"/>
      <c r="G16" s="1">
        <f t="shared" si="0"/>
        <v>0</v>
      </c>
      <c r="H16" s="9">
        <f t="shared" si="1"/>
        <v>0</v>
      </c>
    </row>
    <row r="17" spans="1:8">
      <c r="A17" s="16"/>
      <c r="B17" s="9"/>
      <c r="C17" s="10"/>
      <c r="D17" s="10"/>
      <c r="E17" s="10"/>
      <c r="F17" s="10"/>
      <c r="G17" s="1">
        <f t="shared" si="0"/>
        <v>0</v>
      </c>
      <c r="H17" s="9">
        <f t="shared" si="1"/>
        <v>0</v>
      </c>
    </row>
    <row r="18" spans="1:8">
      <c r="A18" s="16"/>
      <c r="B18" s="9"/>
      <c r="C18" s="10"/>
      <c r="D18" s="10"/>
      <c r="E18" s="10"/>
      <c r="F18" s="10"/>
      <c r="G18" s="1">
        <f t="shared" si="0"/>
        <v>0</v>
      </c>
      <c r="H18" s="9">
        <f t="shared" si="1"/>
        <v>0</v>
      </c>
    </row>
    <row r="19" spans="1:8">
      <c r="A19" s="16"/>
      <c r="B19" s="9"/>
      <c r="C19" s="10"/>
      <c r="D19" s="10"/>
      <c r="E19" s="10"/>
      <c r="F19" s="10"/>
      <c r="G19" s="1">
        <f t="shared" si="0"/>
        <v>0</v>
      </c>
      <c r="H19" s="9">
        <f t="shared" si="1"/>
        <v>0</v>
      </c>
    </row>
    <row r="20" spans="1:8">
      <c r="A20" s="16"/>
      <c r="B20" s="9"/>
      <c r="C20" s="10"/>
      <c r="D20" s="10"/>
      <c r="E20" s="10"/>
      <c r="F20" s="10"/>
      <c r="G20" s="1">
        <f t="shared" si="0"/>
        <v>0</v>
      </c>
      <c r="H20" s="9">
        <f t="shared" si="1"/>
        <v>0</v>
      </c>
    </row>
    <row r="21" spans="1:8">
      <c r="A21" s="16"/>
      <c r="B21" s="9"/>
      <c r="C21" s="10"/>
      <c r="D21" s="10"/>
      <c r="E21" s="10"/>
      <c r="F21" s="10"/>
      <c r="G21" s="1">
        <f t="shared" si="0"/>
        <v>0</v>
      </c>
      <c r="H21" s="9">
        <f t="shared" si="1"/>
        <v>0</v>
      </c>
    </row>
    <row r="22" spans="1:8">
      <c r="A22" s="16"/>
      <c r="B22" s="9"/>
      <c r="C22" s="10"/>
      <c r="D22" s="10"/>
      <c r="E22" s="10"/>
      <c r="F22" s="10"/>
      <c r="G22" s="1">
        <f t="shared" si="0"/>
        <v>0</v>
      </c>
      <c r="H22" s="9">
        <f t="shared" si="1"/>
        <v>0</v>
      </c>
    </row>
    <row r="23" spans="1:8">
      <c r="A23" s="16"/>
      <c r="B23" s="9"/>
      <c r="C23" s="10"/>
      <c r="D23" s="10"/>
      <c r="E23" s="10"/>
      <c r="F23" s="10"/>
      <c r="G23" s="1">
        <f t="shared" si="0"/>
        <v>0</v>
      </c>
      <c r="H23" s="9">
        <f t="shared" si="1"/>
        <v>0</v>
      </c>
    </row>
    <row r="24" spans="1:8">
      <c r="A24" s="16"/>
      <c r="B24" s="9"/>
      <c r="C24" s="10"/>
      <c r="D24" s="10"/>
      <c r="E24" s="10"/>
      <c r="F24" s="10"/>
      <c r="G24" s="1">
        <f t="shared" si="0"/>
        <v>0</v>
      </c>
      <c r="H24" s="9">
        <f t="shared" si="1"/>
        <v>0</v>
      </c>
    </row>
    <row r="25" spans="1:8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Pascalis</dc:creator>
  <cp:lastModifiedBy>Rizzo</cp:lastModifiedBy>
  <dcterms:created xsi:type="dcterms:W3CDTF">2006-09-16T00:00:00Z</dcterms:created>
  <dcterms:modified xsi:type="dcterms:W3CDTF">2024-07-04T07:27:34Z</dcterms:modified>
</cp:coreProperties>
</file>