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54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6" i="1"/>
  <c r="C16"/>
  <c r="C9" s="1"/>
  <c r="E9" s="1"/>
  <c r="B16"/>
  <c r="D15"/>
  <c r="C15"/>
  <c r="B15"/>
  <c r="D14"/>
  <c r="C14"/>
  <c r="B14"/>
  <c r="A9" s="1"/>
  <c r="D13"/>
  <c r="C13"/>
  <c r="B13"/>
</calcChain>
</file>

<file path=xl/sharedStrings.xml><?xml version="1.0" encoding="utf-8"?>
<sst xmlns="http://schemas.openxmlformats.org/spreadsheetml/2006/main" count="155" uniqueCount="131">
  <si>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</si>
  <si>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</si>
  <si>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</si>
  <si>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</si>
  <si>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</si>
  <si>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</si>
  <si>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</si>
  <si>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</si>
  <si>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</si>
  <si>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</si>
  <si>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</si>
  <si>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</si>
  <si>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</si>
  <si>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</si>
  <si>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</si>
  <si>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</si>
  <si>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</si>
  <si>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</si>
  <si>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</si>
  <si>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</si>
  <si>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SUPERSANO</t>
  </si>
  <si>
    <t>73040 SUPERSANO (LE) - VIA PUCCINI, 41 - C.F. 90018450750 C.M. LEIC8AH00Q</t>
  </si>
  <si>
    <t>2024</t>
  </si>
  <si>
    <t>FATTPA 155_23 del 21/12/2023</t>
  </si>
  <si>
    <t>FATTPA 4_24 del 31/01/2024</t>
  </si>
  <si>
    <t>0000004304/PA del 19/12/2023</t>
  </si>
  <si>
    <t>429 del 20/12/2023</t>
  </si>
  <si>
    <t>63/2023/1 del 26/07/2023</t>
  </si>
  <si>
    <t>6/74 del 22/12/2023</t>
  </si>
  <si>
    <t>87/02 del 27/06/2023</t>
  </si>
  <si>
    <t>8S00469308 del 12/12/2023</t>
  </si>
  <si>
    <t>8S00468896 del 12/12/2023</t>
  </si>
  <si>
    <t>8S00046232 del 10/02/2024</t>
  </si>
  <si>
    <t>8S00046561 del 10/02/2024</t>
  </si>
  <si>
    <t>8S00046027 del 10/02/2024</t>
  </si>
  <si>
    <t>8S00469506 del 12/12/2023</t>
  </si>
  <si>
    <t>8S00045301 del 10/02/2024</t>
  </si>
  <si>
    <t>8S00468195 del 12/12/2023</t>
  </si>
  <si>
    <t>V3-27525 del 19/09/2023</t>
  </si>
  <si>
    <t>1000241500000410 del 31/01/2024</t>
  </si>
  <si>
    <t>FATTPA 13_24 del 12/01/2024</t>
  </si>
  <si>
    <t>32405468 del 31/01/2024</t>
  </si>
  <si>
    <t>A20020241000000090 del 11/01/2024</t>
  </si>
  <si>
    <t>2024005120 del 22/02/2024</t>
  </si>
  <si>
    <t>74 del 22/02/2024</t>
  </si>
  <si>
    <t>3/18 del 29/02/2024</t>
  </si>
  <si>
    <t>U1230000022869 del 29/02/2024</t>
  </si>
  <si>
    <t>U1230000022868 del 29/02/2024</t>
  </si>
  <si>
    <t>A20020231000039030 del 31/12/2023</t>
  </si>
  <si>
    <t>39/E  del 29/02/2024</t>
  </si>
  <si>
    <t>0000001978/PA del 05/03/2024</t>
  </si>
  <si>
    <t>0000001975/PA del 05/03/2024</t>
  </si>
  <si>
    <t>0000001979/PA del 05/03/2024</t>
  </si>
  <si>
    <t>196 del 22/02/2024</t>
  </si>
  <si>
    <t>32411593 del 22/03/2024</t>
  </si>
  <si>
    <t>U1230000023347 del 19/03/2024</t>
  </si>
  <si>
    <t>8S00145821 del 11/04/2024</t>
  </si>
  <si>
    <t>8S00144287 del 11/04/2024</t>
  </si>
  <si>
    <t>8S00145980 del 11/04/2024</t>
  </si>
  <si>
    <t>8S00145810 del 11/04/2024</t>
  </si>
  <si>
    <t>A20020241000006890 del 31/03/2024</t>
  </si>
  <si>
    <t>FATTPA 24_24 del 11/04/2024</t>
  </si>
  <si>
    <t>32417460 del 23/04/2024</t>
  </si>
  <si>
    <t>FPA 11/24 del 28/03/2024</t>
  </si>
  <si>
    <t>117 del 18/03/2024</t>
  </si>
  <si>
    <t>32421581 del 14/05/2024</t>
  </si>
  <si>
    <t>FATTPA 50_24 del 10/05/2024</t>
  </si>
  <si>
    <t>06/PA del 07/05/2024</t>
  </si>
  <si>
    <t>FPA 21/24 del 03/06/2024</t>
  </si>
  <si>
    <t>48PA del 24/05/2024</t>
  </si>
  <si>
    <t>3687/FVIAC del 20/05/2024</t>
  </si>
  <si>
    <t>FPA 7/24 del 27/05/2024</t>
  </si>
  <si>
    <t>FPA 14/24 del 23/05/2024</t>
  </si>
  <si>
    <t>3 del 20/05/2024</t>
  </si>
  <si>
    <t>9/PA del 14/05/2024</t>
  </si>
  <si>
    <t>248 del 30/04/2024</t>
  </si>
  <si>
    <t>583 del 22/05/2024</t>
  </si>
  <si>
    <t>150/E  del 31/05/2024</t>
  </si>
  <si>
    <t>3PA/2024 del 21/06/2024</t>
  </si>
  <si>
    <t>2PA/2024 del 21/06/2024</t>
  </si>
  <si>
    <t>4PA/2024 del 21/06/2024</t>
  </si>
  <si>
    <t>8S00209857 del 11/06/2024</t>
  </si>
  <si>
    <t>323 del 27/05/2024</t>
  </si>
  <si>
    <t>33/BG021 del 27/06/2024</t>
  </si>
  <si>
    <t>8S00209014 del 11/06/2024</t>
  </si>
  <si>
    <t>8S00209458 del 11/06/2024</t>
  </si>
  <si>
    <t>8S00208458 del 11/06/2024</t>
  </si>
  <si>
    <t>A20020241000015929 del 30/06/2024</t>
  </si>
  <si>
    <t>A20020241000017847 del 11/07/2024</t>
  </si>
  <si>
    <t>508 del 29/08/2024</t>
  </si>
  <si>
    <t>PA55 del 31/07/2024</t>
  </si>
  <si>
    <t>8S00296691 del 10/08/2024</t>
  </si>
  <si>
    <t>8S00295471 del 10/08/2024</t>
  </si>
  <si>
    <t>8S00297783 del 10/08/2024</t>
  </si>
  <si>
    <t>8S00297340 del 10/08/2024</t>
  </si>
  <si>
    <t>0000003352/PA del 05/09/2024</t>
  </si>
  <si>
    <t>31/EL_2024 del 22/09/2024</t>
  </si>
  <si>
    <t>325/LPA del 02/10/2024</t>
  </si>
  <si>
    <t>29 PA del 30/09/2024</t>
  </si>
  <si>
    <t>A20020241000023587 del 30/09/2024</t>
  </si>
  <si>
    <t>8S00385250 del 10/10/2024</t>
  </si>
  <si>
    <t>8S00383412 del 10/10/2024</t>
  </si>
  <si>
    <t>8S00383619 del 10/10/2024</t>
  </si>
  <si>
    <t>8S00383961 del 10/10/2024</t>
  </si>
  <si>
    <t>03/129 del 14/10/2024</t>
  </si>
  <si>
    <t>3/102 del 09/10/2024</t>
  </si>
  <si>
    <t>5 del 28/11/2024</t>
  </si>
  <si>
    <t>1/PA del 21/11/2024</t>
  </si>
  <si>
    <t>8 del 26/11/2024</t>
  </si>
  <si>
    <t>FATTPA 4_24 del 08/11/2024</t>
  </si>
  <si>
    <t>175 del 26/11/2024</t>
  </si>
  <si>
    <t>11 del 04/11/2024</t>
  </si>
  <si>
    <t>VB24015822 del 28/11/2024</t>
  </si>
  <si>
    <t>151/02 del 20/11/2024</t>
  </si>
  <si>
    <t>6/38 del 19/11/2024</t>
  </si>
  <si>
    <t>682 del 06/11/2024</t>
  </si>
  <si>
    <t>39 del 08/11/2024</t>
  </si>
  <si>
    <t>677 del 06/11/2024</t>
  </si>
  <si>
    <t>20 del 03/11/2024</t>
  </si>
  <si>
    <t>FATTPA 194_23 del 13/12/2023</t>
  </si>
  <si>
    <t>15 del 11/12/2024</t>
  </si>
  <si>
    <t>775 del 09/12/2024</t>
  </si>
  <si>
    <t>173 del 11/12/2024</t>
  </si>
  <si>
    <t>172 del 11/12/2024</t>
  </si>
  <si>
    <t>PA84 del 05/12/2024</t>
  </si>
  <si>
    <t>FPA 32/24 del 13/12/2024</t>
  </si>
  <si>
    <t>8S00449163 del 11/12/2024</t>
  </si>
  <si>
    <t>8S00449179 del 11/12/2024</t>
  </si>
  <si>
    <t>8S00450328 del 11/12/2024</t>
  </si>
  <si>
    <t>8S00450402 del 11/12/2024</t>
  </si>
  <si>
    <t>456 del 16/12/2024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</si>
</sst>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C9" sqref="C9:D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20</v>
      </c>
    </row>
    <row r="3" spans="1:9" ht="12.75" customHeight="1">
      <c r="B3" t="s">
        <v>21</v>
      </c>
    </row>
    <row r="4" spans="1:9" ht="15.75" thickBot="1"/>
    <row r="5" spans="1:9" ht="18" customHeight="1" thickBot="1">
      <c r="B5" s="6" t="s">
        <v>17</v>
      </c>
      <c r="F5" s="15" t="s">
        <v>22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108</v>
      </c>
      <c r="B9" s="33"/>
      <c r="C9" s="32">
        <f>SUM(C13:C16)</f>
        <v>186367.41</v>
      </c>
      <c r="D9" s="33"/>
      <c r="E9" s="38">
        <f>('Trimestre 1'!H1+'Trimestre 2'!H1+'Trimestre 3'!H1+'Trimestre 4'!H1)/C9</f>
        <v>-11.179273135791286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>
      <c r="A13" s="25" t="s">
        <v>13</v>
      </c>
      <c r="B13" s="14">
        <f>'Trimestre 1'!C1</f>
        <v>31</v>
      </c>
      <c r="C13" s="26">
        <f>'Trimestre 1'!B1</f>
        <v>84685.569999999992</v>
      </c>
      <c r="D13" s="26">
        <f>'Trimestre 1'!G1</f>
        <v>-11.645061372321164</v>
      </c>
      <c r="E13" s="26">
        <v>53.81</v>
      </c>
      <c r="F13" s="30">
        <v>2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22</v>
      </c>
      <c r="C14" s="26">
        <f>'Trimestre 2'!B1</f>
        <v>31422.41</v>
      </c>
      <c r="D14" s="26">
        <f>'Trimestre 2'!G1</f>
        <v>-11.381529933572885</v>
      </c>
      <c r="E14" s="26">
        <v>53.81</v>
      </c>
      <c r="F14" s="30">
        <v>2</v>
      </c>
    </row>
    <row r="15" spans="1:9" ht="22.5" customHeight="1">
      <c r="A15" s="25" t="s">
        <v>15</v>
      </c>
      <c r="B15" s="14">
        <f>'Trimestre 3'!C1</f>
        <v>20</v>
      </c>
      <c r="C15" s="26">
        <f>'Trimestre 3'!B1</f>
        <v>22264.47</v>
      </c>
      <c r="D15" s="26">
        <f>'Trimestre 3'!G1</f>
        <v>-12.082610544962444</v>
      </c>
      <c r="E15" s="26">
        <v>53.81</v>
      </c>
      <c r="F15" s="30">
        <v>2</v>
      </c>
    </row>
    <row r="16" spans="1:9" ht="21.75" customHeight="1">
      <c r="A16" s="25" t="s">
        <v>16</v>
      </c>
      <c r="B16" s="14">
        <f>'Trimestre 4'!C1</f>
        <v>35</v>
      </c>
      <c r="C16" s="26">
        <f>'Trimestre 4'!B1</f>
        <v>47994.96</v>
      </c>
      <c r="D16" s="26">
        <f>'Trimestre 4'!G1</f>
        <v>-9.8059358732666926</v>
      </c>
      <c r="E16" s="26">
        <v>53.81</v>
      </c>
      <c r="F16" s="30">
        <v>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84685.569999999992</v>
      </c>
      <c r="C1" s="31">
        <f>COUNTA(A4:A203)</f>
        <v>31</v>
      </c>
      <c r="G1" s="13">
        <f>IF(B1&lt;&gt;0,H1/B1,0)</f>
        <v>-11.645061372321164</v>
      </c>
      <c r="H1" s="12">
        <f>SUM(H4:H195)</f>
        <v>-986168.65999999992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23</v>
      </c>
      <c r="B4" s="9">
        <v>130</v>
      </c>
      <c r="C4" s="10">
        <v>45312</v>
      </c>
      <c r="D4" s="10">
        <v>45345</v>
      </c>
      <c r="E4" s="10"/>
      <c r="F4" s="10"/>
      <c r="G4" s="1">
        <f>D4-C4-(F4-E4)</f>
        <v>33</v>
      </c>
      <c r="H4" s="9">
        <f>B4*G4</f>
        <v>4290</v>
      </c>
    </row>
    <row r="5" spans="1:8">
      <c r="A5" s="16" t="s">
        <v>24</v>
      </c>
      <c r="B5" s="9">
        <v>488.7</v>
      </c>
      <c r="C5" s="10">
        <v>45358</v>
      </c>
      <c r="D5" s="10">
        <v>45345</v>
      </c>
      <c r="E5" s="10"/>
      <c r="F5" s="10"/>
      <c r="G5" s="1">
        <f t="shared" ref="G5:G68" si="0">D5-C5-(F5-E5)</f>
        <v>-13</v>
      </c>
      <c r="H5" s="9">
        <f t="shared" ref="H5:H68" si="1">B5*G5</f>
        <v>-6353.1</v>
      </c>
    </row>
    <row r="6" spans="1:8">
      <c r="A6" s="16" t="s">
        <v>25</v>
      </c>
      <c r="B6" s="9">
        <v>4000</v>
      </c>
      <c r="C6" s="10">
        <v>45312</v>
      </c>
      <c r="D6" s="10">
        <v>45345</v>
      </c>
      <c r="E6" s="10"/>
      <c r="F6" s="10"/>
      <c r="G6" s="1">
        <f t="shared" si="0"/>
        <v>33</v>
      </c>
      <c r="H6" s="9">
        <f t="shared" si="1"/>
        <v>132000</v>
      </c>
    </row>
    <row r="7" spans="1:8">
      <c r="A7" s="16" t="s">
        <v>26</v>
      </c>
      <c r="B7" s="9">
        <v>450</v>
      </c>
      <c r="C7" s="10">
        <v>45312</v>
      </c>
      <c r="D7" s="10">
        <v>45345</v>
      </c>
      <c r="E7" s="10"/>
      <c r="F7" s="10"/>
      <c r="G7" s="1">
        <f t="shared" si="0"/>
        <v>33</v>
      </c>
      <c r="H7" s="9">
        <f t="shared" si="1"/>
        <v>14850</v>
      </c>
    </row>
    <row r="8" spans="1:8">
      <c r="A8" s="16" t="s">
        <v>27</v>
      </c>
      <c r="B8" s="9">
        <v>190</v>
      </c>
      <c r="C8" s="10">
        <v>45164</v>
      </c>
      <c r="D8" s="10">
        <v>45345</v>
      </c>
      <c r="E8" s="10"/>
      <c r="F8" s="10"/>
      <c r="G8" s="1">
        <f t="shared" si="0"/>
        <v>181</v>
      </c>
      <c r="H8" s="9">
        <f t="shared" si="1"/>
        <v>34390</v>
      </c>
    </row>
    <row r="9" spans="1:8">
      <c r="A9" s="16" t="s">
        <v>28</v>
      </c>
      <c r="B9" s="9">
        <v>101.17</v>
      </c>
      <c r="C9" s="10">
        <v>45317</v>
      </c>
      <c r="D9" s="10">
        <v>45345</v>
      </c>
      <c r="E9" s="10"/>
      <c r="F9" s="10"/>
      <c r="G9" s="1">
        <f t="shared" si="0"/>
        <v>28</v>
      </c>
      <c r="H9" s="9">
        <f t="shared" si="1"/>
        <v>2832.76</v>
      </c>
    </row>
    <row r="10" spans="1:8">
      <c r="A10" s="16" t="s">
        <v>29</v>
      </c>
      <c r="B10" s="9">
        <v>329.94</v>
      </c>
      <c r="C10" s="10">
        <v>45147</v>
      </c>
      <c r="D10" s="10">
        <v>45345</v>
      </c>
      <c r="E10" s="10"/>
      <c r="F10" s="10"/>
      <c r="G10" s="1">
        <f t="shared" si="0"/>
        <v>198</v>
      </c>
      <c r="H10" s="9">
        <f t="shared" si="1"/>
        <v>65328.12</v>
      </c>
    </row>
    <row r="11" spans="1:8">
      <c r="A11" s="16" t="s">
        <v>30</v>
      </c>
      <c r="B11" s="9">
        <v>56</v>
      </c>
      <c r="C11" s="10">
        <v>45312</v>
      </c>
      <c r="D11" s="10">
        <v>45345</v>
      </c>
      <c r="E11" s="10"/>
      <c r="F11" s="10"/>
      <c r="G11" s="1">
        <f t="shared" si="0"/>
        <v>33</v>
      </c>
      <c r="H11" s="9">
        <f t="shared" si="1"/>
        <v>1848</v>
      </c>
    </row>
    <row r="12" spans="1:8">
      <c r="A12" s="16" t="s">
        <v>31</v>
      </c>
      <c r="B12" s="9">
        <v>60</v>
      </c>
      <c r="C12" s="10">
        <v>45312</v>
      </c>
      <c r="D12" s="10">
        <v>45345</v>
      </c>
      <c r="E12" s="10"/>
      <c r="F12" s="10"/>
      <c r="G12" s="1">
        <f t="shared" si="0"/>
        <v>33</v>
      </c>
      <c r="H12" s="9">
        <f t="shared" si="1"/>
        <v>1980</v>
      </c>
    </row>
    <row r="13" spans="1:8">
      <c r="A13" s="16" t="s">
        <v>32</v>
      </c>
      <c r="B13" s="9">
        <v>56</v>
      </c>
      <c r="C13" s="10">
        <v>45373</v>
      </c>
      <c r="D13" s="10">
        <v>45345</v>
      </c>
      <c r="E13" s="10"/>
      <c r="F13" s="10"/>
      <c r="G13" s="1">
        <f t="shared" si="0"/>
        <v>-28</v>
      </c>
      <c r="H13" s="9">
        <f t="shared" si="1"/>
        <v>-1568</v>
      </c>
    </row>
    <row r="14" spans="1:8">
      <c r="A14" s="16" t="s">
        <v>33</v>
      </c>
      <c r="B14" s="9">
        <v>56</v>
      </c>
      <c r="C14" s="10">
        <v>45373</v>
      </c>
      <c r="D14" s="10">
        <v>45345</v>
      </c>
      <c r="E14" s="10"/>
      <c r="F14" s="10"/>
      <c r="G14" s="1">
        <f t="shared" si="0"/>
        <v>-28</v>
      </c>
      <c r="H14" s="9">
        <f t="shared" si="1"/>
        <v>-1568</v>
      </c>
    </row>
    <row r="15" spans="1:8">
      <c r="A15" s="16" t="s">
        <v>34</v>
      </c>
      <c r="B15" s="9">
        <v>365.44</v>
      </c>
      <c r="C15" s="10">
        <v>45373</v>
      </c>
      <c r="D15" s="10">
        <v>45345</v>
      </c>
      <c r="E15" s="10"/>
      <c r="F15" s="10"/>
      <c r="G15" s="1">
        <f t="shared" si="0"/>
        <v>-28</v>
      </c>
      <c r="H15" s="9">
        <f t="shared" si="1"/>
        <v>-10232.32</v>
      </c>
    </row>
    <row r="16" spans="1:8">
      <c r="A16" s="16" t="s">
        <v>35</v>
      </c>
      <c r="B16" s="9">
        <v>241.81</v>
      </c>
      <c r="C16" s="10">
        <v>45312</v>
      </c>
      <c r="D16" s="10">
        <v>45345</v>
      </c>
      <c r="E16" s="10"/>
      <c r="F16" s="10"/>
      <c r="G16" s="1">
        <f t="shared" si="0"/>
        <v>33</v>
      </c>
      <c r="H16" s="9">
        <f t="shared" si="1"/>
        <v>7979.73</v>
      </c>
    </row>
    <row r="17" spans="1:8">
      <c r="A17" s="16" t="s">
        <v>36</v>
      </c>
      <c r="B17" s="9">
        <v>60</v>
      </c>
      <c r="C17" s="10">
        <v>45373</v>
      </c>
      <c r="D17" s="10">
        <v>45345</v>
      </c>
      <c r="E17" s="10"/>
      <c r="F17" s="10"/>
      <c r="G17" s="1">
        <f t="shared" si="0"/>
        <v>-28</v>
      </c>
      <c r="H17" s="9">
        <f t="shared" si="1"/>
        <v>-1680</v>
      </c>
    </row>
    <row r="18" spans="1:8">
      <c r="A18" s="16" t="s">
        <v>37</v>
      </c>
      <c r="B18" s="9">
        <v>56</v>
      </c>
      <c r="C18" s="10">
        <v>45312</v>
      </c>
      <c r="D18" s="10">
        <v>45345</v>
      </c>
      <c r="E18" s="10"/>
      <c r="F18" s="10"/>
      <c r="G18" s="1">
        <f t="shared" si="0"/>
        <v>33</v>
      </c>
      <c r="H18" s="9">
        <f t="shared" si="1"/>
        <v>1848</v>
      </c>
    </row>
    <row r="19" spans="1:8">
      <c r="A19" s="16" t="s">
        <v>38</v>
      </c>
      <c r="B19" s="9">
        <v>438.57</v>
      </c>
      <c r="C19" s="10">
        <v>45373</v>
      </c>
      <c r="D19" s="10">
        <v>45345</v>
      </c>
      <c r="E19" s="10"/>
      <c r="F19" s="10"/>
      <c r="G19" s="1">
        <f t="shared" si="0"/>
        <v>-28</v>
      </c>
      <c r="H19" s="9">
        <f t="shared" si="1"/>
        <v>-12279.96</v>
      </c>
    </row>
    <row r="20" spans="1:8">
      <c r="A20" s="16" t="s">
        <v>39</v>
      </c>
      <c r="B20" s="9">
        <v>45.99</v>
      </c>
      <c r="C20" s="10">
        <v>45373</v>
      </c>
      <c r="D20" s="10">
        <v>45345</v>
      </c>
      <c r="E20" s="10"/>
      <c r="F20" s="10"/>
      <c r="G20" s="1">
        <f t="shared" si="0"/>
        <v>-28</v>
      </c>
      <c r="H20" s="9">
        <f t="shared" si="1"/>
        <v>-1287.72</v>
      </c>
    </row>
    <row r="21" spans="1:8">
      <c r="A21" s="16" t="s">
        <v>40</v>
      </c>
      <c r="B21" s="9">
        <v>2385</v>
      </c>
      <c r="C21" s="10">
        <v>45373</v>
      </c>
      <c r="D21" s="10">
        <v>45345</v>
      </c>
      <c r="E21" s="10"/>
      <c r="F21" s="10"/>
      <c r="G21" s="1">
        <f t="shared" si="0"/>
        <v>-28</v>
      </c>
      <c r="H21" s="9">
        <f t="shared" si="1"/>
        <v>-66780</v>
      </c>
    </row>
    <row r="22" spans="1:8">
      <c r="A22" s="16" t="s">
        <v>41</v>
      </c>
      <c r="B22" s="9">
        <v>2947.75</v>
      </c>
      <c r="C22" s="10">
        <v>45373</v>
      </c>
      <c r="D22" s="10">
        <v>45345</v>
      </c>
      <c r="E22" s="10"/>
      <c r="F22" s="10"/>
      <c r="G22" s="1">
        <f t="shared" si="0"/>
        <v>-28</v>
      </c>
      <c r="H22" s="9">
        <f t="shared" si="1"/>
        <v>-82537</v>
      </c>
    </row>
    <row r="23" spans="1:8">
      <c r="A23" s="16" t="s">
        <v>42</v>
      </c>
      <c r="B23" s="9">
        <v>74.8</v>
      </c>
      <c r="C23" s="10">
        <v>45373</v>
      </c>
      <c r="D23" s="10">
        <v>45365</v>
      </c>
      <c r="E23" s="10"/>
      <c r="F23" s="10"/>
      <c r="G23" s="1">
        <f t="shared" si="0"/>
        <v>-8</v>
      </c>
      <c r="H23" s="9">
        <f t="shared" si="1"/>
        <v>-598.4</v>
      </c>
    </row>
    <row r="24" spans="1:8">
      <c r="A24" s="16" t="s">
        <v>43</v>
      </c>
      <c r="B24" s="9">
        <v>93.75</v>
      </c>
      <c r="C24" s="10">
        <v>45378</v>
      </c>
      <c r="D24" s="10">
        <v>45365</v>
      </c>
      <c r="E24" s="10"/>
      <c r="F24" s="10"/>
      <c r="G24" s="1">
        <f t="shared" si="0"/>
        <v>-13</v>
      </c>
      <c r="H24" s="9">
        <f t="shared" si="1"/>
        <v>-1218.75</v>
      </c>
    </row>
    <row r="25" spans="1:8">
      <c r="A25" s="16" t="s">
        <v>44</v>
      </c>
      <c r="B25" s="9">
        <v>200</v>
      </c>
      <c r="C25" s="10">
        <v>45378</v>
      </c>
      <c r="D25" s="10">
        <v>45365</v>
      </c>
      <c r="E25" s="10"/>
      <c r="F25" s="10"/>
      <c r="G25" s="1">
        <f t="shared" si="0"/>
        <v>-13</v>
      </c>
      <c r="H25" s="9">
        <f t="shared" si="1"/>
        <v>-2600</v>
      </c>
    </row>
    <row r="26" spans="1:8">
      <c r="A26" s="16" t="s">
        <v>45</v>
      </c>
      <c r="B26" s="9">
        <v>1056</v>
      </c>
      <c r="C26" s="10">
        <v>45385</v>
      </c>
      <c r="D26" s="10">
        <v>45365</v>
      </c>
      <c r="E26" s="10"/>
      <c r="F26" s="10"/>
      <c r="G26" s="1">
        <f t="shared" si="0"/>
        <v>-20</v>
      </c>
      <c r="H26" s="9">
        <f t="shared" si="1"/>
        <v>-21120</v>
      </c>
    </row>
    <row r="27" spans="1:8">
      <c r="A27" s="16" t="s">
        <v>46</v>
      </c>
      <c r="B27" s="9">
        <v>4884</v>
      </c>
      <c r="C27" s="10">
        <v>45387</v>
      </c>
      <c r="D27" s="10">
        <v>45365</v>
      </c>
      <c r="E27" s="10"/>
      <c r="F27" s="10"/>
      <c r="G27" s="1">
        <f t="shared" si="0"/>
        <v>-22</v>
      </c>
      <c r="H27" s="9">
        <f t="shared" si="1"/>
        <v>-107448</v>
      </c>
    </row>
    <row r="28" spans="1:8">
      <c r="A28" s="16" t="s">
        <v>47</v>
      </c>
      <c r="B28" s="9">
        <v>12</v>
      </c>
      <c r="C28" s="10">
        <v>45392</v>
      </c>
      <c r="D28" s="10">
        <v>45365</v>
      </c>
      <c r="E28" s="10"/>
      <c r="F28" s="10"/>
      <c r="G28" s="1">
        <f t="shared" si="0"/>
        <v>-27</v>
      </c>
      <c r="H28" s="9">
        <f t="shared" si="1"/>
        <v>-324</v>
      </c>
    </row>
    <row r="29" spans="1:8">
      <c r="A29" s="16" t="s">
        <v>48</v>
      </c>
      <c r="B29" s="9">
        <v>612</v>
      </c>
      <c r="C29" s="10">
        <v>45332</v>
      </c>
      <c r="D29" s="10">
        <v>45365</v>
      </c>
      <c r="E29" s="10"/>
      <c r="F29" s="10"/>
      <c r="G29" s="1">
        <f t="shared" si="0"/>
        <v>33</v>
      </c>
      <c r="H29" s="9">
        <f t="shared" si="1"/>
        <v>20196</v>
      </c>
    </row>
    <row r="30" spans="1:8">
      <c r="A30" s="16" t="s">
        <v>49</v>
      </c>
      <c r="B30" s="9">
        <v>2060.84</v>
      </c>
      <c r="C30" s="10">
        <v>45392</v>
      </c>
      <c r="D30" s="10">
        <v>45365</v>
      </c>
      <c r="E30" s="10"/>
      <c r="F30" s="10"/>
      <c r="G30" s="1">
        <f t="shared" si="0"/>
        <v>-27</v>
      </c>
      <c r="H30" s="9">
        <f t="shared" si="1"/>
        <v>-55642.68</v>
      </c>
    </row>
    <row r="31" spans="1:8">
      <c r="A31" s="16" t="s">
        <v>50</v>
      </c>
      <c r="B31" s="9">
        <v>500</v>
      </c>
      <c r="C31" s="10">
        <v>45387</v>
      </c>
      <c r="D31" s="10">
        <v>45365</v>
      </c>
      <c r="E31" s="10"/>
      <c r="F31" s="10"/>
      <c r="G31" s="1">
        <f t="shared" si="0"/>
        <v>-22</v>
      </c>
      <c r="H31" s="9">
        <f t="shared" si="1"/>
        <v>-11000</v>
      </c>
    </row>
    <row r="32" spans="1:8">
      <c r="A32" s="16" t="s">
        <v>51</v>
      </c>
      <c r="B32" s="9">
        <v>400</v>
      </c>
      <c r="C32" s="10">
        <v>45387</v>
      </c>
      <c r="D32" s="10">
        <v>45365</v>
      </c>
      <c r="E32" s="10"/>
      <c r="F32" s="10"/>
      <c r="G32" s="1">
        <f t="shared" si="0"/>
        <v>-22</v>
      </c>
      <c r="H32" s="9">
        <f t="shared" si="1"/>
        <v>-8800</v>
      </c>
    </row>
    <row r="33" spans="1:8">
      <c r="A33" s="16" t="s">
        <v>52</v>
      </c>
      <c r="B33" s="9">
        <v>1000</v>
      </c>
      <c r="C33" s="10">
        <v>45387</v>
      </c>
      <c r="D33" s="10">
        <v>45365</v>
      </c>
      <c r="E33" s="10"/>
      <c r="F33" s="10"/>
      <c r="G33" s="1">
        <f t="shared" si="0"/>
        <v>-22</v>
      </c>
      <c r="H33" s="9">
        <f t="shared" si="1"/>
        <v>-22000</v>
      </c>
    </row>
    <row r="34" spans="1:8">
      <c r="A34" s="16" t="s">
        <v>53</v>
      </c>
      <c r="B34" s="9">
        <v>61333.81</v>
      </c>
      <c r="C34" s="10">
        <v>45385</v>
      </c>
      <c r="D34" s="10">
        <v>45371</v>
      </c>
      <c r="E34" s="10"/>
      <c r="F34" s="10"/>
      <c r="G34" s="1">
        <f t="shared" si="0"/>
        <v>-14</v>
      </c>
      <c r="H34" s="9">
        <f t="shared" si="1"/>
        <v>-858673.34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31422.41</v>
      </c>
      <c r="C1" s="31">
        <f>COUNTA(A4:A203)</f>
        <v>22</v>
      </c>
      <c r="G1" s="13">
        <f>IF(B1&lt;&gt;0,H1/B1,0)</f>
        <v>-11.381529933572885</v>
      </c>
      <c r="H1" s="12">
        <f>SUM(H4:H195)</f>
        <v>-357635.10000000003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54</v>
      </c>
      <c r="B4" s="9">
        <v>2947.75</v>
      </c>
      <c r="C4" s="10">
        <v>45415</v>
      </c>
      <c r="D4" s="10">
        <v>45391</v>
      </c>
      <c r="E4" s="10"/>
      <c r="F4" s="10"/>
      <c r="G4" s="1">
        <f>D4-C4-(F4-E4)</f>
        <v>-24</v>
      </c>
      <c r="H4" s="9">
        <f>B4*G4</f>
        <v>-70746</v>
      </c>
    </row>
    <row r="5" spans="1:8">
      <c r="A5" s="16" t="s">
        <v>55</v>
      </c>
      <c r="B5" s="9">
        <v>138</v>
      </c>
      <c r="C5" s="10">
        <v>45415</v>
      </c>
      <c r="D5" s="10">
        <v>45391</v>
      </c>
      <c r="E5" s="10"/>
      <c r="F5" s="10"/>
      <c r="G5" s="1">
        <f t="shared" ref="G5:G68" si="0">D5-C5-(F5-E5)</f>
        <v>-24</v>
      </c>
      <c r="H5" s="9">
        <f t="shared" ref="H5:H68" si="1">B5*G5</f>
        <v>-3312</v>
      </c>
    </row>
    <row r="6" spans="1:8">
      <c r="A6" s="16" t="s">
        <v>56</v>
      </c>
      <c r="B6" s="9">
        <v>61</v>
      </c>
      <c r="C6" s="10">
        <v>45434</v>
      </c>
      <c r="D6" s="10">
        <v>45415</v>
      </c>
      <c r="E6" s="10"/>
      <c r="F6" s="10"/>
      <c r="G6" s="1">
        <f t="shared" si="0"/>
        <v>-19</v>
      </c>
      <c r="H6" s="9">
        <f t="shared" si="1"/>
        <v>-1159</v>
      </c>
    </row>
    <row r="7" spans="1:8">
      <c r="A7" s="16" t="s">
        <v>57</v>
      </c>
      <c r="B7" s="9">
        <v>61</v>
      </c>
      <c r="C7" s="10">
        <v>45434</v>
      </c>
      <c r="D7" s="10">
        <v>45415</v>
      </c>
      <c r="E7" s="10"/>
      <c r="F7" s="10"/>
      <c r="G7" s="1">
        <f t="shared" si="0"/>
        <v>-19</v>
      </c>
      <c r="H7" s="9">
        <f t="shared" si="1"/>
        <v>-1159</v>
      </c>
    </row>
    <row r="8" spans="1:8">
      <c r="A8" s="16" t="s">
        <v>58</v>
      </c>
      <c r="B8" s="9">
        <v>65</v>
      </c>
      <c r="C8" s="10">
        <v>45434</v>
      </c>
      <c r="D8" s="10">
        <v>45415</v>
      </c>
      <c r="E8" s="10"/>
      <c r="F8" s="10"/>
      <c r="G8" s="1">
        <f t="shared" si="0"/>
        <v>-19</v>
      </c>
      <c r="H8" s="9">
        <f t="shared" si="1"/>
        <v>-1235</v>
      </c>
    </row>
    <row r="9" spans="1:8">
      <c r="A9" s="16" t="s">
        <v>59</v>
      </c>
      <c r="B9" s="9">
        <v>323.68</v>
      </c>
      <c r="C9" s="10">
        <v>45434</v>
      </c>
      <c r="D9" s="10">
        <v>45415</v>
      </c>
      <c r="E9" s="10"/>
      <c r="F9" s="10"/>
      <c r="G9" s="1">
        <f t="shared" si="0"/>
        <v>-19</v>
      </c>
      <c r="H9" s="9">
        <f t="shared" si="1"/>
        <v>-6149.92</v>
      </c>
    </row>
    <row r="10" spans="1:8">
      <c r="A10" s="16" t="s">
        <v>60</v>
      </c>
      <c r="B10" s="9">
        <v>537.20000000000005</v>
      </c>
      <c r="C10" s="10">
        <v>45420</v>
      </c>
      <c r="D10" s="10">
        <v>45415</v>
      </c>
      <c r="E10" s="10"/>
      <c r="F10" s="10"/>
      <c r="G10" s="1">
        <f t="shared" si="0"/>
        <v>-5</v>
      </c>
      <c r="H10" s="9">
        <f t="shared" si="1"/>
        <v>-2686</v>
      </c>
    </row>
    <row r="11" spans="1:8">
      <c r="A11" s="16" t="s">
        <v>61</v>
      </c>
      <c r="B11" s="9">
        <v>7000</v>
      </c>
      <c r="C11" s="10">
        <v>45424</v>
      </c>
      <c r="D11" s="10">
        <v>45415</v>
      </c>
      <c r="E11" s="10"/>
      <c r="F11" s="10"/>
      <c r="G11" s="1">
        <f t="shared" si="0"/>
        <v>-9</v>
      </c>
      <c r="H11" s="9">
        <f t="shared" si="1"/>
        <v>-63000</v>
      </c>
    </row>
    <row r="12" spans="1:8">
      <c r="A12" s="16" t="s">
        <v>62</v>
      </c>
      <c r="B12" s="9">
        <v>2947.75</v>
      </c>
      <c r="C12" s="10">
        <v>45441</v>
      </c>
      <c r="D12" s="10">
        <v>45415</v>
      </c>
      <c r="E12" s="10"/>
      <c r="F12" s="10"/>
      <c r="G12" s="1">
        <f t="shared" si="0"/>
        <v>-26</v>
      </c>
      <c r="H12" s="9">
        <f t="shared" si="1"/>
        <v>-76641.5</v>
      </c>
    </row>
    <row r="13" spans="1:8">
      <c r="A13" s="16" t="s">
        <v>63</v>
      </c>
      <c r="B13" s="9">
        <v>502</v>
      </c>
      <c r="C13" s="10">
        <v>45424</v>
      </c>
      <c r="D13" s="10">
        <v>45415</v>
      </c>
      <c r="E13" s="10"/>
      <c r="F13" s="10"/>
      <c r="G13" s="1">
        <f t="shared" si="0"/>
        <v>-9</v>
      </c>
      <c r="H13" s="9">
        <f t="shared" si="1"/>
        <v>-4518</v>
      </c>
    </row>
    <row r="14" spans="1:8">
      <c r="A14" s="16" t="s">
        <v>64</v>
      </c>
      <c r="B14" s="9">
        <v>450</v>
      </c>
      <c r="C14" s="10">
        <v>45403</v>
      </c>
      <c r="D14" s="10">
        <v>45415</v>
      </c>
      <c r="E14" s="10"/>
      <c r="F14" s="10"/>
      <c r="G14" s="1">
        <f t="shared" si="0"/>
        <v>12</v>
      </c>
      <c r="H14" s="9">
        <f t="shared" si="1"/>
        <v>5400</v>
      </c>
    </row>
    <row r="15" spans="1:8">
      <c r="A15" s="16" t="s">
        <v>65</v>
      </c>
      <c r="B15" s="9">
        <v>2947.75</v>
      </c>
      <c r="C15" s="10">
        <v>45466</v>
      </c>
      <c r="D15" s="10">
        <v>45454</v>
      </c>
      <c r="E15" s="10"/>
      <c r="F15" s="10"/>
      <c r="G15" s="1">
        <f t="shared" si="0"/>
        <v>-12</v>
      </c>
      <c r="H15" s="9">
        <f t="shared" si="1"/>
        <v>-35373</v>
      </c>
    </row>
    <row r="16" spans="1:8">
      <c r="A16" s="16" t="s">
        <v>66</v>
      </c>
      <c r="B16" s="9">
        <v>7016</v>
      </c>
      <c r="C16" s="10">
        <v>45455</v>
      </c>
      <c r="D16" s="10">
        <v>45454</v>
      </c>
      <c r="E16" s="10"/>
      <c r="F16" s="10"/>
      <c r="G16" s="1">
        <f t="shared" si="0"/>
        <v>-1</v>
      </c>
      <c r="H16" s="9">
        <f t="shared" si="1"/>
        <v>-7016</v>
      </c>
    </row>
    <row r="17" spans="1:8">
      <c r="A17" s="16" t="s">
        <v>67</v>
      </c>
      <c r="B17" s="9">
        <v>1553.64</v>
      </c>
      <c r="C17" s="10">
        <v>45477</v>
      </c>
      <c r="D17" s="10">
        <v>45454</v>
      </c>
      <c r="E17" s="10"/>
      <c r="F17" s="10"/>
      <c r="G17" s="1">
        <f t="shared" si="0"/>
        <v>-23</v>
      </c>
      <c r="H17" s="9">
        <f t="shared" si="1"/>
        <v>-35733.72</v>
      </c>
    </row>
    <row r="18" spans="1:8">
      <c r="A18" s="16" t="s">
        <v>68</v>
      </c>
      <c r="B18" s="9">
        <v>380</v>
      </c>
      <c r="C18" s="10">
        <v>45477</v>
      </c>
      <c r="D18" s="10">
        <v>45454</v>
      </c>
      <c r="E18" s="10"/>
      <c r="F18" s="10"/>
      <c r="G18" s="1">
        <f t="shared" si="0"/>
        <v>-23</v>
      </c>
      <c r="H18" s="9">
        <f t="shared" si="1"/>
        <v>-8740</v>
      </c>
    </row>
    <row r="19" spans="1:8">
      <c r="A19" s="16" t="s">
        <v>69</v>
      </c>
      <c r="B19" s="9">
        <v>1009.09</v>
      </c>
      <c r="C19" s="10">
        <v>45473</v>
      </c>
      <c r="D19" s="10">
        <v>45454</v>
      </c>
      <c r="E19" s="10"/>
      <c r="F19" s="10"/>
      <c r="G19" s="1">
        <f t="shared" si="0"/>
        <v>-19</v>
      </c>
      <c r="H19" s="9">
        <f t="shared" si="1"/>
        <v>-19172.71</v>
      </c>
    </row>
    <row r="20" spans="1:8">
      <c r="A20" s="16" t="s">
        <v>70</v>
      </c>
      <c r="B20" s="9">
        <v>91.55</v>
      </c>
      <c r="C20" s="10">
        <v>45469</v>
      </c>
      <c r="D20" s="10">
        <v>45454</v>
      </c>
      <c r="E20" s="10"/>
      <c r="F20" s="10"/>
      <c r="G20" s="1">
        <f t="shared" si="0"/>
        <v>-15</v>
      </c>
      <c r="H20" s="9">
        <f t="shared" si="1"/>
        <v>-1373.25</v>
      </c>
    </row>
    <row r="21" spans="1:8">
      <c r="A21" s="16" t="s">
        <v>71</v>
      </c>
      <c r="B21" s="9">
        <v>582</v>
      </c>
      <c r="C21" s="10">
        <v>45470</v>
      </c>
      <c r="D21" s="10">
        <v>45454</v>
      </c>
      <c r="E21" s="10"/>
      <c r="F21" s="10"/>
      <c r="G21" s="1">
        <f t="shared" si="0"/>
        <v>-16</v>
      </c>
      <c r="H21" s="9">
        <f t="shared" si="1"/>
        <v>-9312</v>
      </c>
    </row>
    <row r="22" spans="1:8">
      <c r="A22" s="16" t="s">
        <v>72</v>
      </c>
      <c r="B22" s="9">
        <v>240</v>
      </c>
      <c r="C22" s="10">
        <v>45466</v>
      </c>
      <c r="D22" s="10">
        <v>45454</v>
      </c>
      <c r="E22" s="10"/>
      <c r="F22" s="10"/>
      <c r="G22" s="1">
        <f t="shared" si="0"/>
        <v>-12</v>
      </c>
      <c r="H22" s="9">
        <f t="shared" si="1"/>
        <v>-2880</v>
      </c>
    </row>
    <row r="23" spans="1:8">
      <c r="A23" s="16" t="s">
        <v>73</v>
      </c>
      <c r="B23" s="9">
        <v>369</v>
      </c>
      <c r="C23" s="10">
        <v>45466</v>
      </c>
      <c r="D23" s="10">
        <v>45454</v>
      </c>
      <c r="E23" s="10"/>
      <c r="F23" s="10"/>
      <c r="G23" s="1">
        <f t="shared" si="0"/>
        <v>-12</v>
      </c>
      <c r="H23" s="9">
        <f t="shared" si="1"/>
        <v>-4428</v>
      </c>
    </row>
    <row r="24" spans="1:8">
      <c r="A24" s="16" t="s">
        <v>74</v>
      </c>
      <c r="B24" s="9">
        <v>1200</v>
      </c>
      <c r="C24" s="10">
        <v>45466</v>
      </c>
      <c r="D24" s="10">
        <v>45454</v>
      </c>
      <c r="E24" s="10"/>
      <c r="F24" s="10"/>
      <c r="G24" s="1">
        <f t="shared" si="0"/>
        <v>-12</v>
      </c>
      <c r="H24" s="9">
        <f t="shared" si="1"/>
        <v>-14400</v>
      </c>
    </row>
    <row r="25" spans="1:8">
      <c r="A25" s="16" t="s">
        <v>75</v>
      </c>
      <c r="B25" s="9">
        <v>1000</v>
      </c>
      <c r="C25" s="10">
        <v>45448</v>
      </c>
      <c r="D25" s="10">
        <v>45454</v>
      </c>
      <c r="E25" s="10"/>
      <c r="F25" s="10"/>
      <c r="G25" s="1">
        <f t="shared" si="0"/>
        <v>6</v>
      </c>
      <c r="H25" s="9">
        <f t="shared" si="1"/>
        <v>6000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22264.47</v>
      </c>
      <c r="C1" s="31">
        <f>COUNTA(A4:A203)</f>
        <v>20</v>
      </c>
      <c r="G1" s="13">
        <f>IF(B1&lt;&gt;0,H1/B1,0)</f>
        <v>-12.082610544962444</v>
      </c>
      <c r="H1" s="12">
        <f>SUM(H4:H195)</f>
        <v>-269012.92000000004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76</v>
      </c>
      <c r="B4" s="9">
        <v>960</v>
      </c>
      <c r="C4" s="10">
        <v>45486</v>
      </c>
      <c r="D4" s="10">
        <v>45490</v>
      </c>
      <c r="E4" s="10"/>
      <c r="F4" s="10"/>
      <c r="G4" s="1">
        <f>D4-C4-(F4-E4)</f>
        <v>4</v>
      </c>
      <c r="H4" s="9">
        <f>B4*G4</f>
        <v>3840</v>
      </c>
    </row>
    <row r="5" spans="1:8">
      <c r="A5" s="16" t="s">
        <v>77</v>
      </c>
      <c r="B5" s="9">
        <v>358</v>
      </c>
      <c r="C5" s="10">
        <v>45486</v>
      </c>
      <c r="D5" s="10">
        <v>45490</v>
      </c>
      <c r="E5" s="10"/>
      <c r="F5" s="10"/>
      <c r="G5" s="1">
        <f t="shared" ref="G5:G68" si="0">D5-C5-(F5-E5)</f>
        <v>4</v>
      </c>
      <c r="H5" s="9">
        <f t="shared" ref="H5:H68" si="1">B5*G5</f>
        <v>1432</v>
      </c>
    </row>
    <row r="6" spans="1:8">
      <c r="A6" s="16" t="s">
        <v>78</v>
      </c>
      <c r="B6" s="9">
        <v>340</v>
      </c>
      <c r="C6" s="10">
        <v>45499</v>
      </c>
      <c r="D6" s="10">
        <v>45490</v>
      </c>
      <c r="E6" s="10"/>
      <c r="F6" s="10"/>
      <c r="G6" s="1">
        <f t="shared" si="0"/>
        <v>-9</v>
      </c>
      <c r="H6" s="9">
        <f t="shared" si="1"/>
        <v>-3060</v>
      </c>
    </row>
    <row r="7" spans="1:8">
      <c r="A7" s="16" t="s">
        <v>79</v>
      </c>
      <c r="B7" s="9">
        <v>300</v>
      </c>
      <c r="C7" s="10">
        <v>45499</v>
      </c>
      <c r="D7" s="10">
        <v>45490</v>
      </c>
      <c r="E7" s="10"/>
      <c r="F7" s="10"/>
      <c r="G7" s="1">
        <f t="shared" si="0"/>
        <v>-9</v>
      </c>
      <c r="H7" s="9">
        <f t="shared" si="1"/>
        <v>-2700</v>
      </c>
    </row>
    <row r="8" spans="1:8">
      <c r="A8" s="16" t="s">
        <v>80</v>
      </c>
      <c r="B8" s="9">
        <v>340</v>
      </c>
      <c r="C8" s="10">
        <v>45499</v>
      </c>
      <c r="D8" s="10">
        <v>45490</v>
      </c>
      <c r="E8" s="10"/>
      <c r="F8" s="10"/>
      <c r="G8" s="1">
        <f t="shared" si="0"/>
        <v>-9</v>
      </c>
      <c r="H8" s="9">
        <f t="shared" si="1"/>
        <v>-3060</v>
      </c>
    </row>
    <row r="9" spans="1:8">
      <c r="A9" s="16" t="s">
        <v>81</v>
      </c>
      <c r="B9" s="9">
        <v>323.16000000000003</v>
      </c>
      <c r="C9" s="10">
        <v>45491</v>
      </c>
      <c r="D9" s="10">
        <v>45490</v>
      </c>
      <c r="E9" s="10"/>
      <c r="F9" s="10"/>
      <c r="G9" s="1">
        <f t="shared" si="0"/>
        <v>-1</v>
      </c>
      <c r="H9" s="9">
        <f t="shared" si="1"/>
        <v>-323.16000000000003</v>
      </c>
    </row>
    <row r="10" spans="1:8">
      <c r="A10" s="16" t="s">
        <v>82</v>
      </c>
      <c r="B10" s="9">
        <v>10181.82</v>
      </c>
      <c r="C10" s="10">
        <v>45499</v>
      </c>
      <c r="D10" s="10">
        <v>45490</v>
      </c>
      <c r="E10" s="10"/>
      <c r="F10" s="10"/>
      <c r="G10" s="1">
        <f t="shared" si="0"/>
        <v>-9</v>
      </c>
      <c r="H10" s="9">
        <f t="shared" si="1"/>
        <v>-91636.38</v>
      </c>
    </row>
    <row r="11" spans="1:8">
      <c r="A11" s="16" t="s">
        <v>83</v>
      </c>
      <c r="B11" s="9">
        <v>300</v>
      </c>
      <c r="C11" s="10">
        <v>45501</v>
      </c>
      <c r="D11" s="10">
        <v>45490</v>
      </c>
      <c r="E11" s="10"/>
      <c r="F11" s="10"/>
      <c r="G11" s="1">
        <f t="shared" si="0"/>
        <v>-11</v>
      </c>
      <c r="H11" s="9">
        <f t="shared" si="1"/>
        <v>-3300</v>
      </c>
    </row>
    <row r="12" spans="1:8">
      <c r="A12" s="16" t="s">
        <v>84</v>
      </c>
      <c r="B12" s="9">
        <v>59.36</v>
      </c>
      <c r="C12" s="10">
        <v>45491</v>
      </c>
      <c r="D12" s="10">
        <v>45490</v>
      </c>
      <c r="E12" s="10"/>
      <c r="F12" s="10"/>
      <c r="G12" s="1">
        <f t="shared" si="0"/>
        <v>-1</v>
      </c>
      <c r="H12" s="9">
        <f t="shared" si="1"/>
        <v>-59.36</v>
      </c>
    </row>
    <row r="13" spans="1:8">
      <c r="A13" s="16" t="s">
        <v>85</v>
      </c>
      <c r="B13" s="9">
        <v>59.36</v>
      </c>
      <c r="C13" s="10">
        <v>45491</v>
      </c>
      <c r="D13" s="10">
        <v>45490</v>
      </c>
      <c r="E13" s="10"/>
      <c r="F13" s="10"/>
      <c r="G13" s="1">
        <f t="shared" si="0"/>
        <v>-1</v>
      </c>
      <c r="H13" s="9">
        <f t="shared" si="1"/>
        <v>-59.36</v>
      </c>
    </row>
    <row r="14" spans="1:8">
      <c r="A14" s="16" t="s">
        <v>86</v>
      </c>
      <c r="B14" s="9">
        <v>63.6</v>
      </c>
      <c r="C14" s="10">
        <v>45491</v>
      </c>
      <c r="D14" s="10">
        <v>45490</v>
      </c>
      <c r="E14" s="10"/>
      <c r="F14" s="10"/>
      <c r="G14" s="1">
        <f t="shared" si="0"/>
        <v>-1</v>
      </c>
      <c r="H14" s="9">
        <f t="shared" si="1"/>
        <v>-63.6</v>
      </c>
    </row>
    <row r="15" spans="1:8">
      <c r="A15" s="16" t="s">
        <v>87</v>
      </c>
      <c r="B15" s="9">
        <v>612</v>
      </c>
      <c r="C15" s="10">
        <v>45513</v>
      </c>
      <c r="D15" s="10">
        <v>45490</v>
      </c>
      <c r="E15" s="10"/>
      <c r="F15" s="10"/>
      <c r="G15" s="1">
        <f t="shared" si="0"/>
        <v>-23</v>
      </c>
      <c r="H15" s="9">
        <f t="shared" si="1"/>
        <v>-14076</v>
      </c>
    </row>
    <row r="16" spans="1:8">
      <c r="A16" s="16" t="s">
        <v>88</v>
      </c>
      <c r="B16" s="9">
        <v>74.8</v>
      </c>
      <c r="C16" s="10">
        <v>45518</v>
      </c>
      <c r="D16" s="10">
        <v>45490</v>
      </c>
      <c r="E16" s="10"/>
      <c r="F16" s="10"/>
      <c r="G16" s="1">
        <f t="shared" si="0"/>
        <v>-28</v>
      </c>
      <c r="H16" s="9">
        <f t="shared" si="1"/>
        <v>-2094.4</v>
      </c>
    </row>
    <row r="17" spans="1:8">
      <c r="A17" s="16" t="s">
        <v>89</v>
      </c>
      <c r="B17" s="9">
        <v>6300</v>
      </c>
      <c r="C17" s="10">
        <v>45569</v>
      </c>
      <c r="D17" s="10">
        <v>45551</v>
      </c>
      <c r="E17" s="10"/>
      <c r="F17" s="10"/>
      <c r="G17" s="1">
        <f t="shared" si="0"/>
        <v>-18</v>
      </c>
      <c r="H17" s="9">
        <f t="shared" si="1"/>
        <v>-113400</v>
      </c>
    </row>
    <row r="18" spans="1:8">
      <c r="A18" s="16" t="s">
        <v>90</v>
      </c>
      <c r="B18" s="9">
        <v>985.24</v>
      </c>
      <c r="C18" s="10">
        <v>45569</v>
      </c>
      <c r="D18" s="10">
        <v>45551</v>
      </c>
      <c r="E18" s="10"/>
      <c r="F18" s="10"/>
      <c r="G18" s="1">
        <f t="shared" si="0"/>
        <v>-18</v>
      </c>
      <c r="H18" s="9">
        <f t="shared" si="1"/>
        <v>-17734.32</v>
      </c>
    </row>
    <row r="19" spans="1:8">
      <c r="A19" s="16" t="s">
        <v>91</v>
      </c>
      <c r="B19" s="9">
        <v>56</v>
      </c>
      <c r="C19" s="10">
        <v>45569</v>
      </c>
      <c r="D19" s="10">
        <v>45551</v>
      </c>
      <c r="E19" s="10"/>
      <c r="F19" s="10"/>
      <c r="G19" s="1">
        <f t="shared" si="0"/>
        <v>-18</v>
      </c>
      <c r="H19" s="9">
        <f t="shared" si="1"/>
        <v>-1008</v>
      </c>
    </row>
    <row r="20" spans="1:8">
      <c r="A20" s="16" t="s">
        <v>92</v>
      </c>
      <c r="B20" s="9">
        <v>325.13</v>
      </c>
      <c r="C20" s="10">
        <v>45569</v>
      </c>
      <c r="D20" s="10">
        <v>45551</v>
      </c>
      <c r="E20" s="10"/>
      <c r="F20" s="10"/>
      <c r="G20" s="1">
        <f t="shared" si="0"/>
        <v>-18</v>
      </c>
      <c r="H20" s="9">
        <f t="shared" si="1"/>
        <v>-5852.34</v>
      </c>
    </row>
    <row r="21" spans="1:8">
      <c r="A21" s="16" t="s">
        <v>93</v>
      </c>
      <c r="B21" s="9">
        <v>60</v>
      </c>
      <c r="C21" s="10">
        <v>45569</v>
      </c>
      <c r="D21" s="10">
        <v>45551</v>
      </c>
      <c r="E21" s="10"/>
      <c r="F21" s="10"/>
      <c r="G21" s="1">
        <f t="shared" si="0"/>
        <v>-18</v>
      </c>
      <c r="H21" s="9">
        <f t="shared" si="1"/>
        <v>-1080</v>
      </c>
    </row>
    <row r="22" spans="1:8">
      <c r="A22" s="16" t="s">
        <v>94</v>
      </c>
      <c r="B22" s="9">
        <v>56</v>
      </c>
      <c r="C22" s="10">
        <v>45569</v>
      </c>
      <c r="D22" s="10">
        <v>45551</v>
      </c>
      <c r="E22" s="10"/>
      <c r="F22" s="10"/>
      <c r="G22" s="1">
        <f t="shared" si="0"/>
        <v>-18</v>
      </c>
      <c r="H22" s="9">
        <f t="shared" si="1"/>
        <v>-1008</v>
      </c>
    </row>
    <row r="23" spans="1:8">
      <c r="A23" s="16" t="s">
        <v>95</v>
      </c>
      <c r="B23" s="9">
        <v>510</v>
      </c>
      <c r="C23" s="10">
        <v>45578</v>
      </c>
      <c r="D23" s="10">
        <v>45551</v>
      </c>
      <c r="E23" s="10"/>
      <c r="F23" s="10"/>
      <c r="G23" s="1">
        <f t="shared" si="0"/>
        <v>-27</v>
      </c>
      <c r="H23" s="9">
        <f t="shared" si="1"/>
        <v>-13770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47994.96</v>
      </c>
      <c r="C1" s="31">
        <f>COUNTA(A4:A203)</f>
        <v>35</v>
      </c>
      <c r="G1" s="13">
        <f>IF(B1&lt;&gt;0,H1/B1,0)</f>
        <v>-9.8059358732666926</v>
      </c>
      <c r="H1" s="12">
        <f>SUM(H4:H195)</f>
        <v>-470635.49999999988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96</v>
      </c>
      <c r="B4" s="9">
        <v>1200</v>
      </c>
      <c r="C4" s="10">
        <v>45591</v>
      </c>
      <c r="D4" s="10">
        <v>45580</v>
      </c>
      <c r="E4" s="10"/>
      <c r="F4" s="10"/>
      <c r="G4" s="1">
        <f>D4-C4-(F4-E4)</f>
        <v>-11</v>
      </c>
      <c r="H4" s="9">
        <f>B4*G4</f>
        <v>-13200</v>
      </c>
    </row>
    <row r="5" spans="1:8">
      <c r="A5" s="16" t="s">
        <v>97</v>
      </c>
      <c r="B5" s="9">
        <v>30</v>
      </c>
      <c r="C5" s="10">
        <v>45599</v>
      </c>
      <c r="D5" s="10">
        <v>45580</v>
      </c>
      <c r="E5" s="10"/>
      <c r="F5" s="10"/>
      <c r="G5" s="1">
        <f t="shared" ref="G5:G68" si="0">D5-C5-(F5-E5)</f>
        <v>-19</v>
      </c>
      <c r="H5" s="9">
        <f t="shared" ref="H5:H68" si="1">B5*G5</f>
        <v>-570</v>
      </c>
    </row>
    <row r="6" spans="1:8">
      <c r="A6" s="16" t="s">
        <v>98</v>
      </c>
      <c r="B6" s="9">
        <v>642.4</v>
      </c>
      <c r="C6" s="10">
        <v>45599</v>
      </c>
      <c r="D6" s="10">
        <v>45580</v>
      </c>
      <c r="E6" s="10"/>
      <c r="F6" s="10"/>
      <c r="G6" s="1">
        <f t="shared" si="0"/>
        <v>-19</v>
      </c>
      <c r="H6" s="9">
        <f t="shared" si="1"/>
        <v>-12205.6</v>
      </c>
    </row>
    <row r="7" spans="1:8">
      <c r="A7" s="16" t="s">
        <v>99</v>
      </c>
      <c r="B7" s="9">
        <v>327.60000000000002</v>
      </c>
      <c r="C7" s="10">
        <v>45599</v>
      </c>
      <c r="D7" s="10">
        <v>45580</v>
      </c>
      <c r="E7" s="10"/>
      <c r="F7" s="10"/>
      <c r="G7" s="1">
        <f t="shared" si="0"/>
        <v>-19</v>
      </c>
      <c r="H7" s="9">
        <f t="shared" si="1"/>
        <v>-6224.4</v>
      </c>
    </row>
    <row r="8" spans="1:8">
      <c r="A8" s="16" t="s">
        <v>100</v>
      </c>
      <c r="B8" s="9">
        <v>60</v>
      </c>
      <c r="C8" s="10">
        <v>45611</v>
      </c>
      <c r="D8" s="10">
        <v>45604</v>
      </c>
      <c r="E8" s="10"/>
      <c r="F8" s="10"/>
      <c r="G8" s="1">
        <f t="shared" si="0"/>
        <v>-7</v>
      </c>
      <c r="H8" s="9">
        <f t="shared" si="1"/>
        <v>-420</v>
      </c>
    </row>
    <row r="9" spans="1:8">
      <c r="A9" s="16" t="s">
        <v>101</v>
      </c>
      <c r="B9" s="9">
        <v>318.24</v>
      </c>
      <c r="C9" s="10">
        <v>45611</v>
      </c>
      <c r="D9" s="10">
        <v>45604</v>
      </c>
      <c r="E9" s="10"/>
      <c r="F9" s="10"/>
      <c r="G9" s="1">
        <f t="shared" si="0"/>
        <v>-7</v>
      </c>
      <c r="H9" s="9">
        <f t="shared" si="1"/>
        <v>-2227.6799999999998</v>
      </c>
    </row>
    <row r="10" spans="1:8">
      <c r="A10" s="16" t="s">
        <v>102</v>
      </c>
      <c r="B10" s="9">
        <v>56</v>
      </c>
      <c r="C10" s="10">
        <v>45611</v>
      </c>
      <c r="D10" s="10">
        <v>45604</v>
      </c>
      <c r="E10" s="10"/>
      <c r="F10" s="10"/>
      <c r="G10" s="1">
        <f t="shared" si="0"/>
        <v>-7</v>
      </c>
      <c r="H10" s="9">
        <f t="shared" si="1"/>
        <v>-392</v>
      </c>
    </row>
    <row r="11" spans="1:8">
      <c r="A11" s="16" t="s">
        <v>103</v>
      </c>
      <c r="B11" s="9">
        <v>56</v>
      </c>
      <c r="C11" s="10">
        <v>45611</v>
      </c>
      <c r="D11" s="10">
        <v>45604</v>
      </c>
      <c r="E11" s="10"/>
      <c r="F11" s="10"/>
      <c r="G11" s="1">
        <f t="shared" si="0"/>
        <v>-7</v>
      </c>
      <c r="H11" s="9">
        <f t="shared" si="1"/>
        <v>-392</v>
      </c>
    </row>
    <row r="12" spans="1:8">
      <c r="A12" s="16" t="s">
        <v>104</v>
      </c>
      <c r="B12" s="9">
        <v>90</v>
      </c>
      <c r="C12" s="10">
        <v>45611</v>
      </c>
      <c r="D12" s="10">
        <v>45604</v>
      </c>
      <c r="E12" s="10"/>
      <c r="F12" s="10"/>
      <c r="G12" s="1">
        <f t="shared" si="0"/>
        <v>-7</v>
      </c>
      <c r="H12" s="9">
        <f t="shared" si="1"/>
        <v>-630</v>
      </c>
    </row>
    <row r="13" spans="1:8">
      <c r="A13" s="16" t="s">
        <v>105</v>
      </c>
      <c r="B13" s="9">
        <v>762.5</v>
      </c>
      <c r="C13" s="10">
        <v>45605</v>
      </c>
      <c r="D13" s="10">
        <v>45604</v>
      </c>
      <c r="E13" s="10"/>
      <c r="F13" s="10"/>
      <c r="G13" s="1">
        <f t="shared" si="0"/>
        <v>-1</v>
      </c>
      <c r="H13" s="9">
        <f t="shared" si="1"/>
        <v>-762.5</v>
      </c>
    </row>
    <row r="14" spans="1:8">
      <c r="A14" s="16" t="s">
        <v>106</v>
      </c>
      <c r="B14" s="9">
        <v>2370</v>
      </c>
      <c r="C14" s="10">
        <v>45655</v>
      </c>
      <c r="D14" s="10">
        <v>45630</v>
      </c>
      <c r="E14" s="10"/>
      <c r="F14" s="10"/>
      <c r="G14" s="1">
        <f t="shared" si="0"/>
        <v>-25</v>
      </c>
      <c r="H14" s="9">
        <f t="shared" si="1"/>
        <v>-59250</v>
      </c>
    </row>
    <row r="15" spans="1:8">
      <c r="A15" s="16" t="s">
        <v>107</v>
      </c>
      <c r="B15" s="9">
        <v>2370</v>
      </c>
      <c r="C15" s="10">
        <v>45652</v>
      </c>
      <c r="D15" s="10">
        <v>45630</v>
      </c>
      <c r="E15" s="10"/>
      <c r="F15" s="10"/>
      <c r="G15" s="1">
        <f t="shared" si="0"/>
        <v>-22</v>
      </c>
      <c r="H15" s="9">
        <f t="shared" si="1"/>
        <v>-52140</v>
      </c>
    </row>
    <row r="16" spans="1:8">
      <c r="A16" s="16" t="s">
        <v>108</v>
      </c>
      <c r="B16" s="9">
        <v>4740</v>
      </c>
      <c r="C16" s="10">
        <v>45655</v>
      </c>
      <c r="D16" s="10">
        <v>45630</v>
      </c>
      <c r="E16" s="10"/>
      <c r="F16" s="10"/>
      <c r="G16" s="1">
        <f t="shared" si="0"/>
        <v>-25</v>
      </c>
      <c r="H16" s="9">
        <f t="shared" si="1"/>
        <v>-118500</v>
      </c>
    </row>
    <row r="17" spans="1:8">
      <c r="A17" s="16" t="s">
        <v>109</v>
      </c>
      <c r="B17" s="9">
        <v>1380</v>
      </c>
      <c r="C17" s="10">
        <v>45637</v>
      </c>
      <c r="D17" s="10">
        <v>45630</v>
      </c>
      <c r="E17" s="10"/>
      <c r="F17" s="10"/>
      <c r="G17" s="1">
        <f t="shared" si="0"/>
        <v>-7</v>
      </c>
      <c r="H17" s="9">
        <f t="shared" si="1"/>
        <v>-9660</v>
      </c>
    </row>
    <row r="18" spans="1:8">
      <c r="A18" s="16" t="s">
        <v>110</v>
      </c>
      <c r="B18" s="9">
        <v>8400</v>
      </c>
      <c r="C18" s="10">
        <v>45654</v>
      </c>
      <c r="D18" s="10">
        <v>45630</v>
      </c>
      <c r="E18" s="10"/>
      <c r="F18" s="10"/>
      <c r="G18" s="1">
        <f t="shared" si="0"/>
        <v>-24</v>
      </c>
      <c r="H18" s="9">
        <f t="shared" si="1"/>
        <v>-201600</v>
      </c>
    </row>
    <row r="19" spans="1:8">
      <c r="A19" s="16" t="s">
        <v>111</v>
      </c>
      <c r="B19" s="9">
        <v>8400</v>
      </c>
      <c r="C19" s="10">
        <v>45637</v>
      </c>
      <c r="D19" s="10">
        <v>45630</v>
      </c>
      <c r="E19" s="10"/>
      <c r="F19" s="10"/>
      <c r="G19" s="1">
        <f t="shared" si="0"/>
        <v>-7</v>
      </c>
      <c r="H19" s="9">
        <f t="shared" si="1"/>
        <v>-58800</v>
      </c>
    </row>
    <row r="20" spans="1:8">
      <c r="A20" s="16" t="s">
        <v>112</v>
      </c>
      <c r="B20" s="9">
        <v>3600</v>
      </c>
      <c r="C20" s="10">
        <v>45659</v>
      </c>
      <c r="D20" s="10">
        <v>45630</v>
      </c>
      <c r="E20" s="10"/>
      <c r="F20" s="10"/>
      <c r="G20" s="1">
        <f t="shared" si="0"/>
        <v>-29</v>
      </c>
      <c r="H20" s="9">
        <f t="shared" si="1"/>
        <v>-104400</v>
      </c>
    </row>
    <row r="21" spans="1:8">
      <c r="A21" s="16" t="s">
        <v>113</v>
      </c>
      <c r="B21" s="9">
        <v>339.7</v>
      </c>
      <c r="C21" s="10">
        <v>45654</v>
      </c>
      <c r="D21" s="10">
        <v>45638</v>
      </c>
      <c r="E21" s="10"/>
      <c r="F21" s="10"/>
      <c r="G21" s="1">
        <f t="shared" si="0"/>
        <v>-16</v>
      </c>
      <c r="H21" s="9">
        <f t="shared" si="1"/>
        <v>-5435.2</v>
      </c>
    </row>
    <row r="22" spans="1:8">
      <c r="A22" s="16" t="s">
        <v>114</v>
      </c>
      <c r="B22" s="9">
        <v>264.04000000000002</v>
      </c>
      <c r="C22" s="10">
        <v>45648</v>
      </c>
      <c r="D22" s="10">
        <v>45638</v>
      </c>
      <c r="E22" s="10"/>
      <c r="F22" s="10"/>
      <c r="G22" s="1">
        <f t="shared" si="0"/>
        <v>-10</v>
      </c>
      <c r="H22" s="9">
        <f t="shared" si="1"/>
        <v>-2640.4</v>
      </c>
    </row>
    <row r="23" spans="1:8">
      <c r="A23" s="16" t="s">
        <v>115</v>
      </c>
      <c r="B23" s="9">
        <v>1000</v>
      </c>
      <c r="C23" s="10">
        <v>45637</v>
      </c>
      <c r="D23" s="10">
        <v>45638</v>
      </c>
      <c r="E23" s="10"/>
      <c r="F23" s="10"/>
      <c r="G23" s="1">
        <f t="shared" si="0"/>
        <v>1</v>
      </c>
      <c r="H23" s="9">
        <f t="shared" si="1"/>
        <v>1000</v>
      </c>
    </row>
    <row r="24" spans="1:8">
      <c r="A24" s="16" t="s">
        <v>116</v>
      </c>
      <c r="B24" s="9">
        <v>1500</v>
      </c>
      <c r="C24" s="10">
        <v>45637</v>
      </c>
      <c r="D24" s="10">
        <v>45638</v>
      </c>
      <c r="E24" s="10"/>
      <c r="F24" s="10"/>
      <c r="G24" s="1">
        <f t="shared" si="0"/>
        <v>1</v>
      </c>
      <c r="H24" s="9">
        <f t="shared" si="1"/>
        <v>1500</v>
      </c>
    </row>
    <row r="25" spans="1:8">
      <c r="A25" s="16" t="s">
        <v>117</v>
      </c>
      <c r="B25" s="9">
        <v>1000</v>
      </c>
      <c r="C25" s="10">
        <v>45634</v>
      </c>
      <c r="D25" s="10">
        <v>45638</v>
      </c>
      <c r="E25" s="10"/>
      <c r="F25" s="10"/>
      <c r="G25" s="1">
        <f t="shared" si="0"/>
        <v>4</v>
      </c>
      <c r="H25" s="9">
        <f t="shared" si="1"/>
        <v>4000</v>
      </c>
    </row>
    <row r="26" spans="1:8">
      <c r="A26" s="16" t="s">
        <v>118</v>
      </c>
      <c r="B26" s="9">
        <v>450</v>
      </c>
      <c r="C26" s="10">
        <v>45631</v>
      </c>
      <c r="D26" s="10">
        <v>45638</v>
      </c>
      <c r="E26" s="10"/>
      <c r="F26" s="10"/>
      <c r="G26" s="1">
        <f t="shared" si="0"/>
        <v>7</v>
      </c>
      <c r="H26" s="9">
        <f t="shared" si="1"/>
        <v>3150</v>
      </c>
    </row>
    <row r="27" spans="1:8">
      <c r="A27" s="16" t="s">
        <v>119</v>
      </c>
      <c r="B27" s="9">
        <v>1200</v>
      </c>
      <c r="C27" s="10">
        <v>45312</v>
      </c>
      <c r="D27" s="10">
        <v>45638</v>
      </c>
      <c r="E27" s="10"/>
      <c r="F27" s="10"/>
      <c r="G27" s="1">
        <f t="shared" si="0"/>
        <v>326</v>
      </c>
      <c r="H27" s="9">
        <f t="shared" si="1"/>
        <v>391200</v>
      </c>
    </row>
    <row r="28" spans="1:8">
      <c r="A28" s="16" t="s">
        <v>120</v>
      </c>
      <c r="B28" s="9">
        <v>1015</v>
      </c>
      <c r="C28" s="10">
        <v>45668</v>
      </c>
      <c r="D28" s="10">
        <v>45638</v>
      </c>
      <c r="E28" s="10"/>
      <c r="F28" s="10"/>
      <c r="G28" s="1">
        <f t="shared" si="0"/>
        <v>-30</v>
      </c>
      <c r="H28" s="9">
        <f t="shared" si="1"/>
        <v>-30450</v>
      </c>
    </row>
    <row r="29" spans="1:8">
      <c r="A29" s="16" t="s">
        <v>121</v>
      </c>
      <c r="B29" s="9">
        <v>1350</v>
      </c>
      <c r="C29" s="10">
        <v>45668</v>
      </c>
      <c r="D29" s="10">
        <v>45638</v>
      </c>
      <c r="E29" s="10"/>
      <c r="F29" s="10"/>
      <c r="G29" s="1">
        <f t="shared" si="0"/>
        <v>-30</v>
      </c>
      <c r="H29" s="9">
        <f t="shared" si="1"/>
        <v>-40500</v>
      </c>
    </row>
    <row r="30" spans="1:8">
      <c r="A30" s="16" t="s">
        <v>122</v>
      </c>
      <c r="B30" s="9">
        <v>740</v>
      </c>
      <c r="C30" s="10">
        <v>45668</v>
      </c>
      <c r="D30" s="10">
        <v>45638</v>
      </c>
      <c r="E30" s="10"/>
      <c r="F30" s="10"/>
      <c r="G30" s="1">
        <f t="shared" si="0"/>
        <v>-30</v>
      </c>
      <c r="H30" s="9">
        <f t="shared" si="1"/>
        <v>-22200</v>
      </c>
    </row>
    <row r="31" spans="1:8">
      <c r="A31" s="16" t="s">
        <v>123</v>
      </c>
      <c r="B31" s="9">
        <v>2430</v>
      </c>
      <c r="C31" s="10">
        <v>45668</v>
      </c>
      <c r="D31" s="10">
        <v>45638</v>
      </c>
      <c r="E31" s="10"/>
      <c r="F31" s="10"/>
      <c r="G31" s="1">
        <f t="shared" si="0"/>
        <v>-30</v>
      </c>
      <c r="H31" s="9">
        <f t="shared" si="1"/>
        <v>-72900</v>
      </c>
    </row>
    <row r="32" spans="1:8">
      <c r="A32" s="16" t="s">
        <v>124</v>
      </c>
      <c r="B32" s="9">
        <v>1064.8</v>
      </c>
      <c r="C32" s="10">
        <v>45668</v>
      </c>
      <c r="D32" s="10">
        <v>45638</v>
      </c>
      <c r="E32" s="10"/>
      <c r="F32" s="10"/>
      <c r="G32" s="1">
        <f t="shared" si="0"/>
        <v>-30</v>
      </c>
      <c r="H32" s="9">
        <f t="shared" si="1"/>
        <v>-31944</v>
      </c>
    </row>
    <row r="33" spans="1:8">
      <c r="A33" s="16" t="s">
        <v>125</v>
      </c>
      <c r="B33" s="9">
        <v>70</v>
      </c>
      <c r="C33" s="10">
        <v>45669</v>
      </c>
      <c r="D33" s="10">
        <v>45644</v>
      </c>
      <c r="E33" s="10"/>
      <c r="F33" s="10"/>
      <c r="G33" s="1">
        <f t="shared" si="0"/>
        <v>-25</v>
      </c>
      <c r="H33" s="9">
        <f t="shared" si="1"/>
        <v>-1750</v>
      </c>
    </row>
    <row r="34" spans="1:8">
      <c r="A34" s="16" t="s">
        <v>126</v>
      </c>
      <c r="B34" s="9">
        <v>60</v>
      </c>
      <c r="C34" s="10">
        <v>45673</v>
      </c>
      <c r="D34" s="10">
        <v>45644</v>
      </c>
      <c r="E34" s="10"/>
      <c r="F34" s="10"/>
      <c r="G34" s="1">
        <f t="shared" si="0"/>
        <v>-29</v>
      </c>
      <c r="H34" s="9">
        <f t="shared" si="1"/>
        <v>-1740</v>
      </c>
    </row>
    <row r="35" spans="1:8">
      <c r="A35" s="16" t="s">
        <v>127</v>
      </c>
      <c r="B35" s="9">
        <v>56</v>
      </c>
      <c r="C35" s="10">
        <v>45673</v>
      </c>
      <c r="D35" s="10">
        <v>45644</v>
      </c>
      <c r="E35" s="10"/>
      <c r="F35" s="10"/>
      <c r="G35" s="1">
        <f t="shared" si="0"/>
        <v>-29</v>
      </c>
      <c r="H35" s="9">
        <f t="shared" si="1"/>
        <v>-1624</v>
      </c>
    </row>
    <row r="36" spans="1:8">
      <c r="A36" s="16" t="s">
        <v>128</v>
      </c>
      <c r="B36" s="9">
        <v>146.68</v>
      </c>
      <c r="C36" s="10">
        <v>45673</v>
      </c>
      <c r="D36" s="10">
        <v>45644</v>
      </c>
      <c r="E36" s="10"/>
      <c r="F36" s="10"/>
      <c r="G36" s="1">
        <f t="shared" si="0"/>
        <v>-29</v>
      </c>
      <c r="H36" s="9">
        <f t="shared" si="1"/>
        <v>-4253.72</v>
      </c>
    </row>
    <row r="37" spans="1:8">
      <c r="A37" s="16" t="s">
        <v>129</v>
      </c>
      <c r="B37" s="9">
        <v>56</v>
      </c>
      <c r="C37" s="10">
        <v>45673</v>
      </c>
      <c r="D37" s="10">
        <v>45644</v>
      </c>
      <c r="E37" s="10"/>
      <c r="F37" s="10"/>
      <c r="G37" s="1">
        <f t="shared" si="0"/>
        <v>-29</v>
      </c>
      <c r="H37" s="9">
        <f t="shared" si="1"/>
        <v>-1624</v>
      </c>
    </row>
    <row r="38" spans="1:8">
      <c r="A38" s="16" t="s">
        <v>130</v>
      </c>
      <c r="B38" s="9">
        <v>450</v>
      </c>
      <c r="C38" s="10">
        <v>45673</v>
      </c>
      <c r="D38" s="10">
        <v>45644</v>
      </c>
      <c r="E38" s="10"/>
      <c r="F38" s="10"/>
      <c r="G38" s="1">
        <f t="shared" si="0"/>
        <v>-29</v>
      </c>
      <c r="H38" s="9">
        <f t="shared" si="1"/>
        <v>-13050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Pascalis</dc:creator>
  <cp:lastModifiedBy>Rizzo</cp:lastModifiedBy>
  <dcterms:created xsi:type="dcterms:W3CDTF">2006-09-16T00:00:00Z</dcterms:created>
  <dcterms:modified xsi:type="dcterms:W3CDTF">2025-01-02T09:04:20Z</dcterms:modified>
</cp:coreProperties>
</file>