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2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<sst xmlns="http://schemas.openxmlformats.org/spreadsheetml/2006/main" count="109" uniqueCount="84">
  <si>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</si>
  <si>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</si>
  <si>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</si>
  <si>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</si>
  <si>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</si>
  <si>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</si>
  <si>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</si>
  <si>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</si>
  <si>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</si>
  <si>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</si>
  <si>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</si>
  <si>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</si>
  <si>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</si>
  <si>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</si>
  <si>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</si>
  <si>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</si>
  <si>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</si>
  <si>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</si>
  <si>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</si>
  <si>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</si>
  <si>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LUCA DELLA ROBBIA</t>
  </si>
  <si>
    <t>62010 APPIGNANO (MC) VIA        CARDUCCI            4 C.F. 93039220434 C.M. MCIC825007</t>
  </si>
  <si>
    <t>191516 del 30/11/2019</t>
  </si>
  <si>
    <t>2019   136 del 16/12/2019</t>
  </si>
  <si>
    <t>524/2019 del 23/12/2019</t>
  </si>
  <si>
    <t>495 del 11/12/2019</t>
  </si>
  <si>
    <t>2019000909SP del 11/12/2019</t>
  </si>
  <si>
    <t>16/PA del 13/01/2020</t>
  </si>
  <si>
    <t>7 del 31/01/2020</t>
  </si>
  <si>
    <t>6 del 09/01/2020</t>
  </si>
  <si>
    <t>8M00018536 del 10/01/2020</t>
  </si>
  <si>
    <t>7 del 09/01/2020</t>
  </si>
  <si>
    <t>8 del 09/01/2020</t>
  </si>
  <si>
    <t>9 del 09/01/2020</t>
  </si>
  <si>
    <t>169/PA/1 del 23/01/2020</t>
  </si>
  <si>
    <t>12/PA del 22/01/2020</t>
  </si>
  <si>
    <t>38 del 28/01/2020</t>
  </si>
  <si>
    <t>97 del 31/01/2020</t>
  </si>
  <si>
    <t>5/PA del 31/01/2020</t>
  </si>
  <si>
    <t>4/PA del 07/02/2020</t>
  </si>
  <si>
    <t>69 del 12/02/2020</t>
  </si>
  <si>
    <t>14 del 19/02/2020</t>
  </si>
  <si>
    <t>16 del 26/02/2020</t>
  </si>
  <si>
    <t>81/PA del 27/02/2020</t>
  </si>
  <si>
    <t>94/PA del 27/02/2020</t>
  </si>
  <si>
    <t>2020V4000207 del 28/02/2020</t>
  </si>
  <si>
    <t>104 del 02/03/2020</t>
  </si>
  <si>
    <t>355/2020 del 21/02/2020</t>
  </si>
  <si>
    <t>170 del 21/02/2020</t>
  </si>
  <si>
    <t>171 del 21/02/2020</t>
  </si>
  <si>
    <t>FATTPA 2_20 del 09/03/2020</t>
  </si>
  <si>
    <t>8M00087788 del 09/03/2020</t>
  </si>
  <si>
    <t>139 del 23/03/2020</t>
  </si>
  <si>
    <t>104 del 24/03/2020</t>
  </si>
  <si>
    <t>718/EL del 14/02/2020</t>
  </si>
  <si>
    <t>114 del 01/04/2020</t>
  </si>
  <si>
    <t>1-2020-PA del 08/04/2020</t>
  </si>
  <si>
    <t>1/PA del 08/04/2020</t>
  </si>
  <si>
    <t>1/PA del 23/04/2020</t>
  </si>
  <si>
    <t>656/2020 del 25/04/2020</t>
  </si>
  <si>
    <t>165/PA del 23/04/2020</t>
  </si>
  <si>
    <t>0000001265/PA del 03/05/2020</t>
  </si>
  <si>
    <t>FPA 2/02/2020 del 04/05/2020</t>
  </si>
  <si>
    <t>151 del 07/05/2020</t>
  </si>
  <si>
    <t>8M00155864 del 11/05/2020</t>
  </si>
  <si>
    <t>100/PA del 28/05/2020</t>
  </si>
  <si>
    <t>2/395 del 28/05/2020</t>
  </si>
  <si>
    <t>2/394 del 28/05/2020</t>
  </si>
  <si>
    <t>2/393 del 28/05/2020</t>
  </si>
  <si>
    <t>73.2020 del 05/06/2020</t>
  </si>
  <si>
    <t>1915 del 22/06/2020</t>
  </si>
  <si>
    <t>100/20 del 23/06/2020</t>
  </si>
  <si>
    <t>442 del 28/05/2020</t>
  </si>
  <si>
    <t>219 del 16/06/2020</t>
  </si>
  <si>
    <t>pa/87 del 24/06/2020</t>
  </si>
  <si>
    <t>1012301028 del 24/06/2020</t>
  </si>
  <si>
    <t>FPA 47/20 del 02/07/2020</t>
  </si>
  <si>
    <t>20204G02165 del 03/07/2020</t>
  </si>
  <si>
    <t>1133 del 30/06/2020</t>
  </si>
  <si>
    <t>0000001414/PA del 02/07/2020</t>
  </si>
  <si>
    <t>FS/313 del 30/06/2020</t>
  </si>
  <si>
    <t>237 del 01/07/2020</t>
  </si>
  <si>
    <t>8/PA del 09/07/2020</t>
  </si>
  <si>
    <t>8M00226017 del 08/07/2020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</si>
</sst>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63</v>
      </c>
      <c r="B10" s="37"/>
      <c r="C10" s="50">
        <f>SUM(C16:D19)</f>
        <v>61577.01</v>
      </c>
      <c r="D10" s="37"/>
      <c r="E10" s="38">
        <f>('Trimestre 1'!H1+'Trimestre 2'!H1+'Trimestre 3'!H1+'Trimestre 4'!H1)/C10</f>
        <v>-17.142791278758096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33</v>
      </c>
      <c r="C16" s="51">
        <f>'Trimestre 1'!B1</f>
        <v>34013.61</v>
      </c>
      <c r="D16" s="52"/>
      <c r="E16" s="51">
        <f>'Trimestre 1'!G1</f>
        <v>-18.931886677127185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18</v>
      </c>
      <c r="C17" s="51">
        <f>'Trimestre 2'!B1</f>
        <v>13505.9</v>
      </c>
      <c r="D17" s="52"/>
      <c r="E17" s="51">
        <f>'Trimestre 2'!G1</f>
        <v>-18.259821263299745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12</v>
      </c>
      <c r="C18" s="51">
        <f>'Trimestre 3'!B1</f>
        <v>14057.5</v>
      </c>
      <c r="D18" s="52"/>
      <c r="E18" s="51">
        <f>'Trimestre 3'!G1</f>
        <v>-11.74068646629913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34013.61</v>
      </c>
      <c r="C1">
        <f>COUNTA(A4:A203)</f>
        <v>33</v>
      </c>
      <c r="G1" s="20">
        <f>IF(B1&lt;&gt;0,H1/B1,0)</f>
        <v>-18.931886677127185</v>
      </c>
      <c r="H1" s="19">
        <f>SUM(H4:H195)</f>
        <v>-643941.81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1728</v>
      </c>
      <c r="C4" s="17">
        <v>43843</v>
      </c>
      <c r="D4" s="17">
        <v>43839</v>
      </c>
      <c r="E4" s="17"/>
      <c r="F4" s="17"/>
      <c r="G4" s="1">
        <f>D4-C4-(F4-E4)</f>
        <v>-4</v>
      </c>
      <c r="H4" s="16">
        <f>B4*G4</f>
        <v>-6912</v>
      </c>
    </row>
    <row r="5" spans="1:8" ht="15">
      <c r="A5" s="28" t="s">
        <v>23</v>
      </c>
      <c r="B5" s="16">
        <v>150</v>
      </c>
      <c r="C5" s="17">
        <v>43849</v>
      </c>
      <c r="D5" s="17">
        <v>43843</v>
      </c>
      <c r="E5" s="17"/>
      <c r="F5" s="17"/>
      <c r="G5" s="1">
        <f aca="true" t="shared" si="0" ref="G5:G68">D5-C5-(F5-E5)</f>
        <v>-6</v>
      </c>
      <c r="H5" s="16">
        <f aca="true" t="shared" si="1" ref="H5:H68">B5*G5</f>
        <v>-900</v>
      </c>
    </row>
    <row r="6" spans="1:8" ht="15">
      <c r="A6" s="28" t="s">
        <v>24</v>
      </c>
      <c r="B6" s="16">
        <v>535</v>
      </c>
      <c r="C6" s="17">
        <v>43857</v>
      </c>
      <c r="D6" s="17">
        <v>43843</v>
      </c>
      <c r="E6" s="17"/>
      <c r="F6" s="17"/>
      <c r="G6" s="1">
        <f t="shared" si="0"/>
        <v>-14</v>
      </c>
      <c r="H6" s="16">
        <f t="shared" si="1"/>
        <v>-7490</v>
      </c>
    </row>
    <row r="7" spans="1:8" ht="15">
      <c r="A7" s="28" t="s">
        <v>25</v>
      </c>
      <c r="B7" s="16">
        <v>1575</v>
      </c>
      <c r="C7" s="17">
        <v>43843</v>
      </c>
      <c r="D7" s="17">
        <v>43844</v>
      </c>
      <c r="E7" s="17"/>
      <c r="F7" s="17"/>
      <c r="G7" s="1">
        <f t="shared" si="0"/>
        <v>1</v>
      </c>
      <c r="H7" s="16">
        <f t="shared" si="1"/>
        <v>1575</v>
      </c>
    </row>
    <row r="8" spans="1:8" ht="15">
      <c r="A8" s="28" t="s">
        <v>26</v>
      </c>
      <c r="B8" s="16">
        <v>1045.45</v>
      </c>
      <c r="C8" s="17">
        <v>43848</v>
      </c>
      <c r="D8" s="17">
        <v>43855</v>
      </c>
      <c r="E8" s="17"/>
      <c r="F8" s="17"/>
      <c r="G8" s="1">
        <f t="shared" si="0"/>
        <v>7</v>
      </c>
      <c r="H8" s="16">
        <f t="shared" si="1"/>
        <v>7318.150000000001</v>
      </c>
    </row>
    <row r="9" spans="1:8" ht="15">
      <c r="A9" s="28" t="s">
        <v>27</v>
      </c>
      <c r="B9" s="16">
        <v>805</v>
      </c>
      <c r="C9" s="17">
        <v>43874</v>
      </c>
      <c r="D9" s="17">
        <v>43855</v>
      </c>
      <c r="E9" s="17"/>
      <c r="F9" s="17"/>
      <c r="G9" s="1">
        <f t="shared" si="0"/>
        <v>-19</v>
      </c>
      <c r="H9" s="16">
        <f t="shared" si="1"/>
        <v>-15295</v>
      </c>
    </row>
    <row r="10" spans="1:8" ht="15">
      <c r="A10" s="28" t="s">
        <v>28</v>
      </c>
      <c r="B10" s="16">
        <v>5460</v>
      </c>
      <c r="C10" s="17">
        <v>43892</v>
      </c>
      <c r="D10" s="17">
        <v>43864</v>
      </c>
      <c r="E10" s="17"/>
      <c r="F10" s="17"/>
      <c r="G10" s="1">
        <f t="shared" si="0"/>
        <v>-28</v>
      </c>
      <c r="H10" s="16">
        <f t="shared" si="1"/>
        <v>-152880</v>
      </c>
    </row>
    <row r="11" spans="1:8" ht="15">
      <c r="A11" s="28" t="s">
        <v>29</v>
      </c>
      <c r="B11" s="16">
        <v>207.68</v>
      </c>
      <c r="C11" s="17">
        <v>43883</v>
      </c>
      <c r="D11" s="17">
        <v>43871</v>
      </c>
      <c r="E11" s="17"/>
      <c r="F11" s="17"/>
      <c r="G11" s="1">
        <f t="shared" si="0"/>
        <v>-12</v>
      </c>
      <c r="H11" s="16">
        <f t="shared" si="1"/>
        <v>-2492.16</v>
      </c>
    </row>
    <row r="12" spans="1:8" ht="15">
      <c r="A12" s="28" t="s">
        <v>30</v>
      </c>
      <c r="B12" s="16">
        <v>131.24</v>
      </c>
      <c r="C12" s="17">
        <v>43883</v>
      </c>
      <c r="D12" s="17">
        <v>43871</v>
      </c>
      <c r="E12" s="17"/>
      <c r="F12" s="17"/>
      <c r="G12" s="1">
        <f t="shared" si="0"/>
        <v>-12</v>
      </c>
      <c r="H12" s="16">
        <f t="shared" si="1"/>
        <v>-1574.88</v>
      </c>
    </row>
    <row r="13" spans="1:8" ht="15">
      <c r="A13" s="28" t="s">
        <v>31</v>
      </c>
      <c r="B13" s="16">
        <v>85.84</v>
      </c>
      <c r="C13" s="17">
        <v>43883</v>
      </c>
      <c r="D13" s="17">
        <v>43871</v>
      </c>
      <c r="E13" s="17"/>
      <c r="F13" s="17"/>
      <c r="G13" s="1">
        <f t="shared" si="0"/>
        <v>-12</v>
      </c>
      <c r="H13" s="16">
        <f t="shared" si="1"/>
        <v>-1030.08</v>
      </c>
    </row>
    <row r="14" spans="1:8" ht="15">
      <c r="A14" s="28" t="s">
        <v>32</v>
      </c>
      <c r="B14" s="16">
        <v>71.49</v>
      </c>
      <c r="C14" s="17">
        <v>43883</v>
      </c>
      <c r="D14" s="17">
        <v>43871</v>
      </c>
      <c r="E14" s="17"/>
      <c r="F14" s="17"/>
      <c r="G14" s="1">
        <f t="shared" si="0"/>
        <v>-12</v>
      </c>
      <c r="H14" s="16">
        <f t="shared" si="1"/>
        <v>-857.8799999999999</v>
      </c>
    </row>
    <row r="15" spans="1:8" ht="15">
      <c r="A15" s="28" t="s">
        <v>33</v>
      </c>
      <c r="B15" s="16">
        <v>256.45</v>
      </c>
      <c r="C15" s="17">
        <v>43883</v>
      </c>
      <c r="D15" s="17">
        <v>43871</v>
      </c>
      <c r="E15" s="17"/>
      <c r="F15" s="17"/>
      <c r="G15" s="1">
        <f t="shared" si="0"/>
        <v>-12</v>
      </c>
      <c r="H15" s="16">
        <f t="shared" si="1"/>
        <v>-3077.3999999999996</v>
      </c>
    </row>
    <row r="16" spans="1:8" ht="15">
      <c r="A16" s="28" t="s">
        <v>34</v>
      </c>
      <c r="B16" s="16">
        <v>688.5</v>
      </c>
      <c r="C16" s="17">
        <v>43885</v>
      </c>
      <c r="D16" s="17">
        <v>43871</v>
      </c>
      <c r="E16" s="17"/>
      <c r="F16" s="17"/>
      <c r="G16" s="1">
        <f t="shared" si="0"/>
        <v>-14</v>
      </c>
      <c r="H16" s="16">
        <f t="shared" si="1"/>
        <v>-9639</v>
      </c>
    </row>
    <row r="17" spans="1:8" ht="15">
      <c r="A17" s="28" t="s">
        <v>35</v>
      </c>
      <c r="B17" s="16">
        <v>129.06</v>
      </c>
      <c r="C17" s="17">
        <v>43885</v>
      </c>
      <c r="D17" s="17">
        <v>43871</v>
      </c>
      <c r="E17" s="17"/>
      <c r="F17" s="17"/>
      <c r="G17" s="1">
        <f t="shared" si="0"/>
        <v>-14</v>
      </c>
      <c r="H17" s="16">
        <f t="shared" si="1"/>
        <v>-1806.8400000000001</v>
      </c>
    </row>
    <row r="18" spans="1:8" ht="15">
      <c r="A18" s="28" t="s">
        <v>36</v>
      </c>
      <c r="B18" s="16">
        <v>50</v>
      </c>
      <c r="C18" s="17">
        <v>43890</v>
      </c>
      <c r="D18" s="17">
        <v>43871</v>
      </c>
      <c r="E18" s="17"/>
      <c r="F18" s="17"/>
      <c r="G18" s="1">
        <f t="shared" si="0"/>
        <v>-19</v>
      </c>
      <c r="H18" s="16">
        <f t="shared" si="1"/>
        <v>-950</v>
      </c>
    </row>
    <row r="19" spans="1:8" ht="15">
      <c r="A19" s="28" t="s">
        <v>37</v>
      </c>
      <c r="B19" s="16">
        <v>509.35</v>
      </c>
      <c r="C19" s="17">
        <v>43897</v>
      </c>
      <c r="D19" s="17">
        <v>43871</v>
      </c>
      <c r="E19" s="17"/>
      <c r="F19" s="17"/>
      <c r="G19" s="1">
        <f t="shared" si="0"/>
        <v>-26</v>
      </c>
      <c r="H19" s="16">
        <f t="shared" si="1"/>
        <v>-13243.1</v>
      </c>
    </row>
    <row r="20" spans="1:8" ht="15">
      <c r="A20" s="28" t="s">
        <v>38</v>
      </c>
      <c r="B20" s="16">
        <v>151.69</v>
      </c>
      <c r="C20" s="17">
        <v>43899</v>
      </c>
      <c r="D20" s="17">
        <v>43871</v>
      </c>
      <c r="E20" s="17"/>
      <c r="F20" s="17"/>
      <c r="G20" s="1">
        <f t="shared" si="0"/>
        <v>-28</v>
      </c>
      <c r="H20" s="16">
        <f t="shared" si="1"/>
        <v>-4247.32</v>
      </c>
    </row>
    <row r="21" spans="1:8" ht="15">
      <c r="A21" s="28" t="s">
        <v>39</v>
      </c>
      <c r="B21" s="16">
        <v>732</v>
      </c>
      <c r="C21" s="17">
        <v>43899</v>
      </c>
      <c r="D21" s="17">
        <v>43881</v>
      </c>
      <c r="E21" s="17"/>
      <c r="F21" s="17"/>
      <c r="G21" s="1">
        <f t="shared" si="0"/>
        <v>-18</v>
      </c>
      <c r="H21" s="16">
        <f t="shared" si="1"/>
        <v>-13176</v>
      </c>
    </row>
    <row r="22" spans="1:8" ht="15">
      <c r="A22" s="28" t="s">
        <v>39</v>
      </c>
      <c r="B22" s="16">
        <v>1464</v>
      </c>
      <c r="C22" s="17">
        <v>43899</v>
      </c>
      <c r="D22" s="17">
        <v>43881</v>
      </c>
      <c r="E22" s="17"/>
      <c r="F22" s="17"/>
      <c r="G22" s="1">
        <f t="shared" si="0"/>
        <v>-18</v>
      </c>
      <c r="H22" s="16">
        <f t="shared" si="1"/>
        <v>-26352</v>
      </c>
    </row>
    <row r="23" spans="1:8" ht="15">
      <c r="A23" s="28" t="s">
        <v>40</v>
      </c>
      <c r="B23" s="16">
        <v>1045</v>
      </c>
      <c r="C23" s="17">
        <v>43904</v>
      </c>
      <c r="D23" s="17">
        <v>43881</v>
      </c>
      <c r="E23" s="17"/>
      <c r="F23" s="17"/>
      <c r="G23" s="1">
        <f t="shared" si="0"/>
        <v>-23</v>
      </c>
      <c r="H23" s="16">
        <f t="shared" si="1"/>
        <v>-24035</v>
      </c>
    </row>
    <row r="24" spans="1:8" ht="15">
      <c r="A24" s="28" t="s">
        <v>41</v>
      </c>
      <c r="B24" s="16">
        <v>11583</v>
      </c>
      <c r="C24" s="17">
        <v>43918</v>
      </c>
      <c r="D24" s="17">
        <v>43893</v>
      </c>
      <c r="E24" s="17"/>
      <c r="F24" s="17"/>
      <c r="G24" s="1">
        <f t="shared" si="0"/>
        <v>-25</v>
      </c>
      <c r="H24" s="16">
        <f t="shared" si="1"/>
        <v>-289575</v>
      </c>
    </row>
    <row r="25" spans="1:8" ht="15">
      <c r="A25" s="28" t="s">
        <v>42</v>
      </c>
      <c r="B25" s="16">
        <v>420</v>
      </c>
      <c r="C25" s="17">
        <v>43918</v>
      </c>
      <c r="D25" s="17">
        <v>43893</v>
      </c>
      <c r="E25" s="17"/>
      <c r="F25" s="17"/>
      <c r="G25" s="1">
        <f t="shared" si="0"/>
        <v>-25</v>
      </c>
      <c r="H25" s="16">
        <f t="shared" si="1"/>
        <v>-10500</v>
      </c>
    </row>
    <row r="26" spans="1:8" ht="15">
      <c r="A26" s="28" t="s">
        <v>43</v>
      </c>
      <c r="B26" s="16">
        <v>350</v>
      </c>
      <c r="C26" s="17">
        <v>43920</v>
      </c>
      <c r="D26" s="17">
        <v>43899</v>
      </c>
      <c r="E26" s="17"/>
      <c r="F26" s="17"/>
      <c r="G26" s="1">
        <f t="shared" si="0"/>
        <v>-21</v>
      </c>
      <c r="H26" s="16">
        <f t="shared" si="1"/>
        <v>-7350</v>
      </c>
    </row>
    <row r="27" spans="1:8" ht="15">
      <c r="A27" s="28" t="s">
        <v>44</v>
      </c>
      <c r="B27" s="16">
        <v>200</v>
      </c>
      <c r="C27" s="17">
        <v>43920</v>
      </c>
      <c r="D27" s="17">
        <v>43899</v>
      </c>
      <c r="E27" s="17"/>
      <c r="F27" s="17"/>
      <c r="G27" s="1">
        <f t="shared" si="0"/>
        <v>-21</v>
      </c>
      <c r="H27" s="16">
        <f t="shared" si="1"/>
        <v>-4200</v>
      </c>
    </row>
    <row r="28" spans="1:8" ht="15">
      <c r="A28" s="28" t="s">
        <v>45</v>
      </c>
      <c r="B28" s="16">
        <v>260.3</v>
      </c>
      <c r="C28" s="17">
        <v>43920</v>
      </c>
      <c r="D28" s="17">
        <v>43899</v>
      </c>
      <c r="E28" s="17"/>
      <c r="F28" s="17"/>
      <c r="G28" s="1">
        <f t="shared" si="0"/>
        <v>-21</v>
      </c>
      <c r="H28" s="16">
        <f t="shared" si="1"/>
        <v>-5466.3</v>
      </c>
    </row>
    <row r="29" spans="1:8" ht="15">
      <c r="A29" s="28" t="s">
        <v>46</v>
      </c>
      <c r="B29" s="16">
        <v>236</v>
      </c>
      <c r="C29" s="17">
        <v>43923</v>
      </c>
      <c r="D29" s="17">
        <v>43899</v>
      </c>
      <c r="E29" s="17"/>
      <c r="F29" s="17"/>
      <c r="G29" s="1">
        <f t="shared" si="0"/>
        <v>-24</v>
      </c>
      <c r="H29" s="16">
        <f t="shared" si="1"/>
        <v>-5664</v>
      </c>
    </row>
    <row r="30" spans="1:8" ht="15">
      <c r="A30" s="28" t="s">
        <v>47</v>
      </c>
      <c r="B30" s="16">
        <v>289.8</v>
      </c>
      <c r="C30" s="17">
        <v>43915</v>
      </c>
      <c r="D30" s="17">
        <v>43916</v>
      </c>
      <c r="E30" s="17"/>
      <c r="F30" s="17"/>
      <c r="G30" s="1">
        <f t="shared" si="0"/>
        <v>1</v>
      </c>
      <c r="H30" s="16">
        <f t="shared" si="1"/>
        <v>289.8</v>
      </c>
    </row>
    <row r="31" spans="1:8" ht="15">
      <c r="A31" s="28" t="s">
        <v>48</v>
      </c>
      <c r="B31" s="16">
        <v>569</v>
      </c>
      <c r="C31" s="17">
        <v>43916</v>
      </c>
      <c r="D31" s="17">
        <v>43916</v>
      </c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 t="s">
        <v>49</v>
      </c>
      <c r="B32" s="16">
        <v>1499</v>
      </c>
      <c r="C32" s="17">
        <v>43916</v>
      </c>
      <c r="D32" s="17">
        <v>43916</v>
      </c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 t="s">
        <v>50</v>
      </c>
      <c r="B33" s="16">
        <v>888</v>
      </c>
      <c r="C33" s="17">
        <v>43937</v>
      </c>
      <c r="D33" s="17">
        <v>43916</v>
      </c>
      <c r="E33" s="17"/>
      <c r="F33" s="17"/>
      <c r="G33" s="1">
        <f t="shared" si="0"/>
        <v>-21</v>
      </c>
      <c r="H33" s="16">
        <f t="shared" si="1"/>
        <v>-18648</v>
      </c>
    </row>
    <row r="34" spans="1:8" ht="15">
      <c r="A34" s="28" t="s">
        <v>51</v>
      </c>
      <c r="B34" s="16">
        <v>130</v>
      </c>
      <c r="C34" s="17">
        <v>43937</v>
      </c>
      <c r="D34" s="17">
        <v>43916</v>
      </c>
      <c r="E34" s="17"/>
      <c r="F34" s="17"/>
      <c r="G34" s="1">
        <f t="shared" si="0"/>
        <v>-21</v>
      </c>
      <c r="H34" s="16">
        <f t="shared" si="1"/>
        <v>-2730</v>
      </c>
    </row>
    <row r="35" spans="1:8" ht="15">
      <c r="A35" s="28" t="s">
        <v>52</v>
      </c>
      <c r="B35" s="16">
        <v>299.76</v>
      </c>
      <c r="C35" s="17">
        <v>43946</v>
      </c>
      <c r="D35" s="17">
        <v>43916</v>
      </c>
      <c r="E35" s="17"/>
      <c r="F35" s="17"/>
      <c r="G35" s="1">
        <f t="shared" si="0"/>
        <v>-30</v>
      </c>
      <c r="H35" s="16">
        <f t="shared" si="1"/>
        <v>-8992.8</v>
      </c>
    </row>
    <row r="36" spans="1:8" ht="15">
      <c r="A36" s="28" t="s">
        <v>53</v>
      </c>
      <c r="B36" s="16">
        <v>468</v>
      </c>
      <c r="C36" s="17">
        <v>43946</v>
      </c>
      <c r="D36" s="17">
        <v>43916</v>
      </c>
      <c r="E36" s="17"/>
      <c r="F36" s="17"/>
      <c r="G36" s="1">
        <f t="shared" si="0"/>
        <v>-30</v>
      </c>
      <c r="H36" s="16">
        <f t="shared" si="1"/>
        <v>-14040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13505.9</v>
      </c>
      <c r="C1">
        <f>COUNTA(A4:A203)</f>
        <v>18</v>
      </c>
      <c r="G1" s="20">
        <f>IF(B1&lt;&gt;0,H1/B1,0)</f>
        <v>-18.259821263299745</v>
      </c>
      <c r="H1" s="19">
        <f>SUM(H4:H195)</f>
        <v>-246615.32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54</v>
      </c>
      <c r="B4" s="16">
        <v>270</v>
      </c>
      <c r="C4" s="17">
        <v>43906</v>
      </c>
      <c r="D4" s="17">
        <v>43937</v>
      </c>
      <c r="E4" s="17"/>
      <c r="F4" s="17"/>
      <c r="G4" s="1">
        <f>D4-C4-(F4-E4)</f>
        <v>31</v>
      </c>
      <c r="H4" s="16">
        <f>B4*G4</f>
        <v>8370</v>
      </c>
    </row>
    <row r="5" spans="1:8" ht="15">
      <c r="A5" s="28" t="s">
        <v>55</v>
      </c>
      <c r="B5" s="16">
        <v>535</v>
      </c>
      <c r="C5" s="17">
        <v>43955</v>
      </c>
      <c r="D5" s="17">
        <v>43944</v>
      </c>
      <c r="E5" s="17"/>
      <c r="F5" s="17"/>
      <c r="G5" s="1">
        <f aca="true" t="shared" si="0" ref="G5:G68">D5-C5-(F5-E5)</f>
        <v>-11</v>
      </c>
      <c r="H5" s="16">
        <f aca="true" t="shared" si="1" ref="H5:H68">B5*G5</f>
        <v>-5885</v>
      </c>
    </row>
    <row r="6" spans="1:8" ht="15">
      <c r="A6" s="28" t="s">
        <v>56</v>
      </c>
      <c r="B6" s="16">
        <v>2740.4</v>
      </c>
      <c r="C6" s="17">
        <v>43965</v>
      </c>
      <c r="D6" s="17">
        <v>43944</v>
      </c>
      <c r="E6" s="17"/>
      <c r="F6" s="17"/>
      <c r="G6" s="1">
        <f t="shared" si="0"/>
        <v>-21</v>
      </c>
      <c r="H6" s="16">
        <f t="shared" si="1"/>
        <v>-57548.4</v>
      </c>
    </row>
    <row r="7" spans="1:8" ht="15">
      <c r="A7" s="28" t="s">
        <v>57</v>
      </c>
      <c r="B7" s="16">
        <v>186.18</v>
      </c>
      <c r="C7" s="17">
        <v>43965</v>
      </c>
      <c r="D7" s="17">
        <v>43944</v>
      </c>
      <c r="E7" s="17"/>
      <c r="F7" s="17"/>
      <c r="G7" s="1">
        <f t="shared" si="0"/>
        <v>-21</v>
      </c>
      <c r="H7" s="16">
        <f t="shared" si="1"/>
        <v>-3909.78</v>
      </c>
    </row>
    <row r="8" spans="1:8" ht="15">
      <c r="A8" s="28" t="s">
        <v>58</v>
      </c>
      <c r="B8" s="16">
        <v>450</v>
      </c>
      <c r="C8" s="17">
        <v>43978</v>
      </c>
      <c r="D8" s="17">
        <v>43949</v>
      </c>
      <c r="E8" s="17"/>
      <c r="F8" s="17"/>
      <c r="G8" s="1">
        <f t="shared" si="0"/>
        <v>-29</v>
      </c>
      <c r="H8" s="16">
        <f t="shared" si="1"/>
        <v>-13050</v>
      </c>
    </row>
    <row r="9" spans="1:8" ht="15">
      <c r="A9" s="28" t="s">
        <v>59</v>
      </c>
      <c r="B9" s="16">
        <v>892.5</v>
      </c>
      <c r="C9" s="17">
        <v>43978</v>
      </c>
      <c r="D9" s="17">
        <v>43949</v>
      </c>
      <c r="E9" s="17"/>
      <c r="F9" s="17"/>
      <c r="G9" s="1">
        <f t="shared" si="0"/>
        <v>-29</v>
      </c>
      <c r="H9" s="16">
        <f t="shared" si="1"/>
        <v>-25882.5</v>
      </c>
    </row>
    <row r="10" spans="1:8" ht="15">
      <c r="A10" s="28" t="s">
        <v>60</v>
      </c>
      <c r="B10" s="16">
        <v>400</v>
      </c>
      <c r="C10" s="17">
        <v>43981</v>
      </c>
      <c r="D10" s="17">
        <v>43965</v>
      </c>
      <c r="E10" s="17"/>
      <c r="F10" s="17"/>
      <c r="G10" s="1">
        <f t="shared" si="0"/>
        <v>-16</v>
      </c>
      <c r="H10" s="16">
        <f t="shared" si="1"/>
        <v>-6400</v>
      </c>
    </row>
    <row r="11" spans="1:8" ht="15">
      <c r="A11" s="28" t="s">
        <v>61</v>
      </c>
      <c r="B11" s="16">
        <v>1200</v>
      </c>
      <c r="C11" s="17">
        <v>43986</v>
      </c>
      <c r="D11" s="17">
        <v>43965</v>
      </c>
      <c r="E11" s="17"/>
      <c r="F11" s="17"/>
      <c r="G11" s="1">
        <f t="shared" si="0"/>
        <v>-21</v>
      </c>
      <c r="H11" s="16">
        <f t="shared" si="1"/>
        <v>-25200</v>
      </c>
    </row>
    <row r="12" spans="1:8" ht="15">
      <c r="A12" s="28" t="s">
        <v>62</v>
      </c>
      <c r="B12" s="16">
        <v>2880</v>
      </c>
      <c r="C12" s="17">
        <v>43990</v>
      </c>
      <c r="D12" s="17">
        <v>43965</v>
      </c>
      <c r="E12" s="17"/>
      <c r="F12" s="17"/>
      <c r="G12" s="1">
        <f t="shared" si="0"/>
        <v>-25</v>
      </c>
      <c r="H12" s="16">
        <f t="shared" si="1"/>
        <v>-72000</v>
      </c>
    </row>
    <row r="13" spans="1:8" ht="15">
      <c r="A13" s="28" t="s">
        <v>63</v>
      </c>
      <c r="B13" s="16">
        <v>612</v>
      </c>
      <c r="C13" s="17">
        <v>43995</v>
      </c>
      <c r="D13" s="17">
        <v>43990</v>
      </c>
      <c r="E13" s="17"/>
      <c r="F13" s="17"/>
      <c r="G13" s="1">
        <f t="shared" si="0"/>
        <v>-5</v>
      </c>
      <c r="H13" s="16">
        <f t="shared" si="1"/>
        <v>-3060</v>
      </c>
    </row>
    <row r="14" spans="1:8" ht="15">
      <c r="A14" s="28" t="s">
        <v>64</v>
      </c>
      <c r="B14" s="16">
        <v>130</v>
      </c>
      <c r="C14" s="17">
        <v>44002</v>
      </c>
      <c r="D14" s="17">
        <v>43990</v>
      </c>
      <c r="E14" s="17"/>
      <c r="F14" s="17"/>
      <c r="G14" s="1">
        <f t="shared" si="0"/>
        <v>-12</v>
      </c>
      <c r="H14" s="16">
        <f t="shared" si="1"/>
        <v>-1560</v>
      </c>
    </row>
    <row r="15" spans="1:8" ht="15">
      <c r="A15" s="28" t="s">
        <v>65</v>
      </c>
      <c r="B15" s="16">
        <v>552.07</v>
      </c>
      <c r="C15" s="17">
        <v>44011</v>
      </c>
      <c r="D15" s="17">
        <v>44009</v>
      </c>
      <c r="E15" s="17"/>
      <c r="F15" s="17"/>
      <c r="G15" s="1">
        <f t="shared" si="0"/>
        <v>-2</v>
      </c>
      <c r="H15" s="16">
        <f t="shared" si="1"/>
        <v>-1104.14</v>
      </c>
    </row>
    <row r="16" spans="1:8" ht="15">
      <c r="A16" s="28" t="s">
        <v>66</v>
      </c>
      <c r="B16" s="16">
        <v>564.93</v>
      </c>
      <c r="C16" s="17">
        <v>44011</v>
      </c>
      <c r="D16" s="17">
        <v>44009</v>
      </c>
      <c r="E16" s="17"/>
      <c r="F16" s="17"/>
      <c r="G16" s="1">
        <f t="shared" si="0"/>
        <v>-2</v>
      </c>
      <c r="H16" s="16">
        <f t="shared" si="1"/>
        <v>-1129.86</v>
      </c>
    </row>
    <row r="17" spans="1:8" ht="15">
      <c r="A17" s="28" t="s">
        <v>67</v>
      </c>
      <c r="B17" s="16">
        <v>453.85</v>
      </c>
      <c r="C17" s="17">
        <v>44011</v>
      </c>
      <c r="D17" s="17">
        <v>44009</v>
      </c>
      <c r="E17" s="17"/>
      <c r="F17" s="17"/>
      <c r="G17" s="1">
        <f t="shared" si="0"/>
        <v>-2</v>
      </c>
      <c r="H17" s="16">
        <f t="shared" si="1"/>
        <v>-907.7</v>
      </c>
    </row>
    <row r="18" spans="1:8" ht="15">
      <c r="A18" s="28" t="s">
        <v>68</v>
      </c>
      <c r="B18" s="16">
        <v>308.97</v>
      </c>
      <c r="C18" s="17">
        <v>44011</v>
      </c>
      <c r="D18" s="17">
        <v>44009</v>
      </c>
      <c r="E18" s="17"/>
      <c r="F18" s="17"/>
      <c r="G18" s="1">
        <f t="shared" si="0"/>
        <v>-2</v>
      </c>
      <c r="H18" s="16">
        <f t="shared" si="1"/>
        <v>-617.94</v>
      </c>
    </row>
    <row r="19" spans="1:8" ht="15">
      <c r="A19" s="28" t="s">
        <v>69</v>
      </c>
      <c r="B19" s="16">
        <v>30</v>
      </c>
      <c r="C19" s="17">
        <v>44020</v>
      </c>
      <c r="D19" s="17">
        <v>44009</v>
      </c>
      <c r="E19" s="17"/>
      <c r="F19" s="17"/>
      <c r="G19" s="1">
        <f t="shared" si="0"/>
        <v>-11</v>
      </c>
      <c r="H19" s="16">
        <f t="shared" si="1"/>
        <v>-330</v>
      </c>
    </row>
    <row r="20" spans="1:8" ht="15">
      <c r="A20" s="28" t="s">
        <v>70</v>
      </c>
      <c r="B20" s="16">
        <v>700</v>
      </c>
      <c r="C20" s="17">
        <v>44037</v>
      </c>
      <c r="D20" s="17">
        <v>44009</v>
      </c>
      <c r="E20" s="17"/>
      <c r="F20" s="17"/>
      <c r="G20" s="1">
        <f t="shared" si="0"/>
        <v>-28</v>
      </c>
      <c r="H20" s="16">
        <f t="shared" si="1"/>
        <v>-19600</v>
      </c>
    </row>
    <row r="21" spans="1:8" ht="15">
      <c r="A21" s="28" t="s">
        <v>71</v>
      </c>
      <c r="B21" s="16">
        <v>600</v>
      </c>
      <c r="C21" s="17">
        <v>44037</v>
      </c>
      <c r="D21" s="17">
        <v>44009</v>
      </c>
      <c r="E21" s="17"/>
      <c r="F21" s="17"/>
      <c r="G21" s="1">
        <f t="shared" si="0"/>
        <v>-28</v>
      </c>
      <c r="H21" s="16">
        <f t="shared" si="1"/>
        <v>-16800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14057.5</v>
      </c>
      <c r="C1">
        <f>COUNTA(A4:A203)</f>
        <v>12</v>
      </c>
      <c r="G1" s="20">
        <f>IF(B1&lt;&gt;0,H1/B1,0)</f>
        <v>-11.74068646629913</v>
      </c>
      <c r="H1" s="19">
        <f>SUM(H4:H195)</f>
        <v>-165044.7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72</v>
      </c>
      <c r="B4" s="16">
        <v>5204.9</v>
      </c>
      <c r="C4" s="17">
        <v>44020</v>
      </c>
      <c r="D4" s="17">
        <v>44021</v>
      </c>
      <c r="E4" s="17"/>
      <c r="F4" s="17"/>
      <c r="G4" s="1">
        <f>D4-C4-(F4-E4)</f>
        <v>1</v>
      </c>
      <c r="H4" s="16">
        <f>B4*G4</f>
        <v>5204.9</v>
      </c>
    </row>
    <row r="5" spans="1:8" ht="15">
      <c r="A5" s="28" t="s">
        <v>73</v>
      </c>
      <c r="B5" s="16">
        <v>305</v>
      </c>
      <c r="C5" s="17">
        <v>44037</v>
      </c>
      <c r="D5" s="17">
        <v>44021</v>
      </c>
      <c r="E5" s="17"/>
      <c r="F5" s="17"/>
      <c r="G5" s="1">
        <f aca="true" t="shared" si="0" ref="G5:G68">D5-C5-(F5-E5)</f>
        <v>-16</v>
      </c>
      <c r="H5" s="16">
        <f aca="true" t="shared" si="1" ref="H5:H68">B5*G5</f>
        <v>-4880</v>
      </c>
    </row>
    <row r="6" spans="1:8" ht="15">
      <c r="A6" s="28" t="s">
        <v>74</v>
      </c>
      <c r="B6" s="16">
        <v>65.65</v>
      </c>
      <c r="C6" s="17">
        <v>44037</v>
      </c>
      <c r="D6" s="17">
        <v>44021</v>
      </c>
      <c r="E6" s="17"/>
      <c r="F6" s="17"/>
      <c r="G6" s="1">
        <f t="shared" si="0"/>
        <v>-16</v>
      </c>
      <c r="H6" s="16">
        <f t="shared" si="1"/>
        <v>-1050.4</v>
      </c>
    </row>
    <row r="7" spans="1:8" ht="15">
      <c r="A7" s="28" t="s">
        <v>75</v>
      </c>
      <c r="B7" s="16">
        <v>1000</v>
      </c>
      <c r="C7" s="17">
        <v>44044</v>
      </c>
      <c r="D7" s="17">
        <v>44021</v>
      </c>
      <c r="E7" s="17"/>
      <c r="F7" s="17"/>
      <c r="G7" s="1">
        <f t="shared" si="0"/>
        <v>-23</v>
      </c>
      <c r="H7" s="16">
        <f t="shared" si="1"/>
        <v>-23000</v>
      </c>
    </row>
    <row r="8" spans="1:8" ht="15">
      <c r="A8" s="28" t="s">
        <v>76</v>
      </c>
      <c r="B8" s="16">
        <v>1980</v>
      </c>
      <c r="C8" s="17">
        <v>44049</v>
      </c>
      <c r="D8" s="17">
        <v>44021</v>
      </c>
      <c r="E8" s="17"/>
      <c r="F8" s="17"/>
      <c r="G8" s="1">
        <f t="shared" si="0"/>
        <v>-28</v>
      </c>
      <c r="H8" s="16">
        <f t="shared" si="1"/>
        <v>-55440</v>
      </c>
    </row>
    <row r="9" spans="1:8" ht="15">
      <c r="A9" s="28" t="s">
        <v>77</v>
      </c>
      <c r="B9" s="16">
        <v>150</v>
      </c>
      <c r="C9" s="17">
        <v>44051</v>
      </c>
      <c r="D9" s="17">
        <v>44021</v>
      </c>
      <c r="E9" s="17"/>
      <c r="F9" s="17"/>
      <c r="G9" s="1">
        <f t="shared" si="0"/>
        <v>-30</v>
      </c>
      <c r="H9" s="16">
        <f t="shared" si="1"/>
        <v>-4500</v>
      </c>
    </row>
    <row r="10" spans="1:8" ht="15">
      <c r="A10" s="28" t="s">
        <v>78</v>
      </c>
      <c r="B10" s="16">
        <v>674.75</v>
      </c>
      <c r="C10" s="17">
        <v>44044</v>
      </c>
      <c r="D10" s="17">
        <v>44040</v>
      </c>
      <c r="E10" s="17"/>
      <c r="F10" s="17"/>
      <c r="G10" s="1">
        <f t="shared" si="0"/>
        <v>-4</v>
      </c>
      <c r="H10" s="16">
        <f t="shared" si="1"/>
        <v>-2699</v>
      </c>
    </row>
    <row r="11" spans="1:8" ht="15">
      <c r="A11" s="28" t="s">
        <v>79</v>
      </c>
      <c r="B11" s="16">
        <v>85</v>
      </c>
      <c r="C11" s="17">
        <v>44049</v>
      </c>
      <c r="D11" s="17">
        <v>44040</v>
      </c>
      <c r="E11" s="17"/>
      <c r="F11" s="17"/>
      <c r="G11" s="1">
        <f t="shared" si="0"/>
        <v>-9</v>
      </c>
      <c r="H11" s="16">
        <f t="shared" si="1"/>
        <v>-765</v>
      </c>
    </row>
    <row r="12" spans="1:8" ht="15">
      <c r="A12" s="28" t="s">
        <v>80</v>
      </c>
      <c r="B12" s="16">
        <v>2577.2</v>
      </c>
      <c r="C12" s="17">
        <v>44056</v>
      </c>
      <c r="D12" s="17">
        <v>44040</v>
      </c>
      <c r="E12" s="17"/>
      <c r="F12" s="17"/>
      <c r="G12" s="1">
        <f t="shared" si="0"/>
        <v>-16</v>
      </c>
      <c r="H12" s="16">
        <f t="shared" si="1"/>
        <v>-41235.2</v>
      </c>
    </row>
    <row r="13" spans="1:8" ht="15">
      <c r="A13" s="28" t="s">
        <v>81</v>
      </c>
      <c r="B13" s="16">
        <v>535</v>
      </c>
      <c r="C13" s="17">
        <v>44056</v>
      </c>
      <c r="D13" s="17">
        <v>44040</v>
      </c>
      <c r="E13" s="17"/>
      <c r="F13" s="17"/>
      <c r="G13" s="1">
        <f t="shared" si="0"/>
        <v>-16</v>
      </c>
      <c r="H13" s="16">
        <f t="shared" si="1"/>
        <v>-8560</v>
      </c>
    </row>
    <row r="14" spans="1:8" ht="15">
      <c r="A14" s="28" t="s">
        <v>82</v>
      </c>
      <c r="B14" s="16">
        <v>1350</v>
      </c>
      <c r="C14" s="17">
        <v>44059</v>
      </c>
      <c r="D14" s="17">
        <v>44040</v>
      </c>
      <c r="E14" s="17"/>
      <c r="F14" s="17"/>
      <c r="G14" s="1">
        <f t="shared" si="0"/>
        <v>-19</v>
      </c>
      <c r="H14" s="16">
        <f t="shared" si="1"/>
        <v>-25650</v>
      </c>
    </row>
    <row r="15" spans="1:8" ht="15">
      <c r="A15" s="28" t="s">
        <v>83</v>
      </c>
      <c r="B15" s="16">
        <v>130</v>
      </c>
      <c r="C15" s="17">
        <v>44059</v>
      </c>
      <c r="D15" s="17">
        <v>44040</v>
      </c>
      <c r="E15" s="17"/>
      <c r="F15" s="17"/>
      <c r="G15" s="1">
        <f t="shared" si="0"/>
        <v>-19</v>
      </c>
      <c r="H15" s="16">
        <f t="shared" si="1"/>
        <v>-2470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2020-07-31T11:14:34Z</dcterms:modified>
  <cp:category/>
  <cp:version/>
  <cp:contentType/>
  <cp:contentStatus/>
</cp:coreProperties>
</file>