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 defaultThemeVersion="124226"/>
  <xr:revisionPtr revIDLastSave="0" documentId="8_{58372D4A-EBC3-4718-9EE9-6C60C4B50CC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H43" i="2" s="1"/>
  <c r="G42" i="2"/>
  <c r="H42" i="2" s="1"/>
  <c r="G41" i="2"/>
  <c r="H41" i="2" s="1"/>
  <c r="G40" i="2"/>
  <c r="H40" i="2" s="1"/>
  <c r="G39" i="2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39" i="2"/>
  <c r="H26" i="2"/>
  <c r="H15" i="2"/>
  <c r="H6" i="2"/>
  <c r="H1" i="2" l="1"/>
  <c r="C15" i="1"/>
  <c r="C14" i="1"/>
  <c r="H1" i="4"/>
  <c r="G1" i="4" s="1"/>
  <c r="D15" i="1" s="1"/>
  <c r="C16" i="1"/>
  <c r="H1" i="5"/>
  <c r="G1" i="5" s="1"/>
  <c r="D16" i="1" s="1"/>
  <c r="H1" i="3"/>
  <c r="G1" i="3" s="1"/>
  <c r="D14" i="1" s="1"/>
  <c r="C9" i="1"/>
  <c r="A9" i="1"/>
  <c r="E9" i="1" l="1"/>
  <c r="G1" i="2"/>
  <c r="D13" i="1" s="1"/>
</calcChain>
</file>

<file path=xl/sharedStrings.xml><?xml version="1.0" encoding="utf-8"?>
<sst xmlns="http://schemas.openxmlformats.org/spreadsheetml/2006/main" count="207" uniqueCount="164">
  <si>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</si>
  <si>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</si>
  <si>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</si>
  <si>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</si>
  <si>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</si>
  <si>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</si>
  <si>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</si>
  <si>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</si>
  <si>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</si>
  <si>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</si>
  <si>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</si>
  <si>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</si>
  <si>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</si>
  <si>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</si>
  <si>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</si>
  <si>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</si>
  <si>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</si>
  <si>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</si>
  <si>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</si>
  <si>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</si>
  <si>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I.C. VIA UGO BASSI</t>
  </si>
  <si>
    <t>62012 CIVITANOVA MARCHE (MC) Via Ugo Bassi, 30 C.F. 93068500433 C.M. MCIC83600N</t>
  </si>
  <si>
    <t>1022003425 del 19/01/2022</t>
  </si>
  <si>
    <t>3648 del 23/12/2021</t>
  </si>
  <si>
    <t>3647 del 23/12/2021</t>
  </si>
  <si>
    <t>pa/261 del 21/12/2021</t>
  </si>
  <si>
    <t>237/PA del 22/12/2021</t>
  </si>
  <si>
    <t>pa/263 del 21/12/2021</t>
  </si>
  <si>
    <t>pa/264 del 21/12/2021</t>
  </si>
  <si>
    <t>236/PA del 22/12/2021</t>
  </si>
  <si>
    <t>pa/267 del 23/12/2021</t>
  </si>
  <si>
    <t>10804 del 22/12/2021</t>
  </si>
  <si>
    <t>7X00293311 del 10/02/2022</t>
  </si>
  <si>
    <t>0000000439/PA del 01/02/2022</t>
  </si>
  <si>
    <t>00003 del 05/01/2022</t>
  </si>
  <si>
    <t>6 del 26/01/2022</t>
  </si>
  <si>
    <t>3/2022 del 26/01/2022</t>
  </si>
  <si>
    <t>A/3 del 21/01/2022</t>
  </si>
  <si>
    <t>V3-4866 del 10/02/2022</t>
  </si>
  <si>
    <t>1022042909 del 18/02/2022</t>
  </si>
  <si>
    <t>1022057096 del 02/03/2022</t>
  </si>
  <si>
    <t>5/PA del 28/02/2022</t>
  </si>
  <si>
    <t>221/N del 28/02/2022</t>
  </si>
  <si>
    <t>23 del 18/03/2022</t>
  </si>
  <si>
    <t>241/B del 17/03/2022</t>
  </si>
  <si>
    <t>483 del 10/03/2022</t>
  </si>
  <si>
    <t>25 PA del 31/01/2022</t>
  </si>
  <si>
    <t>42/PA del 16/03/2022</t>
  </si>
  <si>
    <t>363 del 24/03/2022</t>
  </si>
  <si>
    <t>pa/63 del 30/03/2022</t>
  </si>
  <si>
    <t>FVL708 del 31/03/2022</t>
  </si>
  <si>
    <t>56/PA del 31/03/2022</t>
  </si>
  <si>
    <t>V3-11700 del 07/04/2022</t>
  </si>
  <si>
    <t>22 del 25/03/2022</t>
  </si>
  <si>
    <t>V3-11877 del 08/04/2022</t>
  </si>
  <si>
    <t>B62 del 13/04/2022</t>
  </si>
  <si>
    <t>1022094962 del 12/04/2022</t>
  </si>
  <si>
    <t>pa/86 del 13/04/2022</t>
  </si>
  <si>
    <t>1022121525 del 02/05/2022</t>
  </si>
  <si>
    <t>00055 del 15/04/2022</t>
  </si>
  <si>
    <t>83/PA del 30/04/2022</t>
  </si>
  <si>
    <t>86/PA del 30/04/2022</t>
  </si>
  <si>
    <t>87/PA del 30/04/2022</t>
  </si>
  <si>
    <t>V3-13994 del 02/05/2022</t>
  </si>
  <si>
    <t>84/PA del 30/04/2022</t>
  </si>
  <si>
    <t>85/PA del 30/04/2022</t>
  </si>
  <si>
    <t>158/01 del 10/05/2022</t>
  </si>
  <si>
    <t>189/01 del 13/05/2022</t>
  </si>
  <si>
    <t>41 del 21/05/2022</t>
  </si>
  <si>
    <t>pa/9 del 11/05/2022</t>
  </si>
  <si>
    <t>72/PA del 18/05/2022</t>
  </si>
  <si>
    <t>138/2022/IMM del 19/05/2022</t>
  </si>
  <si>
    <t>44 del 23/05/2022</t>
  </si>
  <si>
    <t>233/01 del 23/05/2022</t>
  </si>
  <si>
    <t>6 del 31/05/2022</t>
  </si>
  <si>
    <t>158 del 27/05/2022</t>
  </si>
  <si>
    <t>251/01 del 26/05/2022</t>
  </si>
  <si>
    <t>270/01 del 30/05/2022</t>
  </si>
  <si>
    <t>161 del 27/05/2022</t>
  </si>
  <si>
    <t>147 del 21/05/2022</t>
  </si>
  <si>
    <t>176 del 07/06/2022</t>
  </si>
  <si>
    <t>170 del 06/06/2022</t>
  </si>
  <si>
    <t>40E del 01/06/2022</t>
  </si>
  <si>
    <t>36/ET del 23/05/2022</t>
  </si>
  <si>
    <t>44/ET del 01/06/2022</t>
  </si>
  <si>
    <t>90/22 del 16/05/2022</t>
  </si>
  <si>
    <t>91/22 del 16/05/2022</t>
  </si>
  <si>
    <t>92/22 del 23/05/2022</t>
  </si>
  <si>
    <t>93/22 del 23/05/2022</t>
  </si>
  <si>
    <t>95/22 del 23/05/2022</t>
  </si>
  <si>
    <t>94/22 del 23/05/2022</t>
  </si>
  <si>
    <t>24-PA del 24/05/2022</t>
  </si>
  <si>
    <t>15 del 19/05/2022</t>
  </si>
  <si>
    <t>00078 del 26/05/2022</t>
  </si>
  <si>
    <t>V3-17963 del 01/06/2022</t>
  </si>
  <si>
    <t>29-PA del 08/06/2022</t>
  </si>
  <si>
    <t>pa/37 del 09/06/2022</t>
  </si>
  <si>
    <t>pa/38 del 09/06/2022</t>
  </si>
  <si>
    <t>V3-18992 del 13/06/2022</t>
  </si>
  <si>
    <t>2 del 15/06/2022</t>
  </si>
  <si>
    <t>1 del 15/06/2022</t>
  </si>
  <si>
    <t>599/F del 13/07/2022</t>
  </si>
  <si>
    <t>pa/48 del 23/06/2022</t>
  </si>
  <si>
    <t>1022179432 del 04/07/2022</t>
  </si>
  <si>
    <t>2022-VENPA-0000084 del 30/06/2022</t>
  </si>
  <si>
    <t>469 del 13/06/2022</t>
  </si>
  <si>
    <t>470 del 13/06/2022</t>
  </si>
  <si>
    <t>8/ter del 14/06/2022</t>
  </si>
  <si>
    <t>140/PA del 31/07/2022</t>
  </si>
  <si>
    <t>2183 del 26/07/2022</t>
  </si>
  <si>
    <t>3/2 del 31/07/2022</t>
  </si>
  <si>
    <t>130 del 01/08/2022</t>
  </si>
  <si>
    <t>131 del 01/08/2022</t>
  </si>
  <si>
    <t>1/PA-2022 del 21/07/2022</t>
  </si>
  <si>
    <t>1684/FE del 05/07/2022</t>
  </si>
  <si>
    <t>A/156 del 31/07/2022</t>
  </si>
  <si>
    <t>266/WP del 31/07/2022</t>
  </si>
  <si>
    <t>1022211936 del 01/08/2022</t>
  </si>
  <si>
    <t>61 del 06/08/2022</t>
  </si>
  <si>
    <t>43/FE/2022 del 01/09/2022</t>
  </si>
  <si>
    <t>0000002431/PA del 04/09/2022</t>
  </si>
  <si>
    <t>0000002430/PA del 04/09/2022</t>
  </si>
  <si>
    <t>27/PA del 15/03/2022</t>
  </si>
  <si>
    <t>0/2002 del 01/09/2022</t>
  </si>
  <si>
    <t>038_22 del 07/06/2022</t>
  </si>
  <si>
    <t>037_22 del 07/06/2022</t>
  </si>
  <si>
    <t>036_22 del 07/06/2022</t>
  </si>
  <si>
    <t>0000726/E del 20/07/2022</t>
  </si>
  <si>
    <t>0000725/E del 20/07/2022</t>
  </si>
  <si>
    <t>373/01 del 29/09/2022</t>
  </si>
  <si>
    <t>382 PA del 22/09/2022</t>
  </si>
  <si>
    <t>V3-24757 del 20/09/2022</t>
  </si>
  <si>
    <t>22/PA del 05/10/2022</t>
  </si>
  <si>
    <t>170/PA del 30/09/2022</t>
  </si>
  <si>
    <t>274/D del 30/09/2022</t>
  </si>
  <si>
    <t>1007 del 20/06/2022</t>
  </si>
  <si>
    <t>90 del 01/06/2022</t>
  </si>
  <si>
    <t>1550 del 17/10/2022</t>
  </si>
  <si>
    <t>1548 del 17/10/2022</t>
  </si>
  <si>
    <t>400/01 del 17/10/2022</t>
  </si>
  <si>
    <t>138/PA del 25/10/2022</t>
  </si>
  <si>
    <t>199/PA del 31/10/2022</t>
  </si>
  <si>
    <t>137/PA del 25/10/2022</t>
  </si>
  <si>
    <t>3915VEP del 09/11/2022</t>
  </si>
  <si>
    <t>0000004074/PA del 08/11/2022</t>
  </si>
  <si>
    <t>1022286442 del 08/11/2022</t>
  </si>
  <si>
    <t>2/262 del 31/10/2022</t>
  </si>
  <si>
    <t>V3-31205 del 14/11/2022</t>
  </si>
  <si>
    <t>4076VEP del 15/11/2022</t>
  </si>
  <si>
    <t>221/22 del 25/11/2022</t>
  </si>
  <si>
    <t>220/22 del 25/11/2022</t>
  </si>
  <si>
    <t>219/22 del 25/11/2022</t>
  </si>
  <si>
    <t>218/22 del 25/11/2022</t>
  </si>
  <si>
    <t>217/22 del 25/11/2022</t>
  </si>
  <si>
    <t>216/22 del 25/11/2022</t>
  </si>
  <si>
    <t>514/C-2022 del 30/11/2022</t>
  </si>
  <si>
    <t>2022BENA005004228 del 23/11/2022</t>
  </si>
  <si>
    <t>FPA 159/22 del 14/12/2022</t>
  </si>
  <si>
    <t>302/2022/IMM del 12/12/2022</t>
  </si>
  <si>
    <t>71 del 02/12/2022</t>
  </si>
  <si>
    <t>19</t>
  </si>
  <si>
    <t>16</t>
  </si>
  <si>
    <t>23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</si>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</sst>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B1" sqref="B1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2022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157</v>
      </c>
      <c r="B9" s="35"/>
      <c r="C9" s="34">
        <f>SUM(C13:C16)</f>
        <v>129120.37999999999</v>
      </c>
      <c r="D9" s="35"/>
      <c r="E9" s="40">
        <f>('Trimestre 1'!H1+'Trimestre 2'!H1+'Trimestre 3'!H1+'Trimestre 4'!H1)/C9</f>
        <v>10.31352641620169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40</v>
      </c>
      <c r="C13" s="29">
        <f>'Trimestre 1'!B1</f>
        <v>34082.399999999994</v>
      </c>
      <c r="D13" s="29">
        <f>'Trimestre 1'!G1</f>
        <v>8.9354197474356294</v>
      </c>
      <c r="E13" s="29">
        <v>91693.14</v>
      </c>
      <c r="F13" s="33" t="s">
        <v>160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42</v>
      </c>
      <c r="C14" s="29">
        <f>'Trimestre 2'!B1</f>
        <v>18700.030000000002</v>
      </c>
      <c r="D14" s="29">
        <f>'Trimestre 2'!G1</f>
        <v>-12.009987684511733</v>
      </c>
      <c r="E14" s="29">
        <v>81914.14</v>
      </c>
      <c r="F14" s="33" t="s">
        <v>161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44</v>
      </c>
      <c r="C15" s="29">
        <f>'Trimestre 3'!B1</f>
        <v>48839.929999999993</v>
      </c>
      <c r="D15" s="29">
        <f>'Trimestre 3'!G1</f>
        <v>36.837431585180411</v>
      </c>
      <c r="E15" s="29">
        <v>22053.32</v>
      </c>
      <c r="F15" s="33" t="s">
        <v>162</v>
      </c>
    </row>
    <row r="16" spans="1:11" ht="21.75" customHeight="1" x14ac:dyDescent="0.25">
      <c r="A16" s="28" t="s">
        <v>16</v>
      </c>
      <c r="B16" s="17">
        <f>'Trimestre 4'!C1</f>
        <v>31</v>
      </c>
      <c r="C16" s="29">
        <f>'Trimestre 4'!B1</f>
        <v>27498.020000000004</v>
      </c>
      <c r="D16" s="29">
        <f>'Trimestre 4'!G1</f>
        <v>-19.907053307838162</v>
      </c>
      <c r="E16" s="29">
        <v>8229.8799999999992</v>
      </c>
      <c r="F16" s="33" t="s">
        <v>163</v>
      </c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34082.399999999994</v>
      </c>
      <c r="C1">
        <f>COUNTA(A4:A353)</f>
        <v>40</v>
      </c>
      <c r="G1" s="16">
        <f>IF(B1&lt;&gt;0,H1/B1,0)</f>
        <v>8.9354197474356294</v>
      </c>
      <c r="H1" s="15">
        <f>SUM(H4:H353)</f>
        <v>304540.55000000005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48.01</v>
      </c>
      <c r="C4" s="13">
        <v>44624</v>
      </c>
      <c r="D4" s="13">
        <v>44603</v>
      </c>
      <c r="E4" s="13"/>
      <c r="F4" s="13"/>
      <c r="G4" s="1">
        <f>D4-C4-(F4-E4)</f>
        <v>-21</v>
      </c>
      <c r="H4" s="12">
        <f>B4*G4</f>
        <v>-1008.2099999999999</v>
      </c>
    </row>
    <row r="5" spans="1:8" x14ac:dyDescent="0.25">
      <c r="A5" s="19" t="s">
        <v>23</v>
      </c>
      <c r="B5" s="12">
        <v>90</v>
      </c>
      <c r="C5" s="13">
        <v>44589</v>
      </c>
      <c r="D5" s="13">
        <v>44603</v>
      </c>
      <c r="E5" s="13"/>
      <c r="F5" s="13"/>
      <c r="G5" s="1">
        <f t="shared" ref="G5:G68" si="0">D5-C5-(F5-E5)</f>
        <v>14</v>
      </c>
      <c r="H5" s="12">
        <f t="shared" ref="H5:H68" si="1">B5*G5</f>
        <v>1260</v>
      </c>
    </row>
    <row r="6" spans="1:8" x14ac:dyDescent="0.25">
      <c r="A6" s="19" t="s">
        <v>24</v>
      </c>
      <c r="B6" s="12">
        <v>193.49</v>
      </c>
      <c r="C6" s="13">
        <v>44589</v>
      </c>
      <c r="D6" s="13">
        <v>44603</v>
      </c>
      <c r="E6" s="13"/>
      <c r="F6" s="13"/>
      <c r="G6" s="1">
        <f t="shared" si="0"/>
        <v>14</v>
      </c>
      <c r="H6" s="12">
        <f t="shared" si="1"/>
        <v>2708.86</v>
      </c>
    </row>
    <row r="7" spans="1:8" x14ac:dyDescent="0.25">
      <c r="A7" s="19" t="s">
        <v>25</v>
      </c>
      <c r="B7" s="12">
        <v>251.69</v>
      </c>
      <c r="C7" s="13">
        <v>44583</v>
      </c>
      <c r="D7" s="13">
        <v>44603</v>
      </c>
      <c r="E7" s="13"/>
      <c r="F7" s="13"/>
      <c r="G7" s="1">
        <f t="shared" si="0"/>
        <v>20</v>
      </c>
      <c r="H7" s="12">
        <f t="shared" si="1"/>
        <v>5033.8</v>
      </c>
    </row>
    <row r="8" spans="1:8" x14ac:dyDescent="0.25">
      <c r="A8" s="19" t="s">
        <v>26</v>
      </c>
      <c r="B8" s="12">
        <v>284</v>
      </c>
      <c r="C8" s="13">
        <v>44589</v>
      </c>
      <c r="D8" s="13">
        <v>44603</v>
      </c>
      <c r="E8" s="13"/>
      <c r="F8" s="13"/>
      <c r="G8" s="1">
        <f t="shared" si="0"/>
        <v>14</v>
      </c>
      <c r="H8" s="12">
        <f t="shared" si="1"/>
        <v>3976</v>
      </c>
    </row>
    <row r="9" spans="1:8" x14ac:dyDescent="0.25">
      <c r="A9" s="19" t="s">
        <v>27</v>
      </c>
      <c r="B9" s="12">
        <v>41.48</v>
      </c>
      <c r="C9" s="13">
        <v>44589</v>
      </c>
      <c r="D9" s="13">
        <v>44603</v>
      </c>
      <c r="E9" s="13"/>
      <c r="F9" s="13"/>
      <c r="G9" s="1">
        <f t="shared" si="0"/>
        <v>14</v>
      </c>
      <c r="H9" s="12">
        <f t="shared" si="1"/>
        <v>580.71999999999991</v>
      </c>
    </row>
    <row r="10" spans="1:8" x14ac:dyDescent="0.25">
      <c r="A10" s="19" t="s">
        <v>28</v>
      </c>
      <c r="B10" s="12">
        <v>197.26</v>
      </c>
      <c r="C10" s="13">
        <v>44589</v>
      </c>
      <c r="D10" s="13">
        <v>44603</v>
      </c>
      <c r="E10" s="13"/>
      <c r="F10" s="13"/>
      <c r="G10" s="1">
        <f t="shared" si="0"/>
        <v>14</v>
      </c>
      <c r="H10" s="12">
        <f t="shared" si="1"/>
        <v>2761.64</v>
      </c>
    </row>
    <row r="11" spans="1:8" x14ac:dyDescent="0.25">
      <c r="A11" s="19" t="s">
        <v>29</v>
      </c>
      <c r="B11" s="12">
        <v>193.2</v>
      </c>
      <c r="C11" s="13">
        <v>44589</v>
      </c>
      <c r="D11" s="13">
        <v>44603</v>
      </c>
      <c r="E11" s="13"/>
      <c r="F11" s="13"/>
      <c r="G11" s="1">
        <f t="shared" si="0"/>
        <v>14</v>
      </c>
      <c r="H11" s="12">
        <f t="shared" si="1"/>
        <v>2704.7999999999997</v>
      </c>
    </row>
    <row r="12" spans="1:8" x14ac:dyDescent="0.25">
      <c r="A12" s="19" t="s">
        <v>30</v>
      </c>
      <c r="B12" s="12">
        <v>316.19</v>
      </c>
      <c r="C12" s="13">
        <v>44589</v>
      </c>
      <c r="D12" s="13">
        <v>44603</v>
      </c>
      <c r="E12" s="13"/>
      <c r="F12" s="13"/>
      <c r="G12" s="1">
        <f t="shared" si="0"/>
        <v>14</v>
      </c>
      <c r="H12" s="12">
        <f t="shared" si="1"/>
        <v>4426.66</v>
      </c>
    </row>
    <row r="13" spans="1:8" x14ac:dyDescent="0.25">
      <c r="A13" s="19" t="s">
        <v>31</v>
      </c>
      <c r="B13" s="12">
        <v>5601.96</v>
      </c>
      <c r="C13" s="13">
        <v>44589</v>
      </c>
      <c r="D13" s="13">
        <v>44613</v>
      </c>
      <c r="E13" s="13"/>
      <c r="F13" s="13"/>
      <c r="G13" s="1">
        <f t="shared" si="0"/>
        <v>24</v>
      </c>
      <c r="H13" s="12">
        <f t="shared" si="1"/>
        <v>134447.04000000001</v>
      </c>
    </row>
    <row r="14" spans="1:8" x14ac:dyDescent="0.25">
      <c r="A14" s="19" t="s">
        <v>31</v>
      </c>
      <c r="B14" s="12">
        <v>1580.04</v>
      </c>
      <c r="C14" s="13">
        <v>44589</v>
      </c>
      <c r="D14" s="13">
        <v>44613</v>
      </c>
      <c r="E14" s="13"/>
      <c r="F14" s="13"/>
      <c r="G14" s="1">
        <f t="shared" si="0"/>
        <v>24</v>
      </c>
      <c r="H14" s="12">
        <f t="shared" si="1"/>
        <v>37920.959999999999</v>
      </c>
    </row>
    <row r="15" spans="1:8" x14ac:dyDescent="0.25">
      <c r="A15" s="19" t="s">
        <v>32</v>
      </c>
      <c r="B15" s="12">
        <v>529.1</v>
      </c>
      <c r="C15" s="13">
        <v>44640</v>
      </c>
      <c r="D15" s="13">
        <v>44613</v>
      </c>
      <c r="E15" s="13"/>
      <c r="F15" s="13"/>
      <c r="G15" s="1">
        <f t="shared" si="0"/>
        <v>-27</v>
      </c>
      <c r="H15" s="12">
        <f t="shared" si="1"/>
        <v>-14285.7</v>
      </c>
    </row>
    <row r="16" spans="1:8" x14ac:dyDescent="0.25">
      <c r="A16" s="19" t="s">
        <v>33</v>
      </c>
      <c r="B16" s="12">
        <v>936</v>
      </c>
      <c r="C16" s="13">
        <v>44638</v>
      </c>
      <c r="D16" s="13">
        <v>44613</v>
      </c>
      <c r="E16" s="13"/>
      <c r="F16" s="13"/>
      <c r="G16" s="1">
        <f t="shared" si="0"/>
        <v>-25</v>
      </c>
      <c r="H16" s="12">
        <f t="shared" si="1"/>
        <v>-23400</v>
      </c>
    </row>
    <row r="17" spans="1:8" x14ac:dyDescent="0.25">
      <c r="A17" s="19" t="s">
        <v>34</v>
      </c>
      <c r="B17" s="12">
        <v>351</v>
      </c>
      <c r="C17" s="13">
        <v>44598</v>
      </c>
      <c r="D17" s="13">
        <v>44613</v>
      </c>
      <c r="E17" s="13"/>
      <c r="F17" s="13"/>
      <c r="G17" s="1">
        <f t="shared" si="0"/>
        <v>15</v>
      </c>
      <c r="H17" s="12">
        <f t="shared" si="1"/>
        <v>5265</v>
      </c>
    </row>
    <row r="18" spans="1:8" x14ac:dyDescent="0.25">
      <c r="A18" s="19" t="s">
        <v>35</v>
      </c>
      <c r="B18" s="12">
        <v>655.38</v>
      </c>
      <c r="C18" s="13">
        <v>44640</v>
      </c>
      <c r="D18" s="13">
        <v>44613</v>
      </c>
      <c r="E18" s="13"/>
      <c r="F18" s="13"/>
      <c r="G18" s="1">
        <f t="shared" si="0"/>
        <v>-27</v>
      </c>
      <c r="H18" s="12">
        <f t="shared" si="1"/>
        <v>-17695.259999999998</v>
      </c>
    </row>
    <row r="19" spans="1:8" x14ac:dyDescent="0.25">
      <c r="A19" s="19" t="s">
        <v>36</v>
      </c>
      <c r="B19" s="12">
        <v>128.69999999999999</v>
      </c>
      <c r="C19" s="13">
        <v>44631</v>
      </c>
      <c r="D19" s="13">
        <v>44613</v>
      </c>
      <c r="E19" s="13"/>
      <c r="F19" s="13"/>
      <c r="G19" s="1">
        <f t="shared" si="0"/>
        <v>-18</v>
      </c>
      <c r="H19" s="12">
        <f t="shared" si="1"/>
        <v>-2316.6</v>
      </c>
    </row>
    <row r="20" spans="1:8" x14ac:dyDescent="0.25">
      <c r="A20" s="19" t="s">
        <v>37</v>
      </c>
      <c r="B20" s="12">
        <v>1372.8</v>
      </c>
      <c r="C20" s="13">
        <v>44626</v>
      </c>
      <c r="D20" s="13">
        <v>44613</v>
      </c>
      <c r="E20" s="13"/>
      <c r="F20" s="13"/>
      <c r="G20" s="1">
        <f t="shared" si="0"/>
        <v>-13</v>
      </c>
      <c r="H20" s="12">
        <f t="shared" si="1"/>
        <v>-17846.399999999998</v>
      </c>
    </row>
    <row r="21" spans="1:8" x14ac:dyDescent="0.25">
      <c r="A21" s="19" t="s">
        <v>37</v>
      </c>
      <c r="B21" s="12">
        <v>57.2</v>
      </c>
      <c r="C21" s="13">
        <v>44626</v>
      </c>
      <c r="D21" s="13">
        <v>44623</v>
      </c>
      <c r="E21" s="13"/>
      <c r="F21" s="13"/>
      <c r="G21" s="1">
        <f t="shared" si="0"/>
        <v>-3</v>
      </c>
      <c r="H21" s="12">
        <f t="shared" si="1"/>
        <v>-171.60000000000002</v>
      </c>
    </row>
    <row r="22" spans="1:8" x14ac:dyDescent="0.25">
      <c r="A22" s="19" t="s">
        <v>36</v>
      </c>
      <c r="B22" s="12">
        <v>36.299999999999997</v>
      </c>
      <c r="C22" s="13">
        <v>44631</v>
      </c>
      <c r="D22" s="13">
        <v>44623</v>
      </c>
      <c r="E22" s="13"/>
      <c r="F22" s="13"/>
      <c r="G22" s="1">
        <f t="shared" si="0"/>
        <v>-8</v>
      </c>
      <c r="H22" s="12">
        <f t="shared" si="1"/>
        <v>-290.39999999999998</v>
      </c>
    </row>
    <row r="23" spans="1:8" x14ac:dyDescent="0.25">
      <c r="A23" s="19" t="s">
        <v>34</v>
      </c>
      <c r="B23" s="12">
        <v>99</v>
      </c>
      <c r="C23" s="13">
        <v>44598</v>
      </c>
      <c r="D23" s="13">
        <v>44623</v>
      </c>
      <c r="E23" s="13"/>
      <c r="F23" s="13"/>
      <c r="G23" s="1">
        <f t="shared" si="0"/>
        <v>25</v>
      </c>
      <c r="H23" s="12">
        <f t="shared" si="1"/>
        <v>2475</v>
      </c>
    </row>
    <row r="24" spans="1:8" x14ac:dyDescent="0.25">
      <c r="A24" s="19" t="s">
        <v>33</v>
      </c>
      <c r="B24" s="12">
        <v>264</v>
      </c>
      <c r="C24" s="13">
        <v>44638</v>
      </c>
      <c r="D24" s="13">
        <v>44623</v>
      </c>
      <c r="E24" s="13"/>
      <c r="F24" s="13"/>
      <c r="G24" s="1">
        <f t="shared" si="0"/>
        <v>-15</v>
      </c>
      <c r="H24" s="12">
        <f t="shared" si="1"/>
        <v>-3960</v>
      </c>
    </row>
    <row r="25" spans="1:8" x14ac:dyDescent="0.25">
      <c r="A25" s="19" t="s">
        <v>32</v>
      </c>
      <c r="B25" s="12">
        <v>97.9</v>
      </c>
      <c r="C25" s="13">
        <v>44640</v>
      </c>
      <c r="D25" s="13">
        <v>44623</v>
      </c>
      <c r="E25" s="13"/>
      <c r="F25" s="13"/>
      <c r="G25" s="1">
        <f t="shared" si="0"/>
        <v>-17</v>
      </c>
      <c r="H25" s="12">
        <f t="shared" si="1"/>
        <v>-1664.3000000000002</v>
      </c>
    </row>
    <row r="26" spans="1:8" x14ac:dyDescent="0.25">
      <c r="A26" s="19" t="s">
        <v>31</v>
      </c>
      <c r="B26" s="12">
        <v>1580.04</v>
      </c>
      <c r="C26" s="13">
        <v>44589</v>
      </c>
      <c r="D26" s="13">
        <v>44623</v>
      </c>
      <c r="E26" s="13"/>
      <c r="F26" s="13"/>
      <c r="G26" s="1">
        <f t="shared" si="0"/>
        <v>34</v>
      </c>
      <c r="H26" s="12">
        <f t="shared" si="1"/>
        <v>53721.36</v>
      </c>
    </row>
    <row r="27" spans="1:8" x14ac:dyDescent="0.25">
      <c r="A27" s="19" t="s">
        <v>30</v>
      </c>
      <c r="B27" s="12">
        <v>69.56</v>
      </c>
      <c r="C27" s="13">
        <v>44589</v>
      </c>
      <c r="D27" s="13">
        <v>44623</v>
      </c>
      <c r="E27" s="13"/>
      <c r="F27" s="13"/>
      <c r="G27" s="1">
        <f t="shared" si="0"/>
        <v>34</v>
      </c>
      <c r="H27" s="12">
        <f t="shared" si="1"/>
        <v>2365.04</v>
      </c>
    </row>
    <row r="28" spans="1:8" x14ac:dyDescent="0.25">
      <c r="A28" s="19" t="s">
        <v>29</v>
      </c>
      <c r="B28" s="12">
        <v>42.5</v>
      </c>
      <c r="C28" s="13">
        <v>44589</v>
      </c>
      <c r="D28" s="13">
        <v>44623</v>
      </c>
      <c r="E28" s="13"/>
      <c r="F28" s="13"/>
      <c r="G28" s="1">
        <f t="shared" si="0"/>
        <v>34</v>
      </c>
      <c r="H28" s="12">
        <f t="shared" si="1"/>
        <v>1445</v>
      </c>
    </row>
    <row r="29" spans="1:8" x14ac:dyDescent="0.25">
      <c r="A29" s="19" t="s">
        <v>28</v>
      </c>
      <c r="B29" s="12">
        <v>43.4</v>
      </c>
      <c r="C29" s="13">
        <v>44589</v>
      </c>
      <c r="D29" s="13">
        <v>44623</v>
      </c>
      <c r="E29" s="13"/>
      <c r="F29" s="13"/>
      <c r="G29" s="1">
        <f t="shared" si="0"/>
        <v>34</v>
      </c>
      <c r="H29" s="12">
        <f t="shared" si="1"/>
        <v>1475.6</v>
      </c>
    </row>
    <row r="30" spans="1:8" x14ac:dyDescent="0.25">
      <c r="A30" s="19" t="s">
        <v>27</v>
      </c>
      <c r="B30" s="12">
        <v>9.1300000000000008</v>
      </c>
      <c r="C30" s="13">
        <v>44589</v>
      </c>
      <c r="D30" s="13">
        <v>44623</v>
      </c>
      <c r="E30" s="13"/>
      <c r="F30" s="13"/>
      <c r="G30" s="1">
        <f t="shared" si="0"/>
        <v>34</v>
      </c>
      <c r="H30" s="12">
        <f t="shared" si="1"/>
        <v>310.42</v>
      </c>
    </row>
    <row r="31" spans="1:8" x14ac:dyDescent="0.25">
      <c r="A31" s="19" t="s">
        <v>26</v>
      </c>
      <c r="B31" s="12">
        <v>62.48</v>
      </c>
      <c r="C31" s="13">
        <v>44589</v>
      </c>
      <c r="D31" s="13">
        <v>44623</v>
      </c>
      <c r="E31" s="13"/>
      <c r="F31" s="13"/>
      <c r="G31" s="1">
        <f t="shared" si="0"/>
        <v>34</v>
      </c>
      <c r="H31" s="12">
        <f t="shared" si="1"/>
        <v>2124.3199999999997</v>
      </c>
    </row>
    <row r="32" spans="1:8" x14ac:dyDescent="0.25">
      <c r="A32" s="19" t="s">
        <v>25</v>
      </c>
      <c r="B32" s="12">
        <v>55.37</v>
      </c>
      <c r="C32" s="13">
        <v>44583</v>
      </c>
      <c r="D32" s="13">
        <v>44623</v>
      </c>
      <c r="E32" s="13"/>
      <c r="F32" s="13"/>
      <c r="G32" s="1">
        <f t="shared" si="0"/>
        <v>40</v>
      </c>
      <c r="H32" s="12">
        <f t="shared" si="1"/>
        <v>2214.7999999999997</v>
      </c>
    </row>
    <row r="33" spans="1:8" x14ac:dyDescent="0.25">
      <c r="A33" s="19" t="s">
        <v>24</v>
      </c>
      <c r="B33" s="12">
        <v>2.59</v>
      </c>
      <c r="C33" s="13">
        <v>44589</v>
      </c>
      <c r="D33" s="13">
        <v>44623</v>
      </c>
      <c r="E33" s="13"/>
      <c r="F33" s="13"/>
      <c r="G33" s="1">
        <f t="shared" si="0"/>
        <v>34</v>
      </c>
      <c r="H33" s="12">
        <f t="shared" si="1"/>
        <v>88.06</v>
      </c>
    </row>
    <row r="34" spans="1:8" x14ac:dyDescent="0.25">
      <c r="A34" s="19" t="s">
        <v>23</v>
      </c>
      <c r="B34" s="12">
        <v>4.5</v>
      </c>
      <c r="C34" s="13">
        <v>44589</v>
      </c>
      <c r="D34" s="13">
        <v>44623</v>
      </c>
      <c r="E34" s="13"/>
      <c r="F34" s="13"/>
      <c r="G34" s="1">
        <f t="shared" si="0"/>
        <v>34</v>
      </c>
      <c r="H34" s="12">
        <f t="shared" si="1"/>
        <v>153</v>
      </c>
    </row>
    <row r="35" spans="1:8" x14ac:dyDescent="0.25">
      <c r="A35" s="19" t="s">
        <v>38</v>
      </c>
      <c r="B35" s="12">
        <v>70.33</v>
      </c>
      <c r="C35" s="13">
        <v>44646</v>
      </c>
      <c r="D35" s="13">
        <v>44648</v>
      </c>
      <c r="E35" s="13"/>
      <c r="F35" s="13"/>
      <c r="G35" s="1">
        <f t="shared" si="0"/>
        <v>2</v>
      </c>
      <c r="H35" s="12">
        <f t="shared" si="1"/>
        <v>140.66</v>
      </c>
    </row>
    <row r="36" spans="1:8" x14ac:dyDescent="0.25">
      <c r="A36" s="19" t="s">
        <v>39</v>
      </c>
      <c r="B36" s="12">
        <v>99.42</v>
      </c>
      <c r="C36" s="13">
        <v>44651</v>
      </c>
      <c r="D36" s="13">
        <v>44648</v>
      </c>
      <c r="E36" s="13"/>
      <c r="F36" s="13"/>
      <c r="G36" s="1">
        <f t="shared" si="0"/>
        <v>-3</v>
      </c>
      <c r="H36" s="12">
        <f t="shared" si="1"/>
        <v>-298.26</v>
      </c>
    </row>
    <row r="37" spans="1:8" x14ac:dyDescent="0.25">
      <c r="A37" s="19" t="s">
        <v>40</v>
      </c>
      <c r="B37" s="12">
        <v>31.28</v>
      </c>
      <c r="C37" s="13">
        <v>44665</v>
      </c>
      <c r="D37" s="13">
        <v>44648</v>
      </c>
      <c r="E37" s="13"/>
      <c r="F37" s="13"/>
      <c r="G37" s="1">
        <f t="shared" si="0"/>
        <v>-17</v>
      </c>
      <c r="H37" s="12">
        <f t="shared" si="1"/>
        <v>-531.76</v>
      </c>
    </row>
    <row r="38" spans="1:8" x14ac:dyDescent="0.25">
      <c r="A38" s="19" t="s">
        <v>41</v>
      </c>
      <c r="B38" s="12">
        <v>114.51</v>
      </c>
      <c r="C38" s="13">
        <v>44661</v>
      </c>
      <c r="D38" s="13">
        <v>44648</v>
      </c>
      <c r="E38" s="13"/>
      <c r="F38" s="13"/>
      <c r="G38" s="1">
        <f t="shared" si="0"/>
        <v>-13</v>
      </c>
      <c r="H38" s="12">
        <f t="shared" si="1"/>
        <v>-1488.63</v>
      </c>
    </row>
    <row r="39" spans="1:8" x14ac:dyDescent="0.25">
      <c r="A39" s="19" t="s">
        <v>42</v>
      </c>
      <c r="B39" s="12">
        <v>466.83</v>
      </c>
      <c r="C39" s="13">
        <v>44665</v>
      </c>
      <c r="D39" s="13">
        <v>44648</v>
      </c>
      <c r="E39" s="13"/>
      <c r="F39" s="13"/>
      <c r="G39" s="1">
        <f t="shared" si="0"/>
        <v>-17</v>
      </c>
      <c r="H39" s="12">
        <f t="shared" si="1"/>
        <v>-7936.11</v>
      </c>
    </row>
    <row r="40" spans="1:8" x14ac:dyDescent="0.25">
      <c r="A40" s="19" t="s">
        <v>43</v>
      </c>
      <c r="B40" s="12">
        <v>260</v>
      </c>
      <c r="C40" s="13">
        <v>44675</v>
      </c>
      <c r="D40" s="13">
        <v>44648</v>
      </c>
      <c r="E40" s="13"/>
      <c r="F40" s="13"/>
      <c r="G40" s="1">
        <f t="shared" si="0"/>
        <v>-27</v>
      </c>
      <c r="H40" s="12">
        <f t="shared" si="1"/>
        <v>-7020</v>
      </c>
    </row>
    <row r="41" spans="1:8" x14ac:dyDescent="0.25">
      <c r="A41" s="19" t="s">
        <v>44</v>
      </c>
      <c r="B41" s="12">
        <v>326.39999999999998</v>
      </c>
      <c r="C41" s="13">
        <v>44675</v>
      </c>
      <c r="D41" s="13">
        <v>44648</v>
      </c>
      <c r="E41" s="13"/>
      <c r="F41" s="13"/>
      <c r="G41" s="1">
        <f t="shared" si="0"/>
        <v>-27</v>
      </c>
      <c r="H41" s="12">
        <f t="shared" si="1"/>
        <v>-8812.7999999999993</v>
      </c>
    </row>
    <row r="42" spans="1:8" x14ac:dyDescent="0.25">
      <c r="A42" s="19" t="s">
        <v>45</v>
      </c>
      <c r="B42" s="12">
        <v>4680</v>
      </c>
      <c r="C42" s="13">
        <v>44669</v>
      </c>
      <c r="D42" s="13">
        <v>44648</v>
      </c>
      <c r="E42" s="13"/>
      <c r="F42" s="13"/>
      <c r="G42" s="1">
        <f t="shared" si="0"/>
        <v>-21</v>
      </c>
      <c r="H42" s="12">
        <f t="shared" si="1"/>
        <v>-98280</v>
      </c>
    </row>
    <row r="43" spans="1:8" x14ac:dyDescent="0.25">
      <c r="A43" s="19" t="s">
        <v>46</v>
      </c>
      <c r="B43" s="12">
        <v>12839.36</v>
      </c>
      <c r="C43" s="13">
        <v>44638</v>
      </c>
      <c r="D43" s="13">
        <v>44657</v>
      </c>
      <c r="E43" s="13"/>
      <c r="F43" s="13"/>
      <c r="G43" s="1">
        <f t="shared" si="0"/>
        <v>19</v>
      </c>
      <c r="H43" s="12">
        <f t="shared" si="1"/>
        <v>243947.84000000003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18700.030000000002</v>
      </c>
      <c r="C1">
        <f>COUNTA(A4:A353)</f>
        <v>42</v>
      </c>
      <c r="G1" s="16">
        <f>IF(B1&lt;&gt;0,H1/B1,0)</f>
        <v>-12.009987684511733</v>
      </c>
      <c r="H1" s="15">
        <f>SUM(H4:H353)</f>
        <v>-224587.12999999998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42</v>
      </c>
      <c r="B4" s="12">
        <v>131.66999999999999</v>
      </c>
      <c r="C4" s="13">
        <v>44665</v>
      </c>
      <c r="D4" s="13">
        <v>44657</v>
      </c>
      <c r="E4" s="13"/>
      <c r="F4" s="13"/>
      <c r="G4" s="1">
        <f>D4-C4-(F4-E4)</f>
        <v>-8</v>
      </c>
      <c r="H4" s="12">
        <f>B4*G4</f>
        <v>-1053.3599999999999</v>
      </c>
    </row>
    <row r="5" spans="1:8" x14ac:dyDescent="0.25">
      <c r="A5" s="19" t="s">
        <v>38</v>
      </c>
      <c r="B5" s="12">
        <v>19.84</v>
      </c>
      <c r="C5" s="13">
        <v>44646</v>
      </c>
      <c r="D5" s="13">
        <v>44657</v>
      </c>
      <c r="E5" s="13"/>
      <c r="F5" s="13"/>
      <c r="G5" s="1">
        <f t="shared" ref="G5:G68" si="0">D5-C5-(F5-E5)</f>
        <v>11</v>
      </c>
      <c r="H5" s="12">
        <f t="shared" ref="H5:H68" si="1">B5*G5</f>
        <v>218.24</v>
      </c>
    </row>
    <row r="6" spans="1:8" x14ac:dyDescent="0.25">
      <c r="A6" s="19" t="s">
        <v>47</v>
      </c>
      <c r="B6" s="12">
        <v>4333.7</v>
      </c>
      <c r="C6" s="13">
        <v>44682</v>
      </c>
      <c r="D6" s="13">
        <v>44686</v>
      </c>
      <c r="E6" s="13"/>
      <c r="F6" s="13"/>
      <c r="G6" s="1">
        <f t="shared" si="0"/>
        <v>4</v>
      </c>
      <c r="H6" s="12">
        <f t="shared" si="1"/>
        <v>17334.8</v>
      </c>
    </row>
    <row r="7" spans="1:8" x14ac:dyDescent="0.25">
      <c r="A7" s="19" t="s">
        <v>48</v>
      </c>
      <c r="B7" s="12">
        <v>112</v>
      </c>
      <c r="C7" s="13">
        <v>44686</v>
      </c>
      <c r="D7" s="13">
        <v>44686</v>
      </c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 t="s">
        <v>49</v>
      </c>
      <c r="B8" s="12">
        <v>216.51</v>
      </c>
      <c r="C8" s="13">
        <v>44694</v>
      </c>
      <c r="D8" s="13">
        <v>44686</v>
      </c>
      <c r="E8" s="13"/>
      <c r="F8" s="13"/>
      <c r="G8" s="1">
        <f t="shared" si="0"/>
        <v>-8</v>
      </c>
      <c r="H8" s="12">
        <f t="shared" si="1"/>
        <v>-1732.08</v>
      </c>
    </row>
    <row r="9" spans="1:8" x14ac:dyDescent="0.25">
      <c r="A9" s="19" t="s">
        <v>50</v>
      </c>
      <c r="B9" s="12">
        <v>90</v>
      </c>
      <c r="C9" s="13">
        <v>44701</v>
      </c>
      <c r="D9" s="13">
        <v>44686</v>
      </c>
      <c r="E9" s="13"/>
      <c r="F9" s="13"/>
      <c r="G9" s="1">
        <f t="shared" si="0"/>
        <v>-15</v>
      </c>
      <c r="H9" s="12">
        <f t="shared" si="1"/>
        <v>-1350</v>
      </c>
    </row>
    <row r="10" spans="1:8" x14ac:dyDescent="0.25">
      <c r="A10" s="19" t="s">
        <v>51</v>
      </c>
      <c r="B10" s="12">
        <v>80.400000000000006</v>
      </c>
      <c r="C10" s="13">
        <v>44701</v>
      </c>
      <c r="D10" s="13">
        <v>44686</v>
      </c>
      <c r="E10" s="13"/>
      <c r="F10" s="13"/>
      <c r="G10" s="1">
        <f t="shared" si="0"/>
        <v>-15</v>
      </c>
      <c r="H10" s="12">
        <f t="shared" si="1"/>
        <v>-1206</v>
      </c>
    </row>
    <row r="11" spans="1:8" x14ac:dyDescent="0.25">
      <c r="A11" s="19" t="s">
        <v>52</v>
      </c>
      <c r="B11" s="12">
        <v>119.48</v>
      </c>
      <c r="C11" s="13">
        <v>44701</v>
      </c>
      <c r="D11" s="13">
        <v>44686</v>
      </c>
      <c r="E11" s="13"/>
      <c r="F11" s="13"/>
      <c r="G11" s="1">
        <f t="shared" si="0"/>
        <v>-15</v>
      </c>
      <c r="H11" s="12">
        <f t="shared" si="1"/>
        <v>-1792.2</v>
      </c>
    </row>
    <row r="12" spans="1:8" x14ac:dyDescent="0.25">
      <c r="A12" s="19" t="s">
        <v>53</v>
      </c>
      <c r="B12" s="12">
        <v>64.75</v>
      </c>
      <c r="C12" s="13">
        <v>44701</v>
      </c>
      <c r="D12" s="13">
        <v>44686</v>
      </c>
      <c r="E12" s="13"/>
      <c r="F12" s="13"/>
      <c r="G12" s="1">
        <f t="shared" si="0"/>
        <v>-15</v>
      </c>
      <c r="H12" s="12">
        <f t="shared" si="1"/>
        <v>-971.25</v>
      </c>
    </row>
    <row r="13" spans="1:8" x14ac:dyDescent="0.25">
      <c r="A13" s="19" t="s">
        <v>54</v>
      </c>
      <c r="B13" s="12">
        <v>208.41</v>
      </c>
      <c r="C13" s="13">
        <v>44704</v>
      </c>
      <c r="D13" s="13">
        <v>44686</v>
      </c>
      <c r="E13" s="13"/>
      <c r="F13" s="13"/>
      <c r="G13" s="1">
        <f t="shared" si="0"/>
        <v>-18</v>
      </c>
      <c r="H13" s="12">
        <f t="shared" si="1"/>
        <v>-3751.38</v>
      </c>
    </row>
    <row r="14" spans="1:8" x14ac:dyDescent="0.25">
      <c r="A14" s="19" t="s">
        <v>55</v>
      </c>
      <c r="B14" s="12">
        <v>302.45999999999998</v>
      </c>
      <c r="C14" s="13">
        <v>44714</v>
      </c>
      <c r="D14" s="13">
        <v>44704</v>
      </c>
      <c r="E14" s="13"/>
      <c r="F14" s="13"/>
      <c r="G14" s="1">
        <f t="shared" si="0"/>
        <v>-10</v>
      </c>
      <c r="H14" s="12">
        <f t="shared" si="1"/>
        <v>-3024.6</v>
      </c>
    </row>
    <row r="15" spans="1:8" x14ac:dyDescent="0.25">
      <c r="A15" s="19" t="s">
        <v>56</v>
      </c>
      <c r="B15" s="12">
        <v>52.68</v>
      </c>
      <c r="C15" s="13">
        <v>44714</v>
      </c>
      <c r="D15" s="13">
        <v>44704</v>
      </c>
      <c r="E15" s="13"/>
      <c r="F15" s="13"/>
      <c r="G15" s="1">
        <f t="shared" si="0"/>
        <v>-10</v>
      </c>
      <c r="H15" s="12">
        <f t="shared" si="1"/>
        <v>-526.79999999999995</v>
      </c>
    </row>
    <row r="16" spans="1:8" x14ac:dyDescent="0.25">
      <c r="A16" s="19" t="s">
        <v>57</v>
      </c>
      <c r="B16" s="12">
        <v>89.91</v>
      </c>
      <c r="C16" s="13">
        <v>44715</v>
      </c>
      <c r="D16" s="13">
        <v>44704</v>
      </c>
      <c r="E16" s="13"/>
      <c r="F16" s="13"/>
      <c r="G16" s="1">
        <f t="shared" si="0"/>
        <v>-11</v>
      </c>
      <c r="H16" s="12">
        <f t="shared" si="1"/>
        <v>-989.01</v>
      </c>
    </row>
    <row r="17" spans="1:8" x14ac:dyDescent="0.25">
      <c r="A17" s="19" t="s">
        <v>58</v>
      </c>
      <c r="B17" s="12">
        <v>22.2</v>
      </c>
      <c r="C17" s="13">
        <v>44723</v>
      </c>
      <c r="D17" s="13">
        <v>44704</v>
      </c>
      <c r="E17" s="13"/>
      <c r="F17" s="13"/>
      <c r="G17" s="1">
        <f t="shared" si="0"/>
        <v>-19</v>
      </c>
      <c r="H17" s="12">
        <f t="shared" si="1"/>
        <v>-421.8</v>
      </c>
    </row>
    <row r="18" spans="1:8" x14ac:dyDescent="0.25">
      <c r="A18" s="19" t="s">
        <v>59</v>
      </c>
      <c r="B18" s="12">
        <v>1200</v>
      </c>
      <c r="C18" s="13">
        <v>44715</v>
      </c>
      <c r="D18" s="13">
        <v>44704</v>
      </c>
      <c r="E18" s="13"/>
      <c r="F18" s="13"/>
      <c r="G18" s="1">
        <f t="shared" si="0"/>
        <v>-11</v>
      </c>
      <c r="H18" s="12">
        <f t="shared" si="1"/>
        <v>-13200</v>
      </c>
    </row>
    <row r="19" spans="1:8" x14ac:dyDescent="0.25">
      <c r="A19" s="19" t="s">
        <v>60</v>
      </c>
      <c r="B19" s="12">
        <v>197.21</v>
      </c>
      <c r="C19" s="13">
        <v>44729</v>
      </c>
      <c r="D19" s="13">
        <v>44704</v>
      </c>
      <c r="E19" s="13"/>
      <c r="F19" s="13"/>
      <c r="G19" s="1">
        <f t="shared" si="0"/>
        <v>-25</v>
      </c>
      <c r="H19" s="12">
        <f t="shared" si="1"/>
        <v>-4930.25</v>
      </c>
    </row>
    <row r="20" spans="1:8" x14ac:dyDescent="0.25">
      <c r="A20" s="19" t="s">
        <v>61</v>
      </c>
      <c r="B20" s="12">
        <v>256.89999999999998</v>
      </c>
      <c r="C20" s="13">
        <v>44729</v>
      </c>
      <c r="D20" s="13">
        <v>44704</v>
      </c>
      <c r="E20" s="13"/>
      <c r="F20" s="13"/>
      <c r="G20" s="1">
        <f t="shared" si="0"/>
        <v>-25</v>
      </c>
      <c r="H20" s="12">
        <f t="shared" si="1"/>
        <v>-6422.4999999999991</v>
      </c>
    </row>
    <row r="21" spans="1:8" x14ac:dyDescent="0.25">
      <c r="A21" s="19" t="s">
        <v>62</v>
      </c>
      <c r="B21" s="12">
        <v>221.05</v>
      </c>
      <c r="C21" s="13">
        <v>44729</v>
      </c>
      <c r="D21" s="13">
        <v>44704</v>
      </c>
      <c r="E21" s="13"/>
      <c r="F21" s="13"/>
      <c r="G21" s="1">
        <f t="shared" si="0"/>
        <v>-25</v>
      </c>
      <c r="H21" s="12">
        <f t="shared" si="1"/>
        <v>-5526.25</v>
      </c>
    </row>
    <row r="22" spans="1:8" x14ac:dyDescent="0.25">
      <c r="A22" s="19" t="s">
        <v>63</v>
      </c>
      <c r="B22" s="12">
        <v>228.94</v>
      </c>
      <c r="C22" s="13">
        <v>44729</v>
      </c>
      <c r="D22" s="13">
        <v>44704</v>
      </c>
      <c r="E22" s="13"/>
      <c r="F22" s="13"/>
      <c r="G22" s="1">
        <f t="shared" si="0"/>
        <v>-25</v>
      </c>
      <c r="H22" s="12">
        <f t="shared" si="1"/>
        <v>-5723.5</v>
      </c>
    </row>
    <row r="23" spans="1:8" x14ac:dyDescent="0.25">
      <c r="A23" s="19" t="s">
        <v>64</v>
      </c>
      <c r="B23" s="12">
        <v>32.21</v>
      </c>
      <c r="C23" s="13">
        <v>44729</v>
      </c>
      <c r="D23" s="13">
        <v>44704</v>
      </c>
      <c r="E23" s="13"/>
      <c r="F23" s="13"/>
      <c r="G23" s="1">
        <f t="shared" si="0"/>
        <v>-25</v>
      </c>
      <c r="H23" s="12">
        <f t="shared" si="1"/>
        <v>-805.25</v>
      </c>
    </row>
    <row r="24" spans="1:8" x14ac:dyDescent="0.25">
      <c r="A24" s="19" t="s">
        <v>65</v>
      </c>
      <c r="B24" s="12">
        <v>786.24</v>
      </c>
      <c r="C24" s="13">
        <v>44729</v>
      </c>
      <c r="D24" s="13">
        <v>44704</v>
      </c>
      <c r="E24" s="13"/>
      <c r="F24" s="13"/>
      <c r="G24" s="1">
        <f t="shared" si="0"/>
        <v>-25</v>
      </c>
      <c r="H24" s="12">
        <f t="shared" si="1"/>
        <v>-19656</v>
      </c>
    </row>
    <row r="25" spans="1:8" x14ac:dyDescent="0.25">
      <c r="A25" s="19" t="s">
        <v>64</v>
      </c>
      <c r="B25" s="12">
        <v>9.09</v>
      </c>
      <c r="C25" s="13">
        <v>44729</v>
      </c>
      <c r="D25" s="13">
        <v>44708</v>
      </c>
      <c r="E25" s="13"/>
      <c r="F25" s="13"/>
      <c r="G25" s="1">
        <f t="shared" si="0"/>
        <v>-21</v>
      </c>
      <c r="H25" s="12">
        <f t="shared" si="1"/>
        <v>-190.89</v>
      </c>
    </row>
    <row r="26" spans="1:8" x14ac:dyDescent="0.25">
      <c r="A26" s="19" t="s">
        <v>65</v>
      </c>
      <c r="B26" s="12">
        <v>221.76</v>
      </c>
      <c r="C26" s="13">
        <v>44729</v>
      </c>
      <c r="D26" s="13">
        <v>44708</v>
      </c>
      <c r="E26" s="13"/>
      <c r="F26" s="13"/>
      <c r="G26" s="1">
        <f t="shared" si="0"/>
        <v>-21</v>
      </c>
      <c r="H26" s="12">
        <f t="shared" si="1"/>
        <v>-4656.96</v>
      </c>
    </row>
    <row r="27" spans="1:8" x14ac:dyDescent="0.25">
      <c r="A27" s="19" t="s">
        <v>66</v>
      </c>
      <c r="B27" s="12">
        <v>580</v>
      </c>
      <c r="C27" s="13">
        <v>44736</v>
      </c>
      <c r="D27" s="13">
        <v>44720</v>
      </c>
      <c r="E27" s="13"/>
      <c r="F27" s="13"/>
      <c r="G27" s="1">
        <f t="shared" si="0"/>
        <v>-16</v>
      </c>
      <c r="H27" s="12">
        <f t="shared" si="1"/>
        <v>-9280</v>
      </c>
    </row>
    <row r="28" spans="1:8" x14ac:dyDescent="0.25">
      <c r="A28" s="19" t="s">
        <v>67</v>
      </c>
      <c r="B28" s="12">
        <v>409.09</v>
      </c>
      <c r="C28" s="13">
        <v>44736</v>
      </c>
      <c r="D28" s="13">
        <v>44720</v>
      </c>
      <c r="E28" s="13"/>
      <c r="F28" s="13"/>
      <c r="G28" s="1">
        <f t="shared" si="0"/>
        <v>-16</v>
      </c>
      <c r="H28" s="12">
        <f t="shared" si="1"/>
        <v>-6545.44</v>
      </c>
    </row>
    <row r="29" spans="1:8" x14ac:dyDescent="0.25">
      <c r="A29" s="19" t="s">
        <v>68</v>
      </c>
      <c r="B29" s="12">
        <v>45</v>
      </c>
      <c r="C29" s="13">
        <v>44742</v>
      </c>
      <c r="D29" s="13">
        <v>44720</v>
      </c>
      <c r="E29" s="13"/>
      <c r="F29" s="13"/>
      <c r="G29" s="1">
        <f t="shared" si="0"/>
        <v>-22</v>
      </c>
      <c r="H29" s="12">
        <f t="shared" si="1"/>
        <v>-990</v>
      </c>
    </row>
    <row r="30" spans="1:8" x14ac:dyDescent="0.25">
      <c r="A30" s="19" t="s">
        <v>69</v>
      </c>
      <c r="B30" s="12">
        <v>51.37</v>
      </c>
      <c r="C30" s="13">
        <v>44734</v>
      </c>
      <c r="D30" s="13">
        <v>44720</v>
      </c>
      <c r="E30" s="13"/>
      <c r="F30" s="13"/>
      <c r="G30" s="1">
        <f t="shared" si="0"/>
        <v>-14</v>
      </c>
      <c r="H30" s="12">
        <f t="shared" si="1"/>
        <v>-719.18</v>
      </c>
    </row>
    <row r="31" spans="1:8" x14ac:dyDescent="0.25">
      <c r="A31" s="19" t="s">
        <v>70</v>
      </c>
      <c r="B31" s="12">
        <v>1404.23</v>
      </c>
      <c r="C31" s="13">
        <v>44736</v>
      </c>
      <c r="D31" s="13">
        <v>44720</v>
      </c>
      <c r="E31" s="13"/>
      <c r="F31" s="13"/>
      <c r="G31" s="1">
        <f t="shared" si="0"/>
        <v>-16</v>
      </c>
      <c r="H31" s="12">
        <f t="shared" si="1"/>
        <v>-22467.68</v>
      </c>
    </row>
    <row r="32" spans="1:8" x14ac:dyDescent="0.25">
      <c r="A32" s="19" t="s">
        <v>71</v>
      </c>
      <c r="B32" s="12">
        <v>834.84</v>
      </c>
      <c r="C32" s="13">
        <v>44749</v>
      </c>
      <c r="D32" s="13">
        <v>44728</v>
      </c>
      <c r="E32" s="13"/>
      <c r="F32" s="13"/>
      <c r="G32" s="1">
        <f t="shared" si="0"/>
        <v>-21</v>
      </c>
      <c r="H32" s="12">
        <f t="shared" si="1"/>
        <v>-17531.64</v>
      </c>
    </row>
    <row r="33" spans="1:8" x14ac:dyDescent="0.25">
      <c r="A33" s="19" t="s">
        <v>72</v>
      </c>
      <c r="B33" s="12">
        <v>972</v>
      </c>
      <c r="C33" s="13">
        <v>44749</v>
      </c>
      <c r="D33" s="13">
        <v>44728</v>
      </c>
      <c r="E33" s="13"/>
      <c r="F33" s="13"/>
      <c r="G33" s="1">
        <f t="shared" si="0"/>
        <v>-21</v>
      </c>
      <c r="H33" s="12">
        <f t="shared" si="1"/>
        <v>-20412</v>
      </c>
    </row>
    <row r="34" spans="1:8" x14ac:dyDescent="0.25">
      <c r="A34" s="19" t="s">
        <v>73</v>
      </c>
      <c r="B34" s="12">
        <v>850</v>
      </c>
      <c r="C34" s="13">
        <v>44749</v>
      </c>
      <c r="D34" s="13">
        <v>44728</v>
      </c>
      <c r="E34" s="13"/>
      <c r="F34" s="13"/>
      <c r="G34" s="1">
        <f t="shared" si="0"/>
        <v>-21</v>
      </c>
      <c r="H34" s="12">
        <f t="shared" si="1"/>
        <v>-17850</v>
      </c>
    </row>
    <row r="35" spans="1:8" x14ac:dyDescent="0.25">
      <c r="A35" s="19" t="s">
        <v>74</v>
      </c>
      <c r="B35" s="12">
        <v>365</v>
      </c>
      <c r="C35" s="13">
        <v>44756</v>
      </c>
      <c r="D35" s="13">
        <v>44728</v>
      </c>
      <c r="E35" s="13"/>
      <c r="F35" s="13"/>
      <c r="G35" s="1">
        <f t="shared" si="0"/>
        <v>-28</v>
      </c>
      <c r="H35" s="12">
        <f t="shared" si="1"/>
        <v>-10220</v>
      </c>
    </row>
    <row r="36" spans="1:8" x14ac:dyDescent="0.25">
      <c r="A36" s="19" t="s">
        <v>75</v>
      </c>
      <c r="B36" s="12">
        <v>300</v>
      </c>
      <c r="C36" s="13">
        <v>44749</v>
      </c>
      <c r="D36" s="13">
        <v>44728</v>
      </c>
      <c r="E36" s="13"/>
      <c r="F36" s="13"/>
      <c r="G36" s="1">
        <f t="shared" si="0"/>
        <v>-21</v>
      </c>
      <c r="H36" s="12">
        <f t="shared" si="1"/>
        <v>-6300</v>
      </c>
    </row>
    <row r="37" spans="1:8" x14ac:dyDescent="0.25">
      <c r="A37" s="19" t="s">
        <v>76</v>
      </c>
      <c r="B37" s="12">
        <v>458.18</v>
      </c>
      <c r="C37" s="13">
        <v>44758</v>
      </c>
      <c r="D37" s="13">
        <v>44743</v>
      </c>
      <c r="E37" s="13"/>
      <c r="F37" s="13"/>
      <c r="G37" s="1">
        <f t="shared" si="0"/>
        <v>-15</v>
      </c>
      <c r="H37" s="12">
        <f t="shared" si="1"/>
        <v>-6872.7</v>
      </c>
    </row>
    <row r="38" spans="1:8" x14ac:dyDescent="0.25">
      <c r="A38" s="19" t="s">
        <v>77</v>
      </c>
      <c r="B38" s="12">
        <v>260</v>
      </c>
      <c r="C38" s="13">
        <v>44758</v>
      </c>
      <c r="D38" s="13">
        <v>44743</v>
      </c>
      <c r="E38" s="13"/>
      <c r="F38" s="13"/>
      <c r="G38" s="1">
        <f t="shared" si="0"/>
        <v>-15</v>
      </c>
      <c r="H38" s="12">
        <f t="shared" si="1"/>
        <v>-3900</v>
      </c>
    </row>
    <row r="39" spans="1:8" x14ac:dyDescent="0.25">
      <c r="A39" s="19" t="s">
        <v>78</v>
      </c>
      <c r="B39" s="12">
        <v>290.91000000000003</v>
      </c>
      <c r="C39" s="13">
        <v>44749</v>
      </c>
      <c r="D39" s="13">
        <v>44743</v>
      </c>
      <c r="E39" s="13"/>
      <c r="F39" s="13"/>
      <c r="G39" s="1">
        <f t="shared" si="0"/>
        <v>-6</v>
      </c>
      <c r="H39" s="12">
        <f t="shared" si="1"/>
        <v>-1745.46</v>
      </c>
    </row>
    <row r="40" spans="1:8" x14ac:dyDescent="0.25">
      <c r="A40" s="19" t="s">
        <v>79</v>
      </c>
      <c r="B40" s="12">
        <v>340.91</v>
      </c>
      <c r="C40" s="13">
        <v>44749</v>
      </c>
      <c r="D40" s="13">
        <v>44743</v>
      </c>
      <c r="E40" s="13"/>
      <c r="F40" s="13"/>
      <c r="G40" s="1">
        <f t="shared" si="0"/>
        <v>-6</v>
      </c>
      <c r="H40" s="12">
        <f t="shared" si="1"/>
        <v>-2045.46</v>
      </c>
    </row>
    <row r="41" spans="1:8" x14ac:dyDescent="0.25">
      <c r="A41" s="19" t="s">
        <v>80</v>
      </c>
      <c r="B41" s="12">
        <v>300</v>
      </c>
      <c r="C41" s="13">
        <v>44760</v>
      </c>
      <c r="D41" s="13">
        <v>44743</v>
      </c>
      <c r="E41" s="13"/>
      <c r="F41" s="13"/>
      <c r="G41" s="1">
        <f t="shared" si="0"/>
        <v>-17</v>
      </c>
      <c r="H41" s="12">
        <f t="shared" si="1"/>
        <v>-5100</v>
      </c>
    </row>
    <row r="42" spans="1:8" x14ac:dyDescent="0.25">
      <c r="A42" s="19" t="s">
        <v>81</v>
      </c>
      <c r="B42" s="12">
        <v>809.09</v>
      </c>
      <c r="C42" s="13">
        <v>44760</v>
      </c>
      <c r="D42" s="13">
        <v>44743</v>
      </c>
      <c r="E42" s="13"/>
      <c r="F42" s="13"/>
      <c r="G42" s="1">
        <f t="shared" si="0"/>
        <v>-17</v>
      </c>
      <c r="H42" s="12">
        <f t="shared" si="1"/>
        <v>-13754.53</v>
      </c>
    </row>
    <row r="43" spans="1:8" x14ac:dyDescent="0.25">
      <c r="A43" s="19" t="s">
        <v>82</v>
      </c>
      <c r="B43" s="12">
        <v>872</v>
      </c>
      <c r="C43" s="13">
        <v>44756</v>
      </c>
      <c r="D43" s="13">
        <v>44743</v>
      </c>
      <c r="E43" s="13"/>
      <c r="F43" s="13"/>
      <c r="G43" s="1">
        <f t="shared" si="0"/>
        <v>-13</v>
      </c>
      <c r="H43" s="12">
        <f t="shared" si="1"/>
        <v>-11336</v>
      </c>
    </row>
    <row r="44" spans="1:8" x14ac:dyDescent="0.25">
      <c r="A44" s="19" t="s">
        <v>83</v>
      </c>
      <c r="B44" s="12">
        <v>140</v>
      </c>
      <c r="C44" s="13">
        <v>44749</v>
      </c>
      <c r="D44" s="13">
        <v>44743</v>
      </c>
      <c r="E44" s="13"/>
      <c r="F44" s="13"/>
      <c r="G44" s="1">
        <f t="shared" si="0"/>
        <v>-6</v>
      </c>
      <c r="H44" s="12">
        <f t="shared" si="1"/>
        <v>-840</v>
      </c>
    </row>
    <row r="45" spans="1:8" x14ac:dyDescent="0.25">
      <c r="A45" s="19" t="s">
        <v>84</v>
      </c>
      <c r="B45" s="12">
        <v>420</v>
      </c>
      <c r="C45" s="13">
        <v>44758</v>
      </c>
      <c r="D45" s="13">
        <v>44743</v>
      </c>
      <c r="E45" s="13"/>
      <c r="F45" s="13"/>
      <c r="G45" s="1">
        <f t="shared" si="0"/>
        <v>-15</v>
      </c>
      <c r="H45" s="12">
        <f t="shared" si="1"/>
        <v>-6300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48839.929999999993</v>
      </c>
      <c r="C1">
        <f>COUNTA(A4:A353)</f>
        <v>44</v>
      </c>
      <c r="G1" s="16">
        <f>IF(B1&lt;&gt;0,H1/B1,0)</f>
        <v>36.837431585180411</v>
      </c>
      <c r="H1" s="15">
        <f>SUM(H4:H353)</f>
        <v>1799137.58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85</v>
      </c>
      <c r="B4" s="12">
        <v>538.67999999999995</v>
      </c>
      <c r="C4" s="13">
        <v>44749</v>
      </c>
      <c r="D4" s="13">
        <v>44750</v>
      </c>
      <c r="E4" s="13"/>
      <c r="F4" s="13"/>
      <c r="G4" s="1">
        <f>D4-C4-(F4-E4)</f>
        <v>1</v>
      </c>
      <c r="H4" s="12">
        <f>B4*G4</f>
        <v>538.67999999999995</v>
      </c>
    </row>
    <row r="5" spans="1:8" x14ac:dyDescent="0.25">
      <c r="A5" s="19" t="s">
        <v>86</v>
      </c>
      <c r="B5" s="12">
        <v>759.42</v>
      </c>
      <c r="C5" s="13">
        <v>44749</v>
      </c>
      <c r="D5" s="13">
        <v>44750</v>
      </c>
      <c r="E5" s="13"/>
      <c r="F5" s="13"/>
      <c r="G5" s="1">
        <f t="shared" ref="G5:G68" si="0">D5-C5-(F5-E5)</f>
        <v>1</v>
      </c>
      <c r="H5" s="12">
        <f t="shared" ref="H5:H68" si="1">B5*G5</f>
        <v>759.42</v>
      </c>
    </row>
    <row r="6" spans="1:8" x14ac:dyDescent="0.25">
      <c r="A6" s="19" t="s">
        <v>87</v>
      </c>
      <c r="B6" s="12">
        <v>1086.74</v>
      </c>
      <c r="C6" s="13">
        <v>44752</v>
      </c>
      <c r="D6" s="13">
        <v>44750</v>
      </c>
      <c r="E6" s="13"/>
      <c r="F6" s="13"/>
      <c r="G6" s="1">
        <f t="shared" si="0"/>
        <v>-2</v>
      </c>
      <c r="H6" s="12">
        <f t="shared" si="1"/>
        <v>-2173.48</v>
      </c>
    </row>
    <row r="7" spans="1:8" x14ac:dyDescent="0.25">
      <c r="A7" s="19" t="s">
        <v>88</v>
      </c>
      <c r="B7" s="12">
        <v>845.6</v>
      </c>
      <c r="C7" s="13">
        <v>44752</v>
      </c>
      <c r="D7" s="13">
        <v>44750</v>
      </c>
      <c r="E7" s="13"/>
      <c r="F7" s="13"/>
      <c r="G7" s="1">
        <f t="shared" si="0"/>
        <v>-2</v>
      </c>
      <c r="H7" s="12">
        <f t="shared" si="1"/>
        <v>-1691.2</v>
      </c>
    </row>
    <row r="8" spans="1:8" x14ac:dyDescent="0.25">
      <c r="A8" s="19" t="s">
        <v>89</v>
      </c>
      <c r="B8" s="12">
        <v>675.33</v>
      </c>
      <c r="C8" s="13">
        <v>44752</v>
      </c>
      <c r="D8" s="13">
        <v>44750</v>
      </c>
      <c r="E8" s="13"/>
      <c r="F8" s="13"/>
      <c r="G8" s="1">
        <f t="shared" si="0"/>
        <v>-2</v>
      </c>
      <c r="H8" s="12">
        <f t="shared" si="1"/>
        <v>-1350.66</v>
      </c>
    </row>
    <row r="9" spans="1:8" x14ac:dyDescent="0.25">
      <c r="A9" s="19" t="s">
        <v>90</v>
      </c>
      <c r="B9" s="12">
        <v>612.41</v>
      </c>
      <c r="C9" s="13">
        <v>44752</v>
      </c>
      <c r="D9" s="13">
        <v>44750</v>
      </c>
      <c r="E9" s="13"/>
      <c r="F9" s="13"/>
      <c r="G9" s="1">
        <f t="shared" si="0"/>
        <v>-2</v>
      </c>
      <c r="H9" s="12">
        <f t="shared" si="1"/>
        <v>-1224.82</v>
      </c>
    </row>
    <row r="10" spans="1:8" x14ac:dyDescent="0.25">
      <c r="A10" s="19" t="s">
        <v>91</v>
      </c>
      <c r="B10" s="12">
        <v>37.909999999999997</v>
      </c>
      <c r="C10" s="13">
        <v>44749</v>
      </c>
      <c r="D10" s="13">
        <v>44750</v>
      </c>
      <c r="E10" s="13"/>
      <c r="F10" s="13"/>
      <c r="G10" s="1">
        <f t="shared" si="0"/>
        <v>1</v>
      </c>
      <c r="H10" s="12">
        <f t="shared" si="1"/>
        <v>37.909999999999997</v>
      </c>
    </row>
    <row r="11" spans="1:8" x14ac:dyDescent="0.25">
      <c r="A11" s="19" t="s">
        <v>92</v>
      </c>
      <c r="B11" s="12">
        <v>50</v>
      </c>
      <c r="C11" s="13">
        <v>44750</v>
      </c>
      <c r="D11" s="13">
        <v>44750</v>
      </c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 t="s">
        <v>93</v>
      </c>
      <c r="B12" s="12">
        <v>250</v>
      </c>
      <c r="C12" s="13">
        <v>44750</v>
      </c>
      <c r="D12" s="13">
        <v>44750</v>
      </c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 t="s">
        <v>94</v>
      </c>
      <c r="B13" s="12">
        <v>92.45</v>
      </c>
      <c r="C13" s="13">
        <v>44760</v>
      </c>
      <c r="D13" s="13">
        <v>44750</v>
      </c>
      <c r="E13" s="13"/>
      <c r="F13" s="13"/>
      <c r="G13" s="1">
        <f t="shared" si="0"/>
        <v>-10</v>
      </c>
      <c r="H13" s="12">
        <f t="shared" si="1"/>
        <v>-924.5</v>
      </c>
    </row>
    <row r="14" spans="1:8" x14ac:dyDescent="0.25">
      <c r="A14" s="19" t="s">
        <v>95</v>
      </c>
      <c r="B14" s="12">
        <v>173.49</v>
      </c>
      <c r="C14" s="13">
        <v>44765</v>
      </c>
      <c r="D14" s="13">
        <v>44750</v>
      </c>
      <c r="E14" s="13"/>
      <c r="F14" s="13"/>
      <c r="G14" s="1">
        <f t="shared" si="0"/>
        <v>-15</v>
      </c>
      <c r="H14" s="12">
        <f t="shared" si="1"/>
        <v>-2602.3500000000004</v>
      </c>
    </row>
    <row r="15" spans="1:8" x14ac:dyDescent="0.25">
      <c r="A15" s="19" t="s">
        <v>96</v>
      </c>
      <c r="B15" s="12">
        <v>41</v>
      </c>
      <c r="C15" s="13">
        <v>44765</v>
      </c>
      <c r="D15" s="13">
        <v>44750</v>
      </c>
      <c r="E15" s="13"/>
      <c r="F15" s="13"/>
      <c r="G15" s="1">
        <f t="shared" si="0"/>
        <v>-15</v>
      </c>
      <c r="H15" s="12">
        <f t="shared" si="1"/>
        <v>-615</v>
      </c>
    </row>
    <row r="16" spans="1:8" x14ac:dyDescent="0.25">
      <c r="A16" s="19" t="s">
        <v>97</v>
      </c>
      <c r="B16" s="12">
        <v>44.44</v>
      </c>
      <c r="C16" s="13">
        <v>44765</v>
      </c>
      <c r="D16" s="13">
        <v>44750</v>
      </c>
      <c r="E16" s="13"/>
      <c r="F16" s="13"/>
      <c r="G16" s="1">
        <f t="shared" si="0"/>
        <v>-15</v>
      </c>
      <c r="H16" s="12">
        <f t="shared" si="1"/>
        <v>-666.59999999999991</v>
      </c>
    </row>
    <row r="17" spans="1:8" x14ac:dyDescent="0.25">
      <c r="A17" s="19" t="s">
        <v>98</v>
      </c>
      <c r="B17" s="12">
        <v>77.33</v>
      </c>
      <c r="C17" s="13">
        <v>44770</v>
      </c>
      <c r="D17" s="13">
        <v>44750</v>
      </c>
      <c r="E17" s="13"/>
      <c r="F17" s="13"/>
      <c r="G17" s="1">
        <f t="shared" si="0"/>
        <v>-20</v>
      </c>
      <c r="H17" s="12">
        <f t="shared" si="1"/>
        <v>-1546.6</v>
      </c>
    </row>
    <row r="18" spans="1:8" x14ac:dyDescent="0.25">
      <c r="A18" s="19" t="s">
        <v>99</v>
      </c>
      <c r="B18" s="12">
        <v>1200</v>
      </c>
      <c r="C18" s="13">
        <v>44779</v>
      </c>
      <c r="D18" s="13">
        <v>44755</v>
      </c>
      <c r="E18" s="13"/>
      <c r="F18" s="13"/>
      <c r="G18" s="1">
        <f t="shared" si="0"/>
        <v>-24</v>
      </c>
      <c r="H18" s="12">
        <f t="shared" si="1"/>
        <v>-28800</v>
      </c>
    </row>
    <row r="19" spans="1:8" x14ac:dyDescent="0.25">
      <c r="A19" s="19" t="s">
        <v>100</v>
      </c>
      <c r="B19" s="12">
        <v>2400</v>
      </c>
      <c r="C19" s="13">
        <v>44779</v>
      </c>
      <c r="D19" s="13">
        <v>44755</v>
      </c>
      <c r="E19" s="13"/>
      <c r="F19" s="13"/>
      <c r="G19" s="1">
        <f t="shared" si="0"/>
        <v>-24</v>
      </c>
      <c r="H19" s="12">
        <f t="shared" si="1"/>
        <v>-57600</v>
      </c>
    </row>
    <row r="20" spans="1:8" x14ac:dyDescent="0.25">
      <c r="A20" s="19" t="s">
        <v>101</v>
      </c>
      <c r="B20" s="12">
        <v>3490</v>
      </c>
      <c r="C20" s="13">
        <v>44799</v>
      </c>
      <c r="D20" s="13">
        <v>44775</v>
      </c>
      <c r="E20" s="13"/>
      <c r="F20" s="13"/>
      <c r="G20" s="1">
        <f t="shared" si="0"/>
        <v>-24</v>
      </c>
      <c r="H20" s="12">
        <f t="shared" si="1"/>
        <v>-83760</v>
      </c>
    </row>
    <row r="21" spans="1:8" x14ac:dyDescent="0.25">
      <c r="A21" s="19" t="s">
        <v>102</v>
      </c>
      <c r="B21" s="12">
        <v>416.26</v>
      </c>
      <c r="C21" s="13">
        <v>44783</v>
      </c>
      <c r="D21" s="13">
        <v>44775</v>
      </c>
      <c r="E21" s="13"/>
      <c r="F21" s="13"/>
      <c r="G21" s="1">
        <f t="shared" si="0"/>
        <v>-8</v>
      </c>
      <c r="H21" s="12">
        <f t="shared" si="1"/>
        <v>-3330.08</v>
      </c>
    </row>
    <row r="22" spans="1:8" x14ac:dyDescent="0.25">
      <c r="A22" s="19" t="s">
        <v>103</v>
      </c>
      <c r="B22" s="12">
        <v>72</v>
      </c>
      <c r="C22" s="13">
        <v>44791</v>
      </c>
      <c r="D22" s="13">
        <v>44775</v>
      </c>
      <c r="E22" s="13"/>
      <c r="F22" s="13"/>
      <c r="G22" s="1">
        <f t="shared" si="0"/>
        <v>-16</v>
      </c>
      <c r="H22" s="12">
        <f t="shared" si="1"/>
        <v>-1152</v>
      </c>
    </row>
    <row r="23" spans="1:8" x14ac:dyDescent="0.25">
      <c r="A23" s="19" t="s">
        <v>104</v>
      </c>
      <c r="B23" s="12">
        <v>89.07</v>
      </c>
      <c r="C23" s="13">
        <v>44791</v>
      </c>
      <c r="D23" s="13">
        <v>44775</v>
      </c>
      <c r="E23" s="13"/>
      <c r="F23" s="13"/>
      <c r="G23" s="1">
        <f t="shared" si="0"/>
        <v>-16</v>
      </c>
      <c r="H23" s="12">
        <f t="shared" si="1"/>
        <v>-1425.12</v>
      </c>
    </row>
    <row r="24" spans="1:8" x14ac:dyDescent="0.25">
      <c r="A24" s="19" t="s">
        <v>105</v>
      </c>
      <c r="B24" s="12">
        <v>900</v>
      </c>
      <c r="C24" s="13">
        <v>44770</v>
      </c>
      <c r="D24" s="13">
        <v>44775</v>
      </c>
      <c r="E24" s="13"/>
      <c r="F24" s="13"/>
      <c r="G24" s="1">
        <f t="shared" si="0"/>
        <v>5</v>
      </c>
      <c r="H24" s="12">
        <f t="shared" si="1"/>
        <v>4500</v>
      </c>
    </row>
    <row r="25" spans="1:8" x14ac:dyDescent="0.25">
      <c r="A25" s="19" t="s">
        <v>106</v>
      </c>
      <c r="B25" s="12">
        <v>900</v>
      </c>
      <c r="C25" s="13">
        <v>44783</v>
      </c>
      <c r="D25" s="13">
        <v>44775</v>
      </c>
      <c r="E25" s="13"/>
      <c r="F25" s="13"/>
      <c r="G25" s="1">
        <f t="shared" si="0"/>
        <v>-8</v>
      </c>
      <c r="H25" s="12">
        <f t="shared" si="1"/>
        <v>-7200</v>
      </c>
    </row>
    <row r="26" spans="1:8" x14ac:dyDescent="0.25">
      <c r="A26" s="19" t="s">
        <v>107</v>
      </c>
      <c r="B26" s="12">
        <v>2100</v>
      </c>
      <c r="C26" s="13">
        <v>44770</v>
      </c>
      <c r="D26" s="13">
        <v>44775</v>
      </c>
      <c r="E26" s="13"/>
      <c r="F26" s="13"/>
      <c r="G26" s="1">
        <f t="shared" si="0"/>
        <v>5</v>
      </c>
      <c r="H26" s="12">
        <f t="shared" si="1"/>
        <v>10500</v>
      </c>
    </row>
    <row r="27" spans="1:8" x14ac:dyDescent="0.25">
      <c r="A27" s="19" t="s">
        <v>108</v>
      </c>
      <c r="B27" s="12">
        <v>133.09</v>
      </c>
      <c r="C27" s="13">
        <v>44820</v>
      </c>
      <c r="D27" s="13">
        <v>44797</v>
      </c>
      <c r="E27" s="13"/>
      <c r="F27" s="13"/>
      <c r="G27" s="1">
        <f t="shared" si="0"/>
        <v>-23</v>
      </c>
      <c r="H27" s="12">
        <f t="shared" si="1"/>
        <v>-3061.07</v>
      </c>
    </row>
    <row r="28" spans="1:8" x14ac:dyDescent="0.25">
      <c r="A28" s="19" t="s">
        <v>109</v>
      </c>
      <c r="B28" s="12">
        <v>125.8</v>
      </c>
      <c r="C28" s="13">
        <v>44820</v>
      </c>
      <c r="D28" s="13">
        <v>44797</v>
      </c>
      <c r="E28" s="13"/>
      <c r="F28" s="13"/>
      <c r="G28" s="1">
        <f t="shared" si="0"/>
        <v>-23</v>
      </c>
      <c r="H28" s="12">
        <f t="shared" si="1"/>
        <v>-2893.4</v>
      </c>
    </row>
    <row r="29" spans="1:8" x14ac:dyDescent="0.25">
      <c r="A29" s="19" t="s">
        <v>110</v>
      </c>
      <c r="B29" s="12">
        <v>375</v>
      </c>
      <c r="C29" s="13">
        <v>44820</v>
      </c>
      <c r="D29" s="13">
        <v>44797</v>
      </c>
      <c r="E29" s="13"/>
      <c r="F29" s="13"/>
      <c r="G29" s="1">
        <f t="shared" si="0"/>
        <v>-23</v>
      </c>
      <c r="H29" s="12">
        <f t="shared" si="1"/>
        <v>-8625</v>
      </c>
    </row>
    <row r="30" spans="1:8" x14ac:dyDescent="0.25">
      <c r="A30" s="19" t="s">
        <v>111</v>
      </c>
      <c r="B30" s="12">
        <v>180</v>
      </c>
      <c r="C30" s="13">
        <v>44820</v>
      </c>
      <c r="D30" s="13">
        <v>44797</v>
      </c>
      <c r="E30" s="13"/>
      <c r="F30" s="13"/>
      <c r="G30" s="1">
        <f t="shared" si="0"/>
        <v>-23</v>
      </c>
      <c r="H30" s="12">
        <f t="shared" si="1"/>
        <v>-4140</v>
      </c>
    </row>
    <row r="31" spans="1:8" x14ac:dyDescent="0.25">
      <c r="A31" s="19" t="s">
        <v>112</v>
      </c>
      <c r="B31" s="12">
        <v>180</v>
      </c>
      <c r="C31" s="13">
        <v>44820</v>
      </c>
      <c r="D31" s="13">
        <v>44797</v>
      </c>
      <c r="E31" s="13"/>
      <c r="F31" s="13"/>
      <c r="G31" s="1">
        <f t="shared" si="0"/>
        <v>-23</v>
      </c>
      <c r="H31" s="12">
        <f t="shared" si="1"/>
        <v>-4140</v>
      </c>
    </row>
    <row r="32" spans="1:8" x14ac:dyDescent="0.25">
      <c r="A32" s="19" t="s">
        <v>113</v>
      </c>
      <c r="B32" s="12">
        <v>2400</v>
      </c>
      <c r="C32" s="13">
        <v>44820</v>
      </c>
      <c r="D32" s="13">
        <v>44797</v>
      </c>
      <c r="E32" s="13"/>
      <c r="F32" s="13"/>
      <c r="G32" s="1">
        <f t="shared" si="0"/>
        <v>-23</v>
      </c>
      <c r="H32" s="12">
        <f t="shared" si="1"/>
        <v>-55200</v>
      </c>
    </row>
    <row r="33" spans="1:8" x14ac:dyDescent="0.25">
      <c r="A33" s="19" t="s">
        <v>114</v>
      </c>
      <c r="B33" s="12">
        <v>543.12</v>
      </c>
      <c r="C33" s="13">
        <v>44799</v>
      </c>
      <c r="D33" s="13">
        <v>44823</v>
      </c>
      <c r="E33" s="13"/>
      <c r="F33" s="13"/>
      <c r="G33" s="1">
        <f t="shared" si="0"/>
        <v>24</v>
      </c>
      <c r="H33" s="12">
        <f t="shared" si="1"/>
        <v>13034.880000000001</v>
      </c>
    </row>
    <row r="34" spans="1:8" x14ac:dyDescent="0.25">
      <c r="A34" s="19" t="s">
        <v>115</v>
      </c>
      <c r="B34" s="12">
        <v>2400</v>
      </c>
      <c r="C34" s="13">
        <v>44820</v>
      </c>
      <c r="D34" s="13">
        <v>44827</v>
      </c>
      <c r="E34" s="13"/>
      <c r="F34" s="13"/>
      <c r="G34" s="1">
        <f t="shared" si="0"/>
        <v>7</v>
      </c>
      <c r="H34" s="12">
        <f t="shared" si="1"/>
        <v>16800</v>
      </c>
    </row>
    <row r="35" spans="1:8" x14ac:dyDescent="0.25">
      <c r="A35" s="19" t="s">
        <v>116</v>
      </c>
      <c r="B35" s="12">
        <v>196.64</v>
      </c>
      <c r="C35" s="13">
        <v>44820</v>
      </c>
      <c r="D35" s="13">
        <v>44827</v>
      </c>
      <c r="E35" s="13"/>
      <c r="F35" s="13"/>
      <c r="G35" s="1">
        <f t="shared" si="0"/>
        <v>7</v>
      </c>
      <c r="H35" s="12">
        <f t="shared" si="1"/>
        <v>1376.48</v>
      </c>
    </row>
    <row r="36" spans="1:8" x14ac:dyDescent="0.25">
      <c r="A36" s="19" t="s">
        <v>117</v>
      </c>
      <c r="B36" s="12">
        <v>9.2100000000000009</v>
      </c>
      <c r="C36" s="13">
        <v>44820</v>
      </c>
      <c r="D36" s="13">
        <v>44827</v>
      </c>
      <c r="E36" s="13"/>
      <c r="F36" s="13"/>
      <c r="G36" s="1">
        <f t="shared" si="0"/>
        <v>7</v>
      </c>
      <c r="H36" s="12">
        <f t="shared" si="1"/>
        <v>64.47</v>
      </c>
    </row>
    <row r="37" spans="1:8" x14ac:dyDescent="0.25">
      <c r="A37" s="19" t="s">
        <v>118</v>
      </c>
      <c r="B37" s="12">
        <v>1100</v>
      </c>
      <c r="C37" s="13">
        <v>44829</v>
      </c>
      <c r="D37" s="13">
        <v>44827</v>
      </c>
      <c r="E37" s="13"/>
      <c r="F37" s="13"/>
      <c r="G37" s="1">
        <f t="shared" si="0"/>
        <v>-2</v>
      </c>
      <c r="H37" s="12">
        <f t="shared" si="1"/>
        <v>-2200</v>
      </c>
    </row>
    <row r="38" spans="1:8" x14ac:dyDescent="0.25">
      <c r="A38" s="19" t="s">
        <v>119</v>
      </c>
      <c r="B38" s="12">
        <v>1853.22</v>
      </c>
      <c r="C38" s="13">
        <v>44841</v>
      </c>
      <c r="D38" s="13">
        <v>44827</v>
      </c>
      <c r="E38" s="13"/>
      <c r="F38" s="13"/>
      <c r="G38" s="1">
        <f t="shared" si="0"/>
        <v>-14</v>
      </c>
      <c r="H38" s="12">
        <f t="shared" si="1"/>
        <v>-25945.08</v>
      </c>
    </row>
    <row r="39" spans="1:8" x14ac:dyDescent="0.25">
      <c r="A39" s="19" t="s">
        <v>120</v>
      </c>
      <c r="B39" s="12">
        <v>1550</v>
      </c>
      <c r="C39" s="13">
        <v>44849</v>
      </c>
      <c r="D39" s="13">
        <v>44827</v>
      </c>
      <c r="E39" s="13"/>
      <c r="F39" s="13"/>
      <c r="G39" s="1">
        <f t="shared" si="0"/>
        <v>-22</v>
      </c>
      <c r="H39" s="12">
        <f t="shared" si="1"/>
        <v>-34100</v>
      </c>
    </row>
    <row r="40" spans="1:8" x14ac:dyDescent="0.25">
      <c r="A40" s="19" t="s">
        <v>121</v>
      </c>
      <c r="B40" s="12">
        <v>300</v>
      </c>
      <c r="C40" s="13">
        <v>44849</v>
      </c>
      <c r="D40" s="13">
        <v>44827</v>
      </c>
      <c r="E40" s="13"/>
      <c r="F40" s="13"/>
      <c r="G40" s="1">
        <f t="shared" si="0"/>
        <v>-22</v>
      </c>
      <c r="H40" s="12">
        <f t="shared" si="1"/>
        <v>-6600</v>
      </c>
    </row>
    <row r="41" spans="1:8" x14ac:dyDescent="0.25">
      <c r="A41" s="19" t="s">
        <v>122</v>
      </c>
      <c r="B41" s="12">
        <v>11428.58</v>
      </c>
      <c r="C41" s="13">
        <v>44675</v>
      </c>
      <c r="D41" s="13">
        <v>44827</v>
      </c>
      <c r="E41" s="13"/>
      <c r="F41" s="13"/>
      <c r="G41" s="1">
        <f t="shared" si="0"/>
        <v>152</v>
      </c>
      <c r="H41" s="12">
        <f t="shared" si="1"/>
        <v>1737144.16</v>
      </c>
    </row>
    <row r="42" spans="1:8" x14ac:dyDescent="0.25">
      <c r="A42" s="19" t="s">
        <v>123</v>
      </c>
      <c r="B42" s="12">
        <v>56</v>
      </c>
      <c r="C42" s="13">
        <v>44857</v>
      </c>
      <c r="D42" s="13">
        <v>44827</v>
      </c>
      <c r="E42" s="13"/>
      <c r="F42" s="13"/>
      <c r="G42" s="1">
        <f t="shared" si="0"/>
        <v>-30</v>
      </c>
      <c r="H42" s="12">
        <f t="shared" si="1"/>
        <v>-1680</v>
      </c>
    </row>
    <row r="43" spans="1:8" x14ac:dyDescent="0.25">
      <c r="A43" s="19" t="s">
        <v>124</v>
      </c>
      <c r="B43" s="12">
        <v>2100</v>
      </c>
      <c r="C43" s="13">
        <v>44779</v>
      </c>
      <c r="D43" s="13">
        <v>44831</v>
      </c>
      <c r="E43" s="13"/>
      <c r="F43" s="13"/>
      <c r="G43" s="1">
        <f t="shared" si="0"/>
        <v>52</v>
      </c>
      <c r="H43" s="12">
        <f t="shared" si="1"/>
        <v>109200</v>
      </c>
    </row>
    <row r="44" spans="1:8" x14ac:dyDescent="0.25">
      <c r="A44" s="19" t="s">
        <v>125</v>
      </c>
      <c r="B44" s="12">
        <v>2100</v>
      </c>
      <c r="C44" s="13">
        <v>44779</v>
      </c>
      <c r="D44" s="13">
        <v>44831</v>
      </c>
      <c r="E44" s="13"/>
      <c r="F44" s="13"/>
      <c r="G44" s="1">
        <f t="shared" si="0"/>
        <v>52</v>
      </c>
      <c r="H44" s="12">
        <f t="shared" si="1"/>
        <v>109200</v>
      </c>
    </row>
    <row r="45" spans="1:8" x14ac:dyDescent="0.25">
      <c r="A45" s="19" t="s">
        <v>126</v>
      </c>
      <c r="B45" s="12">
        <v>2100</v>
      </c>
      <c r="C45" s="13">
        <v>44779</v>
      </c>
      <c r="D45" s="13">
        <v>44831</v>
      </c>
      <c r="E45" s="13"/>
      <c r="F45" s="13"/>
      <c r="G45" s="1">
        <f t="shared" si="0"/>
        <v>52</v>
      </c>
      <c r="H45" s="12">
        <f t="shared" si="1"/>
        <v>109200</v>
      </c>
    </row>
    <row r="46" spans="1:8" x14ac:dyDescent="0.25">
      <c r="A46" s="19" t="s">
        <v>127</v>
      </c>
      <c r="B46" s="12">
        <v>2000</v>
      </c>
      <c r="C46" s="13">
        <v>44820</v>
      </c>
      <c r="D46" s="13">
        <v>44831</v>
      </c>
      <c r="E46" s="13"/>
      <c r="F46" s="13"/>
      <c r="G46" s="1">
        <f t="shared" si="0"/>
        <v>11</v>
      </c>
      <c r="H46" s="12">
        <f t="shared" si="1"/>
        <v>22000</v>
      </c>
    </row>
    <row r="47" spans="1:8" x14ac:dyDescent="0.25">
      <c r="A47" s="19" t="s">
        <v>128</v>
      </c>
      <c r="B47" s="12">
        <v>857.14</v>
      </c>
      <c r="C47" s="13">
        <v>44820</v>
      </c>
      <c r="D47" s="13">
        <v>44831</v>
      </c>
      <c r="E47" s="13"/>
      <c r="F47" s="13"/>
      <c r="G47" s="1">
        <f t="shared" si="0"/>
        <v>11</v>
      </c>
      <c r="H47" s="12">
        <f t="shared" si="1"/>
        <v>9428.5399999999991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3"/>
  <sheetViews>
    <sheetView topLeftCell="A13"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27498.020000000004</v>
      </c>
      <c r="C1">
        <f>COUNTA(A4:A353)</f>
        <v>31</v>
      </c>
      <c r="G1" s="16">
        <f>IF(B1&lt;&gt;0,H1/B1,0)</f>
        <v>-19.907053307838162</v>
      </c>
      <c r="H1" s="15">
        <f>SUM(H4:H353)</f>
        <v>-547404.55000000005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129</v>
      </c>
      <c r="B4" s="12">
        <v>670</v>
      </c>
      <c r="C4" s="13">
        <v>44878</v>
      </c>
      <c r="D4" s="13">
        <v>44852</v>
      </c>
      <c r="E4" s="13"/>
      <c r="F4" s="13"/>
      <c r="G4" s="1">
        <f>D4-C4-(F4-E4)</f>
        <v>-26</v>
      </c>
      <c r="H4" s="12">
        <f>B4*G4</f>
        <v>-17420</v>
      </c>
    </row>
    <row r="5" spans="1:8" x14ac:dyDescent="0.25">
      <c r="A5" s="19" t="s">
        <v>130</v>
      </c>
      <c r="B5" s="12">
        <v>140</v>
      </c>
      <c r="C5" s="13">
        <v>44867</v>
      </c>
      <c r="D5" s="13">
        <v>44852</v>
      </c>
      <c r="E5" s="13"/>
      <c r="F5" s="13"/>
      <c r="G5" s="1">
        <f t="shared" ref="G5:G68" si="0">D5-C5-(F5-E5)</f>
        <v>-15</v>
      </c>
      <c r="H5" s="12">
        <f t="shared" ref="H5:H68" si="1">B5*G5</f>
        <v>-2100</v>
      </c>
    </row>
    <row r="6" spans="1:8" x14ac:dyDescent="0.25">
      <c r="A6" s="19" t="s">
        <v>131</v>
      </c>
      <c r="B6" s="12">
        <v>21.29</v>
      </c>
      <c r="C6" s="13">
        <v>44867</v>
      </c>
      <c r="D6" s="13">
        <v>44852</v>
      </c>
      <c r="E6" s="13"/>
      <c r="F6" s="13"/>
      <c r="G6" s="1">
        <f t="shared" si="0"/>
        <v>-15</v>
      </c>
      <c r="H6" s="12">
        <f t="shared" si="1"/>
        <v>-319.34999999999997</v>
      </c>
    </row>
    <row r="7" spans="1:8" x14ac:dyDescent="0.25">
      <c r="A7" s="19" t="s">
        <v>132</v>
      </c>
      <c r="B7" s="12">
        <v>686</v>
      </c>
      <c r="C7" s="13">
        <v>44881</v>
      </c>
      <c r="D7" s="13">
        <v>44852</v>
      </c>
      <c r="E7" s="13"/>
      <c r="F7" s="13"/>
      <c r="G7" s="1">
        <f t="shared" si="0"/>
        <v>-29</v>
      </c>
      <c r="H7" s="12">
        <f t="shared" si="1"/>
        <v>-19894</v>
      </c>
    </row>
    <row r="8" spans="1:8" x14ac:dyDescent="0.25">
      <c r="A8" s="19" t="s">
        <v>133</v>
      </c>
      <c r="B8" s="12">
        <v>759.7</v>
      </c>
      <c r="C8" s="13">
        <v>44881</v>
      </c>
      <c r="D8" s="13">
        <v>44852</v>
      </c>
      <c r="E8" s="13"/>
      <c r="F8" s="13"/>
      <c r="G8" s="1">
        <f t="shared" si="0"/>
        <v>-29</v>
      </c>
      <c r="H8" s="12">
        <f t="shared" si="1"/>
        <v>-22031.300000000003</v>
      </c>
    </row>
    <row r="9" spans="1:8" x14ac:dyDescent="0.25">
      <c r="A9" s="19" t="s">
        <v>134</v>
      </c>
      <c r="B9" s="12">
        <v>4539.41</v>
      </c>
      <c r="C9" s="13">
        <v>44878</v>
      </c>
      <c r="D9" s="13">
        <v>44852</v>
      </c>
      <c r="E9" s="13"/>
      <c r="F9" s="13"/>
      <c r="G9" s="1">
        <f t="shared" si="0"/>
        <v>-26</v>
      </c>
      <c r="H9" s="12">
        <f t="shared" si="1"/>
        <v>-118024.66</v>
      </c>
    </row>
    <row r="10" spans="1:8" x14ac:dyDescent="0.25">
      <c r="A10" s="19" t="s">
        <v>135</v>
      </c>
      <c r="B10" s="12">
        <v>235</v>
      </c>
      <c r="C10" s="13">
        <v>44783</v>
      </c>
      <c r="D10" s="13">
        <v>44861</v>
      </c>
      <c r="E10" s="13"/>
      <c r="F10" s="13"/>
      <c r="G10" s="1">
        <f t="shared" si="0"/>
        <v>78</v>
      </c>
      <c r="H10" s="12">
        <f t="shared" si="1"/>
        <v>18330</v>
      </c>
    </row>
    <row r="11" spans="1:8" x14ac:dyDescent="0.25">
      <c r="A11" s="19" t="s">
        <v>136</v>
      </c>
      <c r="B11" s="12">
        <v>240</v>
      </c>
      <c r="C11" s="13">
        <v>44756</v>
      </c>
      <c r="D11" s="13">
        <v>44861</v>
      </c>
      <c r="E11" s="13"/>
      <c r="F11" s="13"/>
      <c r="G11" s="1">
        <f t="shared" si="0"/>
        <v>105</v>
      </c>
      <c r="H11" s="12">
        <f t="shared" si="1"/>
        <v>25200</v>
      </c>
    </row>
    <row r="12" spans="1:8" x14ac:dyDescent="0.25">
      <c r="A12" s="19" t="s">
        <v>137</v>
      </c>
      <c r="B12" s="12">
        <v>81.94</v>
      </c>
      <c r="C12" s="13">
        <v>44891</v>
      </c>
      <c r="D12" s="13">
        <v>44881</v>
      </c>
      <c r="E12" s="13"/>
      <c r="F12" s="13"/>
      <c r="G12" s="1">
        <f t="shared" si="0"/>
        <v>-10</v>
      </c>
      <c r="H12" s="12">
        <f t="shared" si="1"/>
        <v>-819.4</v>
      </c>
    </row>
    <row r="13" spans="1:8" x14ac:dyDescent="0.25">
      <c r="A13" s="19" t="s">
        <v>138</v>
      </c>
      <c r="B13" s="12">
        <v>125.35</v>
      </c>
      <c r="C13" s="13">
        <v>44892</v>
      </c>
      <c r="D13" s="13">
        <v>44881</v>
      </c>
      <c r="E13" s="13"/>
      <c r="F13" s="13"/>
      <c r="G13" s="1">
        <f t="shared" si="0"/>
        <v>-11</v>
      </c>
      <c r="H13" s="12">
        <f t="shared" si="1"/>
        <v>-1378.85</v>
      </c>
    </row>
    <row r="14" spans="1:8" x14ac:dyDescent="0.25">
      <c r="A14" s="19" t="s">
        <v>139</v>
      </c>
      <c r="B14" s="12">
        <v>270</v>
      </c>
      <c r="C14" s="13">
        <v>44892</v>
      </c>
      <c r="D14" s="13">
        <v>44895</v>
      </c>
      <c r="E14" s="13"/>
      <c r="F14" s="13"/>
      <c r="G14" s="1">
        <f t="shared" si="0"/>
        <v>3</v>
      </c>
      <c r="H14" s="12">
        <f t="shared" si="1"/>
        <v>810</v>
      </c>
    </row>
    <row r="15" spans="1:8" x14ac:dyDescent="0.25">
      <c r="A15" s="19" t="s">
        <v>140</v>
      </c>
      <c r="B15" s="12">
        <v>3831.88</v>
      </c>
      <c r="C15" s="13">
        <v>44906</v>
      </c>
      <c r="D15" s="13">
        <v>44895</v>
      </c>
      <c r="E15" s="13"/>
      <c r="F15" s="13"/>
      <c r="G15" s="1">
        <f t="shared" si="0"/>
        <v>-11</v>
      </c>
      <c r="H15" s="12">
        <f t="shared" si="1"/>
        <v>-42150.68</v>
      </c>
    </row>
    <row r="16" spans="1:8" x14ac:dyDescent="0.25">
      <c r="A16" s="19" t="s">
        <v>141</v>
      </c>
      <c r="B16" s="12">
        <v>182</v>
      </c>
      <c r="C16" s="13">
        <v>44906</v>
      </c>
      <c r="D16" s="13">
        <v>44895</v>
      </c>
      <c r="E16" s="13"/>
      <c r="F16" s="13"/>
      <c r="G16" s="1">
        <f t="shared" si="0"/>
        <v>-11</v>
      </c>
      <c r="H16" s="12">
        <f t="shared" si="1"/>
        <v>-2002</v>
      </c>
    </row>
    <row r="17" spans="1:8" x14ac:dyDescent="0.25">
      <c r="A17" s="19" t="s">
        <v>142</v>
      </c>
      <c r="B17" s="12">
        <v>1108.5</v>
      </c>
      <c r="C17" s="13">
        <v>44906</v>
      </c>
      <c r="D17" s="13">
        <v>44895</v>
      </c>
      <c r="E17" s="13"/>
      <c r="F17" s="13"/>
      <c r="G17" s="1">
        <f t="shared" si="0"/>
        <v>-11</v>
      </c>
      <c r="H17" s="12">
        <f t="shared" si="1"/>
        <v>-12193.5</v>
      </c>
    </row>
    <row r="18" spans="1:8" x14ac:dyDescent="0.25">
      <c r="A18" s="19" t="s">
        <v>143</v>
      </c>
      <c r="B18" s="12">
        <v>81.93</v>
      </c>
      <c r="C18" s="13">
        <v>44918</v>
      </c>
      <c r="D18" s="13">
        <v>44895</v>
      </c>
      <c r="E18" s="13"/>
      <c r="F18" s="13"/>
      <c r="G18" s="1">
        <f t="shared" si="0"/>
        <v>-23</v>
      </c>
      <c r="H18" s="12">
        <f t="shared" si="1"/>
        <v>-1884.39</v>
      </c>
    </row>
    <row r="19" spans="1:8" x14ac:dyDescent="0.25">
      <c r="A19" s="19" t="s">
        <v>144</v>
      </c>
      <c r="B19" s="12">
        <v>50</v>
      </c>
      <c r="C19" s="13">
        <v>44916</v>
      </c>
      <c r="D19" s="13">
        <v>44895</v>
      </c>
      <c r="E19" s="13"/>
      <c r="F19" s="13"/>
      <c r="G19" s="1">
        <f t="shared" si="0"/>
        <v>-21</v>
      </c>
      <c r="H19" s="12">
        <f t="shared" si="1"/>
        <v>-1050</v>
      </c>
    </row>
    <row r="20" spans="1:8" x14ac:dyDescent="0.25">
      <c r="A20" s="19" t="s">
        <v>145</v>
      </c>
      <c r="B20" s="12">
        <v>22.37</v>
      </c>
      <c r="C20" s="13">
        <v>44916</v>
      </c>
      <c r="D20" s="13">
        <v>44895</v>
      </c>
      <c r="E20" s="13"/>
      <c r="F20" s="13"/>
      <c r="G20" s="1">
        <f t="shared" si="0"/>
        <v>-21</v>
      </c>
      <c r="H20" s="12">
        <f t="shared" si="1"/>
        <v>-469.77000000000004</v>
      </c>
    </row>
    <row r="21" spans="1:8" x14ac:dyDescent="0.25">
      <c r="A21" s="19" t="s">
        <v>146</v>
      </c>
      <c r="B21" s="12">
        <v>707.62</v>
      </c>
      <c r="C21" s="13">
        <v>44918</v>
      </c>
      <c r="D21" s="13">
        <v>44895</v>
      </c>
      <c r="E21" s="13"/>
      <c r="F21" s="13"/>
      <c r="G21" s="1">
        <f t="shared" si="0"/>
        <v>-23</v>
      </c>
      <c r="H21" s="12">
        <f t="shared" si="1"/>
        <v>-16275.26</v>
      </c>
    </row>
    <row r="22" spans="1:8" x14ac:dyDescent="0.25">
      <c r="A22" s="19" t="s">
        <v>147</v>
      </c>
      <c r="B22" s="12">
        <v>62.79</v>
      </c>
      <c r="C22" s="13">
        <v>44920</v>
      </c>
      <c r="D22" s="13">
        <v>44900</v>
      </c>
      <c r="E22" s="13"/>
      <c r="F22" s="13"/>
      <c r="G22" s="1">
        <f t="shared" si="0"/>
        <v>-20</v>
      </c>
      <c r="H22" s="12">
        <f t="shared" si="1"/>
        <v>-1255.8</v>
      </c>
    </row>
    <row r="23" spans="1:8" x14ac:dyDescent="0.25">
      <c r="A23" s="19" t="s">
        <v>148</v>
      </c>
      <c r="B23" s="12">
        <v>43.27</v>
      </c>
      <c r="C23" s="13">
        <v>44925</v>
      </c>
      <c r="D23" s="13">
        <v>44900</v>
      </c>
      <c r="E23" s="13"/>
      <c r="F23" s="13"/>
      <c r="G23" s="1">
        <f t="shared" si="0"/>
        <v>-25</v>
      </c>
      <c r="H23" s="12">
        <f t="shared" si="1"/>
        <v>-1081.75</v>
      </c>
    </row>
    <row r="24" spans="1:8" x14ac:dyDescent="0.25">
      <c r="A24" s="19" t="s">
        <v>149</v>
      </c>
      <c r="B24" s="12">
        <v>578.62</v>
      </c>
      <c r="C24" s="13">
        <v>44937</v>
      </c>
      <c r="D24" s="13">
        <v>44909</v>
      </c>
      <c r="E24" s="13"/>
      <c r="F24" s="13"/>
      <c r="G24" s="1">
        <f t="shared" si="0"/>
        <v>-28</v>
      </c>
      <c r="H24" s="12">
        <f t="shared" si="1"/>
        <v>-16201.36</v>
      </c>
    </row>
    <row r="25" spans="1:8" x14ac:dyDescent="0.25">
      <c r="A25" s="19" t="s">
        <v>150</v>
      </c>
      <c r="B25" s="12">
        <v>899.87</v>
      </c>
      <c r="C25" s="13">
        <v>44937</v>
      </c>
      <c r="D25" s="13">
        <v>44909</v>
      </c>
      <c r="E25" s="13"/>
      <c r="F25" s="13"/>
      <c r="G25" s="1">
        <f t="shared" si="0"/>
        <v>-28</v>
      </c>
      <c r="H25" s="12">
        <f t="shared" si="1"/>
        <v>-25196.36</v>
      </c>
    </row>
    <row r="26" spans="1:8" x14ac:dyDescent="0.25">
      <c r="A26" s="19" t="s">
        <v>151</v>
      </c>
      <c r="B26" s="12">
        <v>964.9</v>
      </c>
      <c r="C26" s="13">
        <v>44937</v>
      </c>
      <c r="D26" s="13">
        <v>44909</v>
      </c>
      <c r="E26" s="13"/>
      <c r="F26" s="13"/>
      <c r="G26" s="1">
        <f t="shared" si="0"/>
        <v>-28</v>
      </c>
      <c r="H26" s="12">
        <f t="shared" si="1"/>
        <v>-27017.200000000001</v>
      </c>
    </row>
    <row r="27" spans="1:8" x14ac:dyDescent="0.25">
      <c r="A27" s="19" t="s">
        <v>152</v>
      </c>
      <c r="B27" s="12">
        <v>1023.65</v>
      </c>
      <c r="C27" s="13">
        <v>44937</v>
      </c>
      <c r="D27" s="13">
        <v>44909</v>
      </c>
      <c r="E27" s="13"/>
      <c r="F27" s="13"/>
      <c r="G27" s="1">
        <f t="shared" si="0"/>
        <v>-28</v>
      </c>
      <c r="H27" s="12">
        <f t="shared" si="1"/>
        <v>-28662.2</v>
      </c>
    </row>
    <row r="28" spans="1:8" x14ac:dyDescent="0.25">
      <c r="A28" s="19" t="s">
        <v>153</v>
      </c>
      <c r="B28" s="12">
        <v>730.8</v>
      </c>
      <c r="C28" s="13">
        <v>44937</v>
      </c>
      <c r="D28" s="13">
        <v>44909</v>
      </c>
      <c r="E28" s="13"/>
      <c r="F28" s="13"/>
      <c r="G28" s="1">
        <f t="shared" si="0"/>
        <v>-28</v>
      </c>
      <c r="H28" s="12">
        <f t="shared" si="1"/>
        <v>-20462.399999999998</v>
      </c>
    </row>
    <row r="29" spans="1:8" x14ac:dyDescent="0.25">
      <c r="A29" s="19" t="s">
        <v>154</v>
      </c>
      <c r="B29" s="12">
        <v>600.72</v>
      </c>
      <c r="C29" s="13">
        <v>44937</v>
      </c>
      <c r="D29" s="13">
        <v>44909</v>
      </c>
      <c r="E29" s="13"/>
      <c r="F29" s="13"/>
      <c r="G29" s="1">
        <f t="shared" si="0"/>
        <v>-28</v>
      </c>
      <c r="H29" s="12">
        <f t="shared" si="1"/>
        <v>-16820.16</v>
      </c>
    </row>
    <row r="30" spans="1:8" x14ac:dyDescent="0.25">
      <c r="A30" s="19" t="s">
        <v>155</v>
      </c>
      <c r="B30" s="12">
        <v>466.75</v>
      </c>
      <c r="C30" s="13">
        <v>44937</v>
      </c>
      <c r="D30" s="13">
        <v>44909</v>
      </c>
      <c r="E30" s="13"/>
      <c r="F30" s="13"/>
      <c r="G30" s="1">
        <f t="shared" si="0"/>
        <v>-28</v>
      </c>
      <c r="H30" s="12">
        <f t="shared" si="1"/>
        <v>-13069</v>
      </c>
    </row>
    <row r="31" spans="1:8" x14ac:dyDescent="0.25">
      <c r="A31" s="19" t="s">
        <v>156</v>
      </c>
      <c r="B31" s="12">
        <v>6750</v>
      </c>
      <c r="C31" s="13">
        <v>44930</v>
      </c>
      <c r="D31" s="13">
        <v>44909</v>
      </c>
      <c r="E31" s="13"/>
      <c r="F31" s="13"/>
      <c r="G31" s="1">
        <f t="shared" si="0"/>
        <v>-21</v>
      </c>
      <c r="H31" s="12">
        <f t="shared" si="1"/>
        <v>-141750</v>
      </c>
    </row>
    <row r="32" spans="1:8" x14ac:dyDescent="0.25">
      <c r="A32" s="19" t="s">
        <v>157</v>
      </c>
      <c r="B32" s="12">
        <v>482</v>
      </c>
      <c r="C32" s="13">
        <v>44940</v>
      </c>
      <c r="D32" s="13">
        <v>44914</v>
      </c>
      <c r="E32" s="13"/>
      <c r="F32" s="13"/>
      <c r="G32" s="1">
        <f t="shared" si="0"/>
        <v>-26</v>
      </c>
      <c r="H32" s="12">
        <f t="shared" si="1"/>
        <v>-12532</v>
      </c>
    </row>
    <row r="33" spans="1:8" x14ac:dyDescent="0.25">
      <c r="A33" s="19" t="s">
        <v>158</v>
      </c>
      <c r="B33" s="12">
        <v>896</v>
      </c>
      <c r="C33" s="13">
        <v>44940</v>
      </c>
      <c r="D33" s="13">
        <v>44914</v>
      </c>
      <c r="E33" s="13"/>
      <c r="F33" s="13"/>
      <c r="G33" s="1">
        <f t="shared" si="0"/>
        <v>-26</v>
      </c>
      <c r="H33" s="12">
        <f t="shared" si="1"/>
        <v>-23296</v>
      </c>
    </row>
    <row r="34" spans="1:8" x14ac:dyDescent="0.25">
      <c r="A34" s="19" t="s">
        <v>159</v>
      </c>
      <c r="B34" s="12">
        <v>245.66</v>
      </c>
      <c r="C34" s="13">
        <v>44940</v>
      </c>
      <c r="D34" s="13">
        <v>44914</v>
      </c>
      <c r="E34" s="13"/>
      <c r="F34" s="13"/>
      <c r="G34" s="1">
        <f t="shared" si="0"/>
        <v>-26</v>
      </c>
      <c r="H34" s="12">
        <f t="shared" si="1"/>
        <v>-6387.16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2023-01-02T09:11:56Z</dcterms:modified>
</cp:coreProperties>
</file>