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<sst xmlns="http://schemas.openxmlformats.org/spreadsheetml/2006/main" uniqueCount="254">
  <si>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</si>
  <si>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</si>
  <si>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</si>
  <si>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</si>
  <si>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</si>
  <si>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</si>
  <si>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</si>
  <si>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</si>
  <si>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</si>
  <si>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</si>
  <si>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</si>
  <si>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</si>
  <si>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</si>
  <si>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</si>
  <si>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</si>
  <si>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</si>
  <si>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</si>
  <si>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</si>
  <si>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</si>
  <si>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</si>
  <si>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VIA UGO BASSI</t>
  </si>
  <si>
    <t>62012 CIVITANOVA MARCHE (MC) - VIA UGO BASSI, 30 - C.F. 93068500433 C.M. MCIC83600N</t>
  </si>
  <si>
    <t>2025</t>
  </si>
  <si>
    <t>75/C del 19/12/2024</t>
  </si>
  <si>
    <t>201/PA del 19/12/2024</t>
  </si>
  <si>
    <t>202/PA del 19/12/2024</t>
  </si>
  <si>
    <t>49 del 20/12/2024</t>
  </si>
  <si>
    <t>4009 del 20/12/2024</t>
  </si>
  <si>
    <t>pa/201 del 20/12/2024</t>
  </si>
  <si>
    <t>pa/197 del 20/12/2024</t>
  </si>
  <si>
    <t>2024-VA5-0001168 del 20/12/2024</t>
  </si>
  <si>
    <t>1633/01 del 27/12/2024</t>
  </si>
  <si>
    <t>pa/203 del 27/12/2024</t>
  </si>
  <si>
    <t>001148/2024 del 30/12/2024</t>
  </si>
  <si>
    <t>A/445 del 31/12/2024</t>
  </si>
  <si>
    <t>001876 del 31/12/2024</t>
  </si>
  <si>
    <t>1025004254 del 10/01/2025</t>
  </si>
  <si>
    <t>V3-651 del 10/01/2025</t>
  </si>
  <si>
    <t>0/5 del 02/01/2025</t>
  </si>
  <si>
    <t>0/4 del 02/01/2025</t>
  </si>
  <si>
    <t>0000025/E del 15/01/2025</t>
  </si>
  <si>
    <t>pa/12 del 06/02/2025</t>
  </si>
  <si>
    <t>11/PA del 31/01/2025</t>
  </si>
  <si>
    <t>58/01 del 29/01/2025</t>
  </si>
  <si>
    <t>pa/13 del 06/02/2025</t>
  </si>
  <si>
    <t>1025029457 del 06/02/2025</t>
  </si>
  <si>
    <t>12500600060000210205 del 10/02/2025</t>
  </si>
  <si>
    <t>A/62 del 15/02/2025</t>
  </si>
  <si>
    <t>0000001354/PA del 17/02/2025</t>
  </si>
  <si>
    <t>2PA del 06/02/2025</t>
  </si>
  <si>
    <t>U1230000021825 del 14/02/2025</t>
  </si>
  <si>
    <t>U1230000021826 del 14/02/2025</t>
  </si>
  <si>
    <t>U1230000021827 del 14/02/2025</t>
  </si>
  <si>
    <t>279 del 17/02/2025</t>
  </si>
  <si>
    <t>40248 del 28/01/2025</t>
  </si>
  <si>
    <t>40416 del 30/01/2025</t>
  </si>
  <si>
    <t>FE/26 del 24/02/2025</t>
  </si>
  <si>
    <t>FE/27 del 24/02/2025</t>
  </si>
  <si>
    <t>V3-5542 del 26/02/2025</t>
  </si>
  <si>
    <t>V3-5226 del 21/02/2025</t>
  </si>
  <si>
    <t>V3-4922 del 19/02/2025</t>
  </si>
  <si>
    <t>097/000003525 del 20/02/2025</t>
  </si>
  <si>
    <t>233/01 del 26/02/2025</t>
  </si>
  <si>
    <t>162 /25 del 26/02/2025</t>
  </si>
  <si>
    <t>pa/24 del 04/03/2025</t>
  </si>
  <si>
    <t>26/PA del 28/02/2025</t>
  </si>
  <si>
    <t>0/456 del 06/03/2025</t>
  </si>
  <si>
    <t>V3-6674 del 07/03/2025</t>
  </si>
  <si>
    <t>935 del 07/03/2025</t>
  </si>
  <si>
    <t>097/000005076 del 13/03/2025</t>
  </si>
  <si>
    <t>014_25 del 08/03/2025</t>
  </si>
  <si>
    <t>70 del 19/03/2025</t>
  </si>
  <si>
    <t>1 del 27/03/2025</t>
  </si>
  <si>
    <t>1048 del 14/03/2025</t>
  </si>
  <si>
    <t>149/01 del 17/03/2025</t>
  </si>
  <si>
    <t>71 del 20/03/2025</t>
  </si>
  <si>
    <t>223 del 20/03/2025</t>
  </si>
  <si>
    <t>35/PA del 25/03/2025</t>
  </si>
  <si>
    <t>151 del 26/03/2025</t>
  </si>
  <si>
    <t>59 del 28/03/2025</t>
  </si>
  <si>
    <t>pa/44 del 31/03/2025</t>
  </si>
  <si>
    <t>483/01 del 28/03/2025</t>
  </si>
  <si>
    <t>50/A del 05/03/2025</t>
  </si>
  <si>
    <t>22/2025 del 03/04/2025</t>
  </si>
  <si>
    <t>245 del 09/04/2025</t>
  </si>
  <si>
    <t>73 del 10/04/2025</t>
  </si>
  <si>
    <t>214/01 del 03/04/2025</t>
  </si>
  <si>
    <t>252 del 16/04/2025</t>
  </si>
  <si>
    <t>100/2 del 08/04/2025</t>
  </si>
  <si>
    <t>V3-10355 del 10/04/2025</t>
  </si>
  <si>
    <t>78/5 del 16/04/2025</t>
  </si>
  <si>
    <t>235 del 18/04/2025</t>
  </si>
  <si>
    <t>8PA del 23/04/2025</t>
  </si>
  <si>
    <t>45/PA del 16/04/2025</t>
  </si>
  <si>
    <t>45/25-PA del 22/04/2025</t>
  </si>
  <si>
    <t>12500600010000016494 del 28/03/2025</t>
  </si>
  <si>
    <t>1710000212 del 23/04/2025</t>
  </si>
  <si>
    <t>1/PA del 16/04/2025</t>
  </si>
  <si>
    <t>V3-11380 del 24/04/2025</t>
  </si>
  <si>
    <t>pa/62 del 30/04/2025</t>
  </si>
  <si>
    <t>271 del 05/05/2025</t>
  </si>
  <si>
    <t>1025104654 del 06/05/2025</t>
  </si>
  <si>
    <t>C2025010000017 del 05/05/2025</t>
  </si>
  <si>
    <t>V3-11569 del 28/04/2025</t>
  </si>
  <si>
    <t>V3-12013 del 05/05/2025</t>
  </si>
  <si>
    <t>70/25 del 06/05/2025</t>
  </si>
  <si>
    <t>361/70 2025 del 13/05/2025</t>
  </si>
  <si>
    <t>383/70 2025 del 16/05/2025</t>
  </si>
  <si>
    <t>161 del 13/05/2025</t>
  </si>
  <si>
    <t>61/C del 16/05/2025</t>
  </si>
  <si>
    <t>52/03 del 28/05/2025</t>
  </si>
  <si>
    <t>280 del 15/05/2025</t>
  </si>
  <si>
    <t>11 del 07/05/2025</t>
  </si>
  <si>
    <t>174 del 19/05/2025</t>
  </si>
  <si>
    <t>790 del 16/05/2025</t>
  </si>
  <si>
    <t>5/M del 15/05/2025</t>
  </si>
  <si>
    <t>485/E del 21/05/2025</t>
  </si>
  <si>
    <t>8101006290 del 20/05/2025</t>
  </si>
  <si>
    <t>7895/FVISE del 15/05/2025</t>
  </si>
  <si>
    <t>87 del 22/05/2025</t>
  </si>
  <si>
    <t>56/ET del 20/05/2025</t>
  </si>
  <si>
    <t>57/2025 del 22/05/2025</t>
  </si>
  <si>
    <t>72S del 19/05/2025</t>
  </si>
  <si>
    <t>67 del 23/05/2025</t>
  </si>
  <si>
    <t>290 del 23/05/2025</t>
  </si>
  <si>
    <t>3694/FVIAC del 20/05/2025</t>
  </si>
  <si>
    <t>12/20 del 27/05/2025</t>
  </si>
  <si>
    <t>195 del 26/05/2025</t>
  </si>
  <si>
    <t>354/01 del 14/05/2025</t>
  </si>
  <si>
    <t>606A del 21/05/2025</t>
  </si>
  <si>
    <t>92/25-PA del 29/05/2025</t>
  </si>
  <si>
    <t>368/01 del 16/05/2025</t>
  </si>
  <si>
    <t>8101006814 del 30/05/2025</t>
  </si>
  <si>
    <t>28/A del 29/05/2025</t>
  </si>
  <si>
    <t>2/124 del 30/05/2025</t>
  </si>
  <si>
    <t>497/E del 28/05/2025</t>
  </si>
  <si>
    <t>FPA 7/25 del 23/05/2025</t>
  </si>
  <si>
    <t>3/PA-2025 del 29/05/2025</t>
  </si>
  <si>
    <t>C2 del 31/05/2025</t>
  </si>
  <si>
    <t>5/25 del 04/06/2025</t>
  </si>
  <si>
    <t>392/01 del 21/05/2025</t>
  </si>
  <si>
    <t>396/01 del 22/05/2025</t>
  </si>
  <si>
    <t>94/25-PA del 05/06/2025</t>
  </si>
  <si>
    <t>3462 del 31/05/2025</t>
  </si>
  <si>
    <t>63/ET del 31/05/2025</t>
  </si>
  <si>
    <t>FPA 4/25 del 06/06/2025</t>
  </si>
  <si>
    <t>000531/2025 del 06/06/2025</t>
  </si>
  <si>
    <t>218 del 05/06/2025</t>
  </si>
  <si>
    <t>000/95/2025 del 06/06/2025</t>
  </si>
  <si>
    <t>108/25 del 03/06/2025</t>
  </si>
  <si>
    <t>112/25 del 03/06/2025</t>
  </si>
  <si>
    <t>110/25 del 03/06/2025</t>
  </si>
  <si>
    <t>111/25 del 03/06/2025</t>
  </si>
  <si>
    <t>113/25 del 03/06/2025</t>
  </si>
  <si>
    <t>114/25 del 03/06/2025</t>
  </si>
  <si>
    <t>8 del 31/05/2025</t>
  </si>
  <si>
    <t>443/01 del 28/05/2025</t>
  </si>
  <si>
    <t>795/01 del 29/05/2025</t>
  </si>
  <si>
    <t>36 del 10/06/2025</t>
  </si>
  <si>
    <t>307 del 11/06/2025</t>
  </si>
  <si>
    <t>15/20 del 16/06/2025</t>
  </si>
  <si>
    <t>491/01 del 04/06/2025</t>
  </si>
  <si>
    <t>21 del 19/06/2025</t>
  </si>
  <si>
    <t>12500600010000034493 del 20/06/2025</t>
  </si>
  <si>
    <t>E029-11 del 20/06/2025</t>
  </si>
  <si>
    <t>27/FE del 23/06/2025</t>
  </si>
  <si>
    <t>7/25 del 24/06/2025</t>
  </si>
  <si>
    <t>231/A del 24/06/2025</t>
  </si>
  <si>
    <t>FATTPA 2_25 del 30/06/2025</t>
  </si>
  <si>
    <t>000008-2025 del 02/07/2025</t>
  </si>
  <si>
    <t>8876267 del 30/06/2025</t>
  </si>
  <si>
    <t>2025-VA5-0000221 del 30/06/2025</t>
  </si>
  <si>
    <t>49/FE del 02/07/2025</t>
  </si>
  <si>
    <t>50/FE del 03/07/2025</t>
  </si>
  <si>
    <t>V3-16169 del 30/06/2025</t>
  </si>
  <si>
    <t>911/00 del 30/06/2025</t>
  </si>
  <si>
    <t>7 del 26/06/2025</t>
  </si>
  <si>
    <t>35 del 08/07/2025</t>
  </si>
  <si>
    <t>73/ET del 30/06/2025</t>
  </si>
  <si>
    <t>1025162460 del 09/07/2025</t>
  </si>
  <si>
    <t>933124 del 30/06/2025</t>
  </si>
  <si>
    <t>13077/2025 del 11/07/2025</t>
  </si>
  <si>
    <t>108/PA del 06/07/2025</t>
  </si>
  <si>
    <t>137/5 del 30/06/2025</t>
  </si>
  <si>
    <t>V3-16796 del 14/07/2025</t>
  </si>
  <si>
    <t>112/PA del 13/07/2025</t>
  </si>
  <si>
    <t>0000952/E del 18/07/2025</t>
  </si>
  <si>
    <t>0000951/E del 18/07/2025</t>
  </si>
  <si>
    <t>820A del 17/07/2025</t>
  </si>
  <si>
    <t>18 del 22/07/2025</t>
  </si>
  <si>
    <t>154/P7 del 27/07/2025</t>
  </si>
  <si>
    <t>126/PA del 27/07/2025</t>
  </si>
  <si>
    <t>0001027/E del 31/07/2025</t>
  </si>
  <si>
    <t>128/PA del 03/08/2025</t>
  </si>
  <si>
    <t>127/PA del 03/08/2025</t>
  </si>
  <si>
    <t>130/PA del 03/08/2025</t>
  </si>
  <si>
    <t>131/PA del 17/08/2025</t>
  </si>
  <si>
    <t>138/PA del 30/08/2025</t>
  </si>
  <si>
    <t>FPA 1/25 del 01/09/2025</t>
  </si>
  <si>
    <t>001210 del 31/08/2025</t>
  </si>
  <si>
    <t>0000003127/PA del 06/09/2025</t>
  </si>
  <si>
    <t>0000004240/PA del 16/09/2025</t>
  </si>
  <si>
    <t>0000004241/PA del 16/09/2025</t>
  </si>
  <si>
    <t>0000004242/PA del 16/09/2025</t>
  </si>
  <si>
    <t>V3-19222 del 12/09/2025</t>
  </si>
  <si>
    <t>175/25 del 15/09/2025</t>
  </si>
  <si>
    <t>176/25 del 15/09/2025</t>
  </si>
  <si>
    <t>177/25 del 15/09/2025</t>
  </si>
  <si>
    <t>179/25 del 15/09/2025</t>
  </si>
  <si>
    <t>178/25 del 15/09/2025</t>
  </si>
  <si>
    <t>88/PA del 29/09/2025</t>
  </si>
  <si>
    <t>1277 del 30/09/2025</t>
  </si>
  <si>
    <t>76 del 10/10/2025</t>
  </si>
  <si>
    <t>1025229500 del 10/10/2025</t>
  </si>
  <si>
    <t>1219 /PA del 30/09/2025</t>
  </si>
  <si>
    <t>FPA 70/25 del 21/10/2025</t>
  </si>
  <si>
    <t>415 del 22/10/2025</t>
  </si>
  <si>
    <t>589/01 del 16/10/2025</t>
  </si>
  <si>
    <t>84S del 22/10/2025</t>
  </si>
  <si>
    <t>2952 del 20/10/2025</t>
  </si>
  <si>
    <t>1350/V5 del 17/10/2025</t>
  </si>
  <si>
    <t>1530 del 28/10/2025</t>
  </si>
  <si>
    <t>2842  del 31/10/2025</t>
  </si>
  <si>
    <t>1/1985 del 03/11/2025</t>
  </si>
  <si>
    <t>87DIDATTICA del 04/11/2025</t>
  </si>
  <si>
    <t>151/25-PA del 31/10/2025</t>
  </si>
  <si>
    <t>1683/01 del 30/10/2025</t>
  </si>
  <si>
    <t>200/P7 del 26/10/2025</t>
  </si>
  <si>
    <t>199/PA del 26/10/2025</t>
  </si>
  <si>
    <t>378 del 06/11/2025</t>
  </si>
  <si>
    <t>FPA 72/25 del 07/11/2025</t>
  </si>
  <si>
    <t>1603 del 07/11/2025</t>
  </si>
  <si>
    <t>31 del 11/11/2025</t>
  </si>
  <si>
    <t>956888 del 31/10/2025</t>
  </si>
  <si>
    <t>630/01 del 05/11/2025</t>
  </si>
  <si>
    <t>14 del 11/11/2025</t>
  </si>
  <si>
    <t>637/01 del 11/11/2025</t>
  </si>
  <si>
    <t>643/01 del 13/11/2025</t>
  </si>
  <si>
    <t>215/PA del 25/11/2025</t>
  </si>
  <si>
    <t>216/PA del 25/11/2025</t>
  </si>
  <si>
    <t>217/25 del 29/11/2025</t>
  </si>
  <si>
    <t>214/25 del 29/11/2025</t>
  </si>
  <si>
    <t>215/25 del 29/11/2025</t>
  </si>
  <si>
    <t>216/25 del 29/11/2025</t>
  </si>
  <si>
    <t>218/25 del 29/11/2025</t>
  </si>
  <si>
    <t>219/25 del 29/11/2025</t>
  </si>
  <si>
    <t>211/25 del 28/11/2025</t>
  </si>
  <si>
    <t>1802/01 del 27/11/2025</t>
  </si>
  <si>
    <t>1803/01 del 27/11/2025</t>
  </si>
  <si>
    <t>1025268877 del 04/12/2025</t>
  </si>
  <si>
    <t>5133 del 30/11/2025</t>
  </si>
  <si>
    <t>091_25 del 09/12/2025</t>
  </si>
  <si>
    <t>129 del 11/12/2025</t>
  </si>
  <si>
    <t>0000004593/PA del 12/12/2025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</si>
</sst>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232</v>
      </c>
      <c r="B9" s="32"/>
      <c r="C9" s="31">
        <f>SUM(C13:C16)</f>
        <v>284064.15</v>
      </c>
      <c r="D9" s="32"/>
      <c r="E9" s="37">
        <f>('Trimestre 1'!H1+'Trimestre 2'!H1+'Trimestre 3'!H1+'Trimestre 4'!H1)/C9</f>
        <v>-19.693965042755305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50</v>
      </c>
      <c r="C13" s="26">
        <f>'Trimestre 1'!B1</f>
        <v>78572.49</v>
      </c>
      <c r="D13" s="26">
        <f>'Trimestre 1'!G1</f>
        <v>-7.4575114012550694</v>
      </c>
      <c r="E13" s="26">
        <v>10955.18</v>
      </c>
      <c r="F13" s="30">
        <v>8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90</v>
      </c>
      <c r="C14" s="26">
        <f>'Trimestre 2'!B1</f>
        <v>90325.920000000013</v>
      </c>
      <c r="D14" s="26">
        <f>'Trimestre 2'!G1</f>
        <v>-26.377470055107107</v>
      </c>
      <c r="E14" s="26">
        <v>6682.5</v>
      </c>
      <c r="F14" s="30">
        <v>3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39</v>
      </c>
      <c r="C15" s="26">
        <f>'Trimestre 3'!B1</f>
        <v>82587.98</v>
      </c>
      <c r="D15" s="26">
        <f>'Trimestre 3'!G1</f>
        <v>-24.776574993116434</v>
      </c>
      <c r="E15" s="26">
        <v>18901.08</v>
      </c>
      <c r="F15" s="30">
        <v>9</v>
      </c>
    </row>
    <row r="16" spans="1:6" ht="21.75" customHeight="1">
      <c r="A16" s="25" t="s">
        <v>16</v>
      </c>
      <c r="B16" s="14">
        <f>'Trimestre 4'!C1</f>
        <v>53</v>
      </c>
      <c r="C16" s="26">
        <f>'Trimestre 4'!B1</f>
        <v>32577.759999999995</v>
      </c>
      <c r="D16" s="26">
        <f>'Trimestre 4'!G1</f>
        <v>-17.790593030337263</v>
      </c>
      <c r="E16" s="26">
        <v>12110.84</v>
      </c>
      <c r="F16" s="30">
        <v>12</v>
      </c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78572.49</v>
      </c>
      <c r="C1" s="49">
        <f>COUNTA(A4:A203)</f>
        <v>50</v>
      </c>
      <c r="G1" s="13">
        <f>IF(B1&lt;&gt;0,H1/B1,0)</f>
        <v>-7.4575114012550694</v>
      </c>
      <c r="H1" s="12">
        <f>SUM(H4:H195)</f>
        <v>-585955.24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1100</v>
      </c>
      <c r="C4" s="10">
        <v>45679</v>
      </c>
      <c r="D4" s="10">
        <v>45698</v>
      </c>
      <c r="E4" s="10"/>
      <c r="F4" s="10"/>
      <c r="G4" s="1">
        <f>D4-C4-(F4-E4)</f>
        <v>19</v>
      </c>
      <c r="H4" s="9">
        <f>B4*G4</f>
        <v>20900</v>
      </c>
    </row>
    <row r="5" spans="1:8">
      <c r="A5" s="16" t="s">
        <v>24</v>
      </c>
      <c r="B5" s="9">
        <v>457.5</v>
      </c>
      <c r="C5" s="10">
        <v>45679</v>
      </c>
      <c r="D5" s="10">
        <v>45698</v>
      </c>
      <c r="E5" s="10"/>
      <c r="F5" s="10"/>
      <c r="G5" s="1">
        <f t="shared" si="0" ref="G5:G68">D5-C5-(F5-E5)</f>
        <v>19</v>
      </c>
      <c r="H5" s="9">
        <f t="shared" si="1" ref="H5:H68">B5*G5</f>
        <v>8692.5</v>
      </c>
    </row>
    <row r="6" spans="1:8">
      <c r="A6" s="16" t="s">
        <v>25</v>
      </c>
      <c r="B6" s="9">
        <v>273.83</v>
      </c>
      <c r="C6" s="10">
        <v>45679</v>
      </c>
      <c r="D6" s="10">
        <v>45698</v>
      </c>
      <c r="E6" s="10"/>
      <c r="F6" s="10"/>
      <c r="G6" s="1">
        <f t="shared" si="0">D6-C6-(F6-E6)</f>
        <v>19</v>
      </c>
      <c r="H6" s="9">
        <f t="shared" si="1">B6*G6</f>
        <v>5202.77</v>
      </c>
    </row>
    <row r="7" spans="1:8">
      <c r="A7" s="16" t="s">
        <v>26</v>
      </c>
      <c r="B7" s="9">
        <v>2100</v>
      </c>
      <c r="C7" s="10">
        <v>45683</v>
      </c>
      <c r="D7" s="10">
        <v>45698</v>
      </c>
      <c r="E7" s="10"/>
      <c r="F7" s="10"/>
      <c r="G7" s="1">
        <f t="shared" si="0">D7-C7-(F7-E7)</f>
        <v>15</v>
      </c>
      <c r="H7" s="9">
        <f t="shared" si="1">B7*G7</f>
        <v>31500</v>
      </c>
    </row>
    <row r="8" spans="1:8">
      <c r="A8" s="16" t="s">
        <v>27</v>
      </c>
      <c r="B8" s="9">
        <v>571.2</v>
      </c>
      <c r="C8" s="10">
        <v>45679</v>
      </c>
      <c r="D8" s="10">
        <v>45698</v>
      </c>
      <c r="E8" s="10"/>
      <c r="F8" s="10"/>
      <c r="G8" s="1">
        <f t="shared" si="0">D8-C8-(F8-E8)</f>
        <v>19</v>
      </c>
      <c r="H8" s="9">
        <f t="shared" si="1">B8*G8</f>
        <v>10852.8</v>
      </c>
    </row>
    <row r="9" spans="1:8">
      <c r="A9" s="16" t="s">
        <v>28</v>
      </c>
      <c r="B9" s="9">
        <v>1555.77</v>
      </c>
      <c r="C9" s="10">
        <v>45683</v>
      </c>
      <c r="D9" s="10">
        <v>45698</v>
      </c>
      <c r="E9" s="10"/>
      <c r="F9" s="10"/>
      <c r="G9" s="1">
        <f t="shared" si="0">D9-C9-(F9-E9)</f>
        <v>15</v>
      </c>
      <c r="H9" s="9">
        <f t="shared" si="1">B9*G9</f>
        <v>23336.55</v>
      </c>
    </row>
    <row r="10" spans="1:8">
      <c r="A10" s="16" t="s">
        <v>29</v>
      </c>
      <c r="B10" s="9">
        <v>9549.18</v>
      </c>
      <c r="C10" s="10">
        <v>45683</v>
      </c>
      <c r="D10" s="10">
        <v>45698</v>
      </c>
      <c r="E10" s="10"/>
      <c r="F10" s="10"/>
      <c r="G10" s="1">
        <f t="shared" si="0">D10-C10-(F10-E10)</f>
        <v>15</v>
      </c>
      <c r="H10" s="9">
        <f t="shared" si="1">B10*G10</f>
        <v>143237.7</v>
      </c>
    </row>
    <row r="11" spans="1:8">
      <c r="A11" s="16" t="s">
        <v>30</v>
      </c>
      <c r="B11" s="9">
        <v>6256.8</v>
      </c>
      <c r="C11" s="10">
        <v>45679</v>
      </c>
      <c r="D11" s="10">
        <v>45698</v>
      </c>
      <c r="E11" s="10"/>
      <c r="F11" s="10"/>
      <c r="G11" s="1">
        <f t="shared" si="0">D11-C11-(F11-E11)</f>
        <v>19</v>
      </c>
      <c r="H11" s="9">
        <f t="shared" si="1">B11*G11</f>
        <v>118879.2</v>
      </c>
    </row>
    <row r="12" spans="1:8">
      <c r="A12" s="16" t="s">
        <v>31</v>
      </c>
      <c r="B12" s="9">
        <v>901.14</v>
      </c>
      <c r="C12" s="10">
        <v>45697</v>
      </c>
      <c r="D12" s="10">
        <v>45701</v>
      </c>
      <c r="E12" s="10"/>
      <c r="F12" s="10"/>
      <c r="G12" s="1">
        <f t="shared" si="0">D12-C12-(F12-E12)</f>
        <v>4</v>
      </c>
      <c r="H12" s="9">
        <f t="shared" si="1">B12*G12</f>
        <v>3604.56</v>
      </c>
    </row>
    <row r="13" spans="1:8">
      <c r="A13" s="16" t="s">
        <v>32</v>
      </c>
      <c r="B13" s="9">
        <v>288.54</v>
      </c>
      <c r="C13" s="10">
        <v>45697</v>
      </c>
      <c r="D13" s="10">
        <v>45701</v>
      </c>
      <c r="E13" s="10"/>
      <c r="F13" s="10"/>
      <c r="G13" s="1">
        <f t="shared" si="0">D13-C13-(F13-E13)</f>
        <v>4</v>
      </c>
      <c r="H13" s="9">
        <f t="shared" si="1">B13*G13</f>
        <v>1154.16</v>
      </c>
    </row>
    <row r="14" spans="1:8">
      <c r="A14" s="16" t="s">
        <v>33</v>
      </c>
      <c r="B14" s="9">
        <v>159.84</v>
      </c>
      <c r="C14" s="10">
        <v>45697</v>
      </c>
      <c r="D14" s="10">
        <v>45701</v>
      </c>
      <c r="E14" s="10"/>
      <c r="F14" s="10"/>
      <c r="G14" s="1">
        <f t="shared" si="0">D14-C14-(F14-E14)</f>
        <v>4</v>
      </c>
      <c r="H14" s="9">
        <f t="shared" si="1">B14*G14</f>
        <v>639.36</v>
      </c>
    </row>
    <row r="15" spans="1:8">
      <c r="A15" s="16" t="s">
        <v>34</v>
      </c>
      <c r="B15" s="9">
        <v>1196.72</v>
      </c>
      <c r="C15" s="10">
        <v>45702</v>
      </c>
      <c r="D15" s="10">
        <v>45701</v>
      </c>
      <c r="E15" s="10"/>
      <c r="F15" s="10"/>
      <c r="G15" s="1">
        <f t="shared" si="0">D15-C15-(F15-E15)</f>
        <v>-1</v>
      </c>
      <c r="H15" s="9">
        <f t="shared" si="1">B15*G15</f>
        <v>-1196.72</v>
      </c>
    </row>
    <row r="16" spans="1:8">
      <c r="A16" s="16" t="s">
        <v>35</v>
      </c>
      <c r="B16" s="9">
        <v>500</v>
      </c>
      <c r="C16" s="10">
        <v>45708</v>
      </c>
      <c r="D16" s="10">
        <v>45701</v>
      </c>
      <c r="E16" s="10"/>
      <c r="F16" s="10"/>
      <c r="G16" s="1">
        <f t="shared" si="0">D16-C16-(F16-E16)</f>
        <v>-7</v>
      </c>
      <c r="H16" s="9">
        <f t="shared" si="1">B16*G16</f>
        <v>-3500</v>
      </c>
    </row>
    <row r="17" spans="1:8">
      <c r="A17" s="16" t="s">
        <v>36</v>
      </c>
      <c r="B17" s="9">
        <v>13.5</v>
      </c>
      <c r="C17" s="10">
        <v>45708</v>
      </c>
      <c r="D17" s="10">
        <v>45701</v>
      </c>
      <c r="E17" s="10"/>
      <c r="F17" s="10"/>
      <c r="G17" s="1">
        <f t="shared" si="0">D17-C17-(F17-E17)</f>
        <v>-7</v>
      </c>
      <c r="H17" s="9">
        <f t="shared" si="1">B17*G17</f>
        <v>-94.5</v>
      </c>
    </row>
    <row r="18" spans="1:8">
      <c r="A18" s="16" t="s">
        <v>37</v>
      </c>
      <c r="B18" s="9">
        <v>52.3</v>
      </c>
      <c r="C18" s="10">
        <v>45708</v>
      </c>
      <c r="D18" s="10">
        <v>45701</v>
      </c>
      <c r="E18" s="10"/>
      <c r="F18" s="10"/>
      <c r="G18" s="1">
        <f t="shared" si="0">D18-C18-(F18-E18)</f>
        <v>-7</v>
      </c>
      <c r="H18" s="9">
        <f t="shared" si="1">B18*G18</f>
        <v>-366.1</v>
      </c>
    </row>
    <row r="19" spans="1:8">
      <c r="A19" s="16" t="s">
        <v>38</v>
      </c>
      <c r="B19" s="9">
        <v>74.54</v>
      </c>
      <c r="C19" s="10">
        <v>45708</v>
      </c>
      <c r="D19" s="10">
        <v>45705</v>
      </c>
      <c r="E19" s="10"/>
      <c r="F19" s="10"/>
      <c r="G19" s="1">
        <f t="shared" si="0">D19-C19-(F19-E19)</f>
        <v>-3</v>
      </c>
      <c r="H19" s="9">
        <f t="shared" si="1">B19*G19</f>
        <v>-223.62</v>
      </c>
    </row>
    <row r="20" spans="1:8">
      <c r="A20" s="16" t="s">
        <v>39</v>
      </c>
      <c r="B20" s="9">
        <v>158.29</v>
      </c>
      <c r="C20" s="10">
        <v>45708</v>
      </c>
      <c r="D20" s="10">
        <v>45701</v>
      </c>
      <c r="E20" s="10"/>
      <c r="F20" s="10"/>
      <c r="G20" s="1">
        <f t="shared" si="0">D20-C20-(F20-E20)</f>
        <v>-7</v>
      </c>
      <c r="H20" s="9">
        <f t="shared" si="1">B20*G20</f>
        <v>-1108.03</v>
      </c>
    </row>
    <row r="21" spans="1:8">
      <c r="A21" s="16" t="s">
        <v>40</v>
      </c>
      <c r="B21" s="9">
        <v>3166.6</v>
      </c>
      <c r="C21" s="10">
        <v>45721</v>
      </c>
      <c r="D21" s="10">
        <v>45721</v>
      </c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 t="s">
        <v>41</v>
      </c>
      <c r="B22" s="9">
        <v>446.15</v>
      </c>
      <c r="C22" s="10">
        <v>45729</v>
      </c>
      <c r="D22" s="10">
        <v>45721</v>
      </c>
      <c r="E22" s="10"/>
      <c r="F22" s="10"/>
      <c r="G22" s="1">
        <f t="shared" si="0">D22-C22-(F22-E22)</f>
        <v>-8</v>
      </c>
      <c r="H22" s="9">
        <f t="shared" si="1">B22*G22</f>
        <v>-3569.2</v>
      </c>
    </row>
    <row r="23" spans="1:8">
      <c r="A23" s="16" t="s">
        <v>42</v>
      </c>
      <c r="B23" s="9">
        <v>1613.88</v>
      </c>
      <c r="C23" s="10">
        <v>45729</v>
      </c>
      <c r="D23" s="10">
        <v>45721</v>
      </c>
      <c r="E23" s="10"/>
      <c r="F23" s="10"/>
      <c r="G23" s="1">
        <f t="shared" si="0">D23-C23-(F23-E23)</f>
        <v>-8</v>
      </c>
      <c r="H23" s="9">
        <f t="shared" si="1">B23*G23</f>
        <v>-12911.04</v>
      </c>
    </row>
    <row r="24" spans="1:8">
      <c r="A24" s="16" t="s">
        <v>43</v>
      </c>
      <c r="B24" s="9">
        <v>1032.57</v>
      </c>
      <c r="C24" s="10">
        <v>45729</v>
      </c>
      <c r="D24" s="10">
        <v>45721</v>
      </c>
      <c r="E24" s="10"/>
      <c r="F24" s="10"/>
      <c r="G24" s="1">
        <f t="shared" si="0">D24-C24-(F24-E24)</f>
        <v>-8</v>
      </c>
      <c r="H24" s="9">
        <f t="shared" si="1">B24*G24</f>
        <v>-8260.56</v>
      </c>
    </row>
    <row r="25" spans="1:8">
      <c r="A25" s="16" t="s">
        <v>44</v>
      </c>
      <c r="B25" s="9">
        <v>217.36</v>
      </c>
      <c r="C25" s="10">
        <v>45729</v>
      </c>
      <c r="D25" s="10">
        <v>45721</v>
      </c>
      <c r="E25" s="10"/>
      <c r="F25" s="10"/>
      <c r="G25" s="1">
        <f t="shared" si="0">D25-C25-(F25-E25)</f>
        <v>-8</v>
      </c>
      <c r="H25" s="9">
        <f t="shared" si="1">B25*G25</f>
        <v>-1738.88</v>
      </c>
    </row>
    <row r="26" spans="1:8">
      <c r="A26" s="16" t="s">
        <v>45</v>
      </c>
      <c r="B26" s="9">
        <v>39.18</v>
      </c>
      <c r="C26" s="10">
        <v>45736</v>
      </c>
      <c r="D26" s="10">
        <v>45721</v>
      </c>
      <c r="E26" s="10"/>
      <c r="F26" s="10"/>
      <c r="G26" s="1">
        <f t="shared" si="0">D26-C26-(F26-E26)</f>
        <v>-15</v>
      </c>
      <c r="H26" s="9">
        <f t="shared" si="1">B26*G26</f>
        <v>-587.7</v>
      </c>
    </row>
    <row r="27" spans="1:8">
      <c r="A27" s="16" t="s">
        <v>46</v>
      </c>
      <c r="B27" s="9">
        <v>465.14</v>
      </c>
      <c r="C27" s="10">
        <v>45738</v>
      </c>
      <c r="D27" s="10">
        <v>45721</v>
      </c>
      <c r="E27" s="10"/>
      <c r="F27" s="10"/>
      <c r="G27" s="1">
        <f t="shared" si="0">D27-C27-(F27-E27)</f>
        <v>-17</v>
      </c>
      <c r="H27" s="9">
        <f t="shared" si="1">B27*G27</f>
        <v>-7907.38</v>
      </c>
    </row>
    <row r="28" spans="1:8">
      <c r="A28" s="16" t="s">
        <v>47</v>
      </c>
      <c r="B28" s="9">
        <v>381.09</v>
      </c>
      <c r="C28" s="10">
        <v>45742</v>
      </c>
      <c r="D28" s="10">
        <v>45721</v>
      </c>
      <c r="E28" s="10"/>
      <c r="F28" s="10"/>
      <c r="G28" s="1">
        <f t="shared" si="0">D28-C28-(F28-E28)</f>
        <v>-21</v>
      </c>
      <c r="H28" s="9">
        <f t="shared" si="1">B28*G28</f>
        <v>-8002.89</v>
      </c>
    </row>
    <row r="29" spans="1:8">
      <c r="A29" s="16" t="s">
        <v>48</v>
      </c>
      <c r="B29" s="9">
        <v>1775</v>
      </c>
      <c r="C29" s="10">
        <v>45742</v>
      </c>
      <c r="D29" s="10">
        <v>45721</v>
      </c>
      <c r="E29" s="10"/>
      <c r="F29" s="10"/>
      <c r="G29" s="1">
        <f t="shared" si="0">D29-C29-(F29-E29)</f>
        <v>-21</v>
      </c>
      <c r="H29" s="9">
        <f t="shared" si="1">B29*G29</f>
        <v>-37275</v>
      </c>
    </row>
    <row r="30" spans="1:8">
      <c r="A30" s="16" t="s">
        <v>49</v>
      </c>
      <c r="B30" s="9">
        <v>7110</v>
      </c>
      <c r="C30" s="10">
        <v>45738</v>
      </c>
      <c r="D30" s="10">
        <v>45723</v>
      </c>
      <c r="E30" s="10"/>
      <c r="F30" s="10"/>
      <c r="G30" s="1">
        <f t="shared" si="0">D30-C30-(F30-E30)</f>
        <v>-15</v>
      </c>
      <c r="H30" s="9">
        <f t="shared" si="1">B30*G30</f>
        <v>-106650</v>
      </c>
    </row>
    <row r="31" spans="1:8">
      <c r="A31" s="16" t="s">
        <v>49</v>
      </c>
      <c r="B31" s="9">
        <v>7110</v>
      </c>
      <c r="C31" s="10">
        <v>45738</v>
      </c>
      <c r="D31" s="10">
        <v>45723</v>
      </c>
      <c r="E31" s="10"/>
      <c r="F31" s="10"/>
      <c r="G31" s="1">
        <f t="shared" si="0">D31-C31-(F31-E31)</f>
        <v>-15</v>
      </c>
      <c r="H31" s="9">
        <f t="shared" si="1">B31*G31</f>
        <v>-106650</v>
      </c>
    </row>
    <row r="32" spans="1:8">
      <c r="A32" s="16" t="s">
        <v>50</v>
      </c>
      <c r="B32" s="9">
        <v>12</v>
      </c>
      <c r="C32" s="10">
        <v>45744</v>
      </c>
      <c r="D32" s="10">
        <v>45723</v>
      </c>
      <c r="E32" s="10"/>
      <c r="F32" s="10"/>
      <c r="G32" s="1">
        <f t="shared" si="0">D32-C32-(F32-E32)</f>
        <v>-21</v>
      </c>
      <c r="H32" s="9">
        <f t="shared" si="1">B32*G32</f>
        <v>-252</v>
      </c>
    </row>
    <row r="33" spans="1:8">
      <c r="A33" s="16" t="s">
        <v>51</v>
      </c>
      <c r="B33" s="9">
        <v>4849.52</v>
      </c>
      <c r="C33" s="10">
        <v>45744</v>
      </c>
      <c r="D33" s="10">
        <v>45723</v>
      </c>
      <c r="E33" s="10"/>
      <c r="F33" s="10"/>
      <c r="G33" s="1">
        <f t="shared" si="0">D33-C33-(F33-E33)</f>
        <v>-21</v>
      </c>
      <c r="H33" s="9">
        <f t="shared" si="1">B33*G33</f>
        <v>-101839.92</v>
      </c>
    </row>
    <row r="34" spans="1:8">
      <c r="A34" s="16" t="s">
        <v>52</v>
      </c>
      <c r="B34" s="9">
        <v>249.98</v>
      </c>
      <c r="C34" s="10">
        <v>45744</v>
      </c>
      <c r="D34" s="10">
        <v>45723</v>
      </c>
      <c r="E34" s="10"/>
      <c r="F34" s="10"/>
      <c r="G34" s="1">
        <f t="shared" si="0">D34-C34-(F34-E34)</f>
        <v>-21</v>
      </c>
      <c r="H34" s="9">
        <f t="shared" si="1">B34*G34</f>
        <v>-5249.58</v>
      </c>
    </row>
    <row r="35" spans="1:8">
      <c r="A35" s="16" t="s">
        <v>53</v>
      </c>
      <c r="B35" s="9">
        <v>471</v>
      </c>
      <c r="C35" s="10">
        <v>45744</v>
      </c>
      <c r="D35" s="10">
        <v>45723</v>
      </c>
      <c r="E35" s="10"/>
      <c r="F35" s="10"/>
      <c r="G35" s="1">
        <f t="shared" si="0">D35-C35-(F35-E35)</f>
        <v>-21</v>
      </c>
      <c r="H35" s="9">
        <f t="shared" si="1">B35*G35</f>
        <v>-9891</v>
      </c>
    </row>
    <row r="36" spans="1:8">
      <c r="A36" s="16" t="s">
        <v>54</v>
      </c>
      <c r="B36" s="9">
        <v>2244</v>
      </c>
      <c r="C36" s="10">
        <v>45725</v>
      </c>
      <c r="D36" s="10">
        <v>45730</v>
      </c>
      <c r="E36" s="10"/>
      <c r="F36" s="10"/>
      <c r="G36" s="1">
        <f t="shared" si="0">D36-C36-(F36-E36)</f>
        <v>5</v>
      </c>
      <c r="H36" s="9">
        <f t="shared" si="1">B36*G36</f>
        <v>11220</v>
      </c>
    </row>
    <row r="37" spans="1:8">
      <c r="A37" s="16" t="s">
        <v>55</v>
      </c>
      <c r="B37" s="9">
        <v>193</v>
      </c>
      <c r="C37" s="10">
        <v>45729</v>
      </c>
      <c r="D37" s="10">
        <v>45730</v>
      </c>
      <c r="E37" s="10"/>
      <c r="F37" s="10"/>
      <c r="G37" s="1">
        <f t="shared" si="0">D37-C37-(F37-E37)</f>
        <v>1</v>
      </c>
      <c r="H37" s="9">
        <f t="shared" si="1">B37*G37</f>
        <v>193</v>
      </c>
    </row>
    <row r="38" spans="1:8">
      <c r="A38" s="16" t="s">
        <v>56</v>
      </c>
      <c r="B38" s="9">
        <v>3752.46</v>
      </c>
      <c r="C38" s="10">
        <v>45759</v>
      </c>
      <c r="D38" s="10">
        <v>45734</v>
      </c>
      <c r="E38" s="10"/>
      <c r="F38" s="10"/>
      <c r="G38" s="1">
        <f t="shared" si="0">D38-C38-(F38-E38)</f>
        <v>-25</v>
      </c>
      <c r="H38" s="9">
        <f t="shared" si="1">B38*G38</f>
        <v>-93811.5</v>
      </c>
    </row>
    <row r="39" spans="1:8">
      <c r="A39" s="16" t="s">
        <v>57</v>
      </c>
      <c r="B39" s="9">
        <v>312.73</v>
      </c>
      <c r="C39" s="10">
        <v>45759</v>
      </c>
      <c r="D39" s="10">
        <v>45734</v>
      </c>
      <c r="E39" s="10"/>
      <c r="F39" s="10"/>
      <c r="G39" s="1">
        <f t="shared" si="0">D39-C39-(F39-E39)</f>
        <v>-25</v>
      </c>
      <c r="H39" s="9">
        <f t="shared" si="1">B39*G39</f>
        <v>-7818.25</v>
      </c>
    </row>
    <row r="40" spans="1:8">
      <c r="A40" s="16" t="s">
        <v>58</v>
      </c>
      <c r="B40" s="9">
        <v>1118.65</v>
      </c>
      <c r="C40" s="10">
        <v>45759</v>
      </c>
      <c r="D40" s="10">
        <v>45734</v>
      </c>
      <c r="E40" s="10"/>
      <c r="F40" s="10"/>
      <c r="G40" s="1">
        <f t="shared" si="0">D40-C40-(F40-E40)</f>
        <v>-25</v>
      </c>
      <c r="H40" s="9">
        <f t="shared" si="1">B40*G40</f>
        <v>-27966.25</v>
      </c>
    </row>
    <row r="41" spans="1:8">
      <c r="A41" s="16" t="s">
        <v>59</v>
      </c>
      <c r="B41" s="9">
        <v>495.52</v>
      </c>
      <c r="C41" s="10">
        <v>45759</v>
      </c>
      <c r="D41" s="10">
        <v>45734</v>
      </c>
      <c r="E41" s="10"/>
      <c r="F41" s="10"/>
      <c r="G41" s="1">
        <f t="shared" si="0">D41-C41-(F41-E41)</f>
        <v>-25</v>
      </c>
      <c r="H41" s="9">
        <f t="shared" si="1">B41*G41</f>
        <v>-12388</v>
      </c>
    </row>
    <row r="42" spans="1:8">
      <c r="A42" s="16" t="s">
        <v>60</v>
      </c>
      <c r="B42" s="9">
        <v>147.98</v>
      </c>
      <c r="C42" s="10">
        <v>45759</v>
      </c>
      <c r="D42" s="10">
        <v>45734</v>
      </c>
      <c r="E42" s="10"/>
      <c r="F42" s="10"/>
      <c r="G42" s="1">
        <f t="shared" si="0">D42-C42-(F42-E42)</f>
        <v>-25</v>
      </c>
      <c r="H42" s="9">
        <f t="shared" si="1">B42*G42</f>
        <v>-3699.5</v>
      </c>
    </row>
    <row r="43" spans="1:8">
      <c r="A43" s="16" t="s">
        <v>61</v>
      </c>
      <c r="B43" s="9">
        <v>160.57</v>
      </c>
      <c r="C43" s="10">
        <v>45749</v>
      </c>
      <c r="D43" s="10">
        <v>45734</v>
      </c>
      <c r="E43" s="10"/>
      <c r="F43" s="10"/>
      <c r="G43" s="1">
        <f t="shared" si="0">D43-C43-(F43-E43)</f>
        <v>-15</v>
      </c>
      <c r="H43" s="9">
        <f t="shared" si="1">B43*G43</f>
        <v>-2408.55</v>
      </c>
    </row>
    <row r="44" spans="1:8">
      <c r="A44" s="16" t="s">
        <v>62</v>
      </c>
      <c r="B44" s="9">
        <v>2241.85</v>
      </c>
      <c r="C44" s="10">
        <v>45765</v>
      </c>
      <c r="D44" s="10">
        <v>45741</v>
      </c>
      <c r="E44" s="10"/>
      <c r="F44" s="10"/>
      <c r="G44" s="1">
        <f t="shared" si="0">D44-C44-(F44-E44)</f>
        <v>-24</v>
      </c>
      <c r="H44" s="9">
        <f t="shared" si="1">B44*G44</f>
        <v>-53804.4</v>
      </c>
    </row>
    <row r="45" spans="1:8">
      <c r="A45" s="16" t="s">
        <v>63</v>
      </c>
      <c r="B45" s="9">
        <v>761.3</v>
      </c>
      <c r="C45" s="10">
        <v>45767</v>
      </c>
      <c r="D45" s="10">
        <v>45741</v>
      </c>
      <c r="E45" s="10"/>
      <c r="F45" s="10"/>
      <c r="G45" s="1">
        <f t="shared" si="0">D45-C45-(F45-E45)</f>
        <v>-26</v>
      </c>
      <c r="H45" s="9">
        <f t="shared" si="1">B45*G45</f>
        <v>-19793.8</v>
      </c>
    </row>
    <row r="46" spans="1:8">
      <c r="A46" s="16" t="s">
        <v>64</v>
      </c>
      <c r="B46" s="9">
        <v>61.48</v>
      </c>
      <c r="C46" s="10">
        <v>45765</v>
      </c>
      <c r="D46" s="10">
        <v>45743</v>
      </c>
      <c r="E46" s="10"/>
      <c r="F46" s="10"/>
      <c r="G46" s="1">
        <f t="shared" si="0">D46-C46-(F46-E46)</f>
        <v>-22</v>
      </c>
      <c r="H46" s="9">
        <f t="shared" si="1">B46*G46</f>
        <v>-1352.56</v>
      </c>
    </row>
    <row r="47" spans="1:8">
      <c r="A47" s="16" t="s">
        <v>65</v>
      </c>
      <c r="B47" s="9">
        <v>332.27</v>
      </c>
      <c r="C47" s="10">
        <v>45765</v>
      </c>
      <c r="D47" s="10">
        <v>45741</v>
      </c>
      <c r="E47" s="10"/>
      <c r="F47" s="10"/>
      <c r="G47" s="1">
        <f t="shared" si="0">D47-C47-(F47-E47)</f>
        <v>-24</v>
      </c>
      <c r="H47" s="9">
        <f t="shared" si="1">B47*G47</f>
        <v>-7974.48</v>
      </c>
    </row>
    <row r="48" spans="1:8">
      <c r="A48" s="16" t="s">
        <v>66</v>
      </c>
      <c r="B48" s="9">
        <v>327.77</v>
      </c>
      <c r="C48" s="10">
        <v>45767</v>
      </c>
      <c r="D48" s="10">
        <v>45741</v>
      </c>
      <c r="E48" s="10"/>
      <c r="F48" s="10"/>
      <c r="G48" s="1">
        <f t="shared" si="0">D48-C48-(F48-E48)</f>
        <v>-26</v>
      </c>
      <c r="H48" s="9">
        <f t="shared" si="1">B48*G48</f>
        <v>-8522.02</v>
      </c>
    </row>
    <row r="49" spans="1:8">
      <c r="A49" s="16" t="s">
        <v>67</v>
      </c>
      <c r="B49" s="9">
        <v>124.7</v>
      </c>
      <c r="C49" s="10">
        <v>45770</v>
      </c>
      <c r="D49" s="10">
        <v>45741</v>
      </c>
      <c r="E49" s="10"/>
      <c r="F49" s="10"/>
      <c r="G49" s="1">
        <f t="shared" si="0">D49-C49-(F49-E49)</f>
        <v>-29</v>
      </c>
      <c r="H49" s="9">
        <f t="shared" si="1">B49*G49</f>
        <v>-3616.3</v>
      </c>
    </row>
    <row r="50" spans="1:8">
      <c r="A50" s="16" t="s">
        <v>68</v>
      </c>
      <c r="B50" s="9">
        <v>1009.3</v>
      </c>
      <c r="C50" s="10">
        <v>45770</v>
      </c>
      <c r="D50" s="10">
        <v>45741</v>
      </c>
      <c r="E50" s="10"/>
      <c r="F50" s="10"/>
      <c r="G50" s="1">
        <f t="shared" si="0">D50-C50-(F50-E50)</f>
        <v>-29</v>
      </c>
      <c r="H50" s="9">
        <f t="shared" si="1">B50*G50</f>
        <v>-29269.7</v>
      </c>
    </row>
    <row r="51" spans="1:8">
      <c r="A51" s="16" t="s">
        <v>69</v>
      </c>
      <c r="B51" s="9">
        <v>80.29</v>
      </c>
      <c r="C51" s="10">
        <v>45770</v>
      </c>
      <c r="D51" s="10">
        <v>45741</v>
      </c>
      <c r="E51" s="10"/>
      <c r="F51" s="10"/>
      <c r="G51" s="1">
        <f t="shared" si="0">D51-C51-(F51-E51)</f>
        <v>-29</v>
      </c>
      <c r="H51" s="9">
        <f t="shared" si="1">B51*G51</f>
        <v>-2328.41</v>
      </c>
    </row>
    <row r="52" spans="1:8">
      <c r="A52" s="16" t="s">
        <v>70</v>
      </c>
      <c r="B52" s="9">
        <v>9480</v>
      </c>
      <c r="C52" s="10">
        <v>45765</v>
      </c>
      <c r="D52" s="10">
        <v>45741</v>
      </c>
      <c r="E52" s="10"/>
      <c r="F52" s="10"/>
      <c r="G52" s="1">
        <f t="shared" si="0">D52-C52-(F52-E52)</f>
        <v>-24</v>
      </c>
      <c r="H52" s="9">
        <f t="shared" si="1">B52*G52</f>
        <v>-227520</v>
      </c>
    </row>
    <row r="53" spans="1:8">
      <c r="A53" s="16" t="s">
        <v>71</v>
      </c>
      <c r="B53" s="9">
        <v>1580</v>
      </c>
      <c r="C53" s="10">
        <v>45770</v>
      </c>
      <c r="D53" s="10">
        <v>45741</v>
      </c>
      <c r="E53" s="10"/>
      <c r="F53" s="10"/>
      <c r="G53" s="1">
        <f t="shared" si="0">D53-C53-(F53-E53)</f>
        <v>-29</v>
      </c>
      <c r="H53" s="9">
        <f t="shared" si="1">B53*G53</f>
        <v>-45820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90325.920000000013</v>
      </c>
      <c r="C1" s="49">
        <f>COUNTA(A4:A203)</f>
        <v>90</v>
      </c>
      <c r="G1" s="13">
        <f>IF(B1&lt;&gt;0,H1/B1,0)</f>
        <v>-26.377470055107107</v>
      </c>
      <c r="H1" s="12">
        <f>SUM(H4:H195)</f>
        <v>-2382569.2499999995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72</v>
      </c>
      <c r="B4" s="9">
        <v>1760</v>
      </c>
      <c r="C4" s="10">
        <v>45780</v>
      </c>
      <c r="D4" s="10">
        <v>45750</v>
      </c>
      <c r="E4" s="10"/>
      <c r="F4" s="10"/>
      <c r="G4" s="1">
        <f>D4-C4-(F4-E4)</f>
        <v>-30</v>
      </c>
      <c r="H4" s="9">
        <f>B4*G4</f>
        <v>-52800</v>
      </c>
    </row>
    <row r="5" spans="1:8">
      <c r="A5" s="16" t="s">
        <v>73</v>
      </c>
      <c r="B5" s="9">
        <v>254</v>
      </c>
      <c r="C5" s="10">
        <v>45777</v>
      </c>
      <c r="D5" s="10">
        <v>45756</v>
      </c>
      <c r="E5" s="10"/>
      <c r="F5" s="10"/>
      <c r="G5" s="1">
        <f t="shared" si="0" ref="G5:G68">D5-C5-(F5-E5)</f>
        <v>-21</v>
      </c>
      <c r="H5" s="9">
        <f t="shared" si="1" ref="H5:H68">B5*G5</f>
        <v>-5334</v>
      </c>
    </row>
    <row r="6" spans="1:8">
      <c r="A6" s="16" t="s">
        <v>74</v>
      </c>
      <c r="B6" s="9">
        <v>1800</v>
      </c>
      <c r="C6" s="10">
        <v>45777</v>
      </c>
      <c r="D6" s="10">
        <v>45756</v>
      </c>
      <c r="E6" s="10"/>
      <c r="F6" s="10"/>
      <c r="G6" s="1">
        <f t="shared" si="0">D6-C6-(F6-E6)</f>
        <v>-21</v>
      </c>
      <c r="H6" s="9">
        <f t="shared" si="1">B6*G6</f>
        <v>-37800</v>
      </c>
    </row>
    <row r="7" spans="1:8">
      <c r="A7" s="16" t="s">
        <v>75</v>
      </c>
      <c r="B7" s="9">
        <v>729</v>
      </c>
      <c r="C7" s="10">
        <v>45777</v>
      </c>
      <c r="D7" s="10">
        <v>45756</v>
      </c>
      <c r="E7" s="10"/>
      <c r="F7" s="10"/>
      <c r="G7" s="1">
        <f t="shared" si="0">D7-C7-(F7-E7)</f>
        <v>-21</v>
      </c>
      <c r="H7" s="9">
        <f t="shared" si="1">B7*G7</f>
        <v>-15309</v>
      </c>
    </row>
    <row r="8" spans="1:8">
      <c r="A8" s="16" t="s">
        <v>76</v>
      </c>
      <c r="B8" s="9">
        <v>400</v>
      </c>
      <c r="C8" s="10">
        <v>45777</v>
      </c>
      <c r="D8" s="10">
        <v>45756</v>
      </c>
      <c r="E8" s="10"/>
      <c r="F8" s="10"/>
      <c r="G8" s="1">
        <f t="shared" si="0">D8-C8-(F8-E8)</f>
        <v>-21</v>
      </c>
      <c r="H8" s="9">
        <f t="shared" si="1">B8*G8</f>
        <v>-8400</v>
      </c>
    </row>
    <row r="9" spans="1:8">
      <c r="A9" s="16" t="s">
        <v>77</v>
      </c>
      <c r="B9" s="9">
        <v>518.1</v>
      </c>
      <c r="C9" s="10">
        <v>45777</v>
      </c>
      <c r="D9" s="10">
        <v>45771</v>
      </c>
      <c r="E9" s="10"/>
      <c r="F9" s="10"/>
      <c r="G9" s="1">
        <f t="shared" si="0">D9-C9-(F9-E9)</f>
        <v>-6</v>
      </c>
      <c r="H9" s="9">
        <f t="shared" si="1">B9*G9</f>
        <v>-3108.6</v>
      </c>
    </row>
    <row r="10" spans="1:8">
      <c r="A10" s="16" t="s">
        <v>78</v>
      </c>
      <c r="B10" s="9">
        <v>1772</v>
      </c>
      <c r="C10" s="10">
        <v>45777</v>
      </c>
      <c r="D10" s="10">
        <v>45771</v>
      </c>
      <c r="E10" s="10"/>
      <c r="F10" s="10"/>
      <c r="G10" s="1">
        <f t="shared" si="0">D10-C10-(F10-E10)</f>
        <v>-6</v>
      </c>
      <c r="H10" s="9">
        <f t="shared" si="1">B10*G10</f>
        <v>-10632</v>
      </c>
    </row>
    <row r="11" spans="1:8">
      <c r="A11" s="16" t="s">
        <v>79</v>
      </c>
      <c r="B11" s="9">
        <v>4000</v>
      </c>
      <c r="C11" s="10">
        <v>45786</v>
      </c>
      <c r="D11" s="10">
        <v>45771</v>
      </c>
      <c r="E11" s="10"/>
      <c r="F11" s="10"/>
      <c r="G11" s="1">
        <f t="shared" si="0">D11-C11-(F11-E11)</f>
        <v>-15</v>
      </c>
      <c r="H11" s="9">
        <f t="shared" si="1">B11*G11</f>
        <v>-60000</v>
      </c>
    </row>
    <row r="12" spans="1:8">
      <c r="A12" s="16" t="s">
        <v>80</v>
      </c>
      <c r="B12" s="9">
        <v>1583.61</v>
      </c>
      <c r="C12" s="10">
        <v>45786</v>
      </c>
      <c r="D12" s="10">
        <v>45771</v>
      </c>
      <c r="E12" s="10"/>
      <c r="F12" s="10"/>
      <c r="G12" s="1">
        <f t="shared" si="0">D12-C12-(F12-E12)</f>
        <v>-15</v>
      </c>
      <c r="H12" s="9">
        <f t="shared" si="1">B12*G12</f>
        <v>-23754.15</v>
      </c>
    </row>
    <row r="13" spans="1:8">
      <c r="A13" s="16" t="s">
        <v>81</v>
      </c>
      <c r="B13" s="9">
        <v>1261.22</v>
      </c>
      <c r="C13" s="10">
        <v>45801</v>
      </c>
      <c r="D13" s="10">
        <v>45771</v>
      </c>
      <c r="E13" s="10"/>
      <c r="F13" s="10"/>
      <c r="G13" s="1">
        <f t="shared" si="0">D13-C13-(F13-E13)</f>
        <v>-30</v>
      </c>
      <c r="H13" s="9">
        <f t="shared" si="1">B13*G13</f>
        <v>-37836.6</v>
      </c>
    </row>
    <row r="14" spans="1:8">
      <c r="A14" s="16" t="s">
        <v>82</v>
      </c>
      <c r="B14" s="9">
        <v>144</v>
      </c>
      <c r="C14" s="10">
        <v>45801</v>
      </c>
      <c r="D14" s="10">
        <v>45771</v>
      </c>
      <c r="E14" s="10"/>
      <c r="F14" s="10"/>
      <c r="G14" s="1">
        <f t="shared" si="0">D14-C14-(F14-E14)</f>
        <v>-30</v>
      </c>
      <c r="H14" s="9">
        <f t="shared" si="1">B14*G14</f>
        <v>-4320</v>
      </c>
    </row>
    <row r="15" spans="1:8">
      <c r="A15" s="16" t="s">
        <v>83</v>
      </c>
      <c r="B15" s="9">
        <v>598.47</v>
      </c>
      <c r="C15" s="10">
        <v>45835</v>
      </c>
      <c r="D15" s="10">
        <v>45777</v>
      </c>
      <c r="E15" s="10"/>
      <c r="F15" s="10"/>
      <c r="G15" s="1">
        <f t="shared" si="0">D15-C15-(F15-E15)</f>
        <v>-58</v>
      </c>
      <c r="H15" s="9">
        <f t="shared" si="1">B15*G15</f>
        <v>-34711.26</v>
      </c>
    </row>
    <row r="16" spans="1:8">
      <c r="A16" s="16" t="s">
        <v>84</v>
      </c>
      <c r="B16" s="9">
        <v>700</v>
      </c>
      <c r="C16" s="10">
        <v>45805</v>
      </c>
      <c r="D16" s="10">
        <v>45777</v>
      </c>
      <c r="E16" s="10"/>
      <c r="F16" s="10"/>
      <c r="G16" s="1">
        <f t="shared" si="0">D16-C16-(F16-E16)</f>
        <v>-28</v>
      </c>
      <c r="H16" s="9">
        <f t="shared" si="1">B16*G16</f>
        <v>-19600</v>
      </c>
    </row>
    <row r="17" spans="1:8">
      <c r="A17" s="16" t="s">
        <v>85</v>
      </c>
      <c r="B17" s="9">
        <v>4200</v>
      </c>
      <c r="C17" s="10">
        <v>45835</v>
      </c>
      <c r="D17" s="10">
        <v>45777</v>
      </c>
      <c r="E17" s="10"/>
      <c r="F17" s="10"/>
      <c r="G17" s="1">
        <f t="shared" si="0">D17-C17-(F17-E17)</f>
        <v>-58</v>
      </c>
      <c r="H17" s="9">
        <f t="shared" si="1">B17*G17</f>
        <v>-243600</v>
      </c>
    </row>
    <row r="18" spans="1:8">
      <c r="A18" s="16" t="s">
        <v>86</v>
      </c>
      <c r="B18" s="9">
        <v>730</v>
      </c>
      <c r="C18" s="10">
        <v>45805</v>
      </c>
      <c r="D18" s="10">
        <v>45777</v>
      </c>
      <c r="E18" s="10"/>
      <c r="F18" s="10"/>
      <c r="G18" s="1">
        <f t="shared" si="0">D18-C18-(F18-E18)</f>
        <v>-28</v>
      </c>
      <c r="H18" s="9">
        <f t="shared" si="1">B18*G18</f>
        <v>-20440</v>
      </c>
    </row>
    <row r="19" spans="1:8">
      <c r="A19" s="16" t="s">
        <v>87</v>
      </c>
      <c r="B19" s="9">
        <v>400</v>
      </c>
      <c r="C19" s="10">
        <v>45805</v>
      </c>
      <c r="D19" s="10">
        <v>45777</v>
      </c>
      <c r="E19" s="10"/>
      <c r="F19" s="10"/>
      <c r="G19" s="1">
        <f t="shared" si="0">D19-C19-(F19-E19)</f>
        <v>-28</v>
      </c>
      <c r="H19" s="9">
        <f t="shared" si="1">B19*G19</f>
        <v>-11200</v>
      </c>
    </row>
    <row r="20" spans="1:8">
      <c r="A20" s="16" t="s">
        <v>88</v>
      </c>
      <c r="B20" s="9">
        <v>8906</v>
      </c>
      <c r="C20" s="10">
        <v>45805</v>
      </c>
      <c r="D20" s="10">
        <v>45777</v>
      </c>
      <c r="E20" s="10"/>
      <c r="F20" s="10"/>
      <c r="G20" s="1">
        <f t="shared" si="0">D20-C20-(F20-E20)</f>
        <v>-28</v>
      </c>
      <c r="H20" s="9">
        <f t="shared" si="1">B20*G20</f>
        <v>-249368</v>
      </c>
    </row>
    <row r="21" spans="1:8">
      <c r="A21" s="16" t="s">
        <v>89</v>
      </c>
      <c r="B21" s="9">
        <v>467.63</v>
      </c>
      <c r="C21" s="10">
        <v>45805</v>
      </c>
      <c r="D21" s="10">
        <v>45777</v>
      </c>
      <c r="E21" s="10"/>
      <c r="F21" s="10"/>
      <c r="G21" s="1">
        <f t="shared" si="0">D21-C21-(F21-E21)</f>
        <v>-28</v>
      </c>
      <c r="H21" s="9">
        <f t="shared" si="1">B21*G21</f>
        <v>-13093.64</v>
      </c>
    </row>
    <row r="22" spans="1:8">
      <c r="A22" s="16" t="s">
        <v>90</v>
      </c>
      <c r="B22" s="9">
        <v>2800</v>
      </c>
      <c r="C22" s="10">
        <v>45805</v>
      </c>
      <c r="D22" s="10">
        <v>45777</v>
      </c>
      <c r="E22" s="10"/>
      <c r="F22" s="10"/>
      <c r="G22" s="1">
        <f t="shared" si="0">D22-C22-(F22-E22)</f>
        <v>-28</v>
      </c>
      <c r="H22" s="9">
        <f t="shared" si="1">B22*G22</f>
        <v>-78400</v>
      </c>
    </row>
    <row r="23" spans="1:8">
      <c r="A23" s="16" t="s">
        <v>91</v>
      </c>
      <c r="B23" s="9">
        <v>348</v>
      </c>
      <c r="C23" s="10">
        <v>45813</v>
      </c>
      <c r="D23" s="10">
        <v>45783</v>
      </c>
      <c r="E23" s="10"/>
      <c r="F23" s="10"/>
      <c r="G23" s="1">
        <f t="shared" si="0">D23-C23-(F23-E23)</f>
        <v>-30</v>
      </c>
      <c r="H23" s="9">
        <f t="shared" si="1">B23*G23</f>
        <v>-10440</v>
      </c>
    </row>
    <row r="24" spans="1:8">
      <c r="A24" s="16" t="s">
        <v>92</v>
      </c>
      <c r="B24" s="9">
        <v>1942.5</v>
      </c>
      <c r="C24" s="10">
        <v>45812</v>
      </c>
      <c r="D24" s="10">
        <v>45792</v>
      </c>
      <c r="E24" s="10"/>
      <c r="F24" s="10"/>
      <c r="G24" s="1">
        <f t="shared" si="0">D24-C24-(F24-E24)</f>
        <v>-20</v>
      </c>
      <c r="H24" s="9">
        <f t="shared" si="1">B24*G24</f>
        <v>-38850</v>
      </c>
    </row>
    <row r="25" spans="1:8">
      <c r="A25" s="16" t="s">
        <v>93</v>
      </c>
      <c r="B25" s="9">
        <v>817.2</v>
      </c>
      <c r="C25" s="10">
        <v>45812</v>
      </c>
      <c r="D25" s="10">
        <v>45792</v>
      </c>
      <c r="E25" s="10"/>
      <c r="F25" s="10"/>
      <c r="G25" s="1">
        <f t="shared" si="0">D25-C25-(F25-E25)</f>
        <v>-20</v>
      </c>
      <c r="H25" s="9">
        <f t="shared" si="1">B25*G25</f>
        <v>-16344</v>
      </c>
    </row>
    <row r="26" spans="1:8">
      <c r="A26" s="16" t="s">
        <v>94</v>
      </c>
      <c r="B26" s="9">
        <v>1250</v>
      </c>
      <c r="C26" s="10">
        <v>45812</v>
      </c>
      <c r="D26" s="10">
        <v>45792</v>
      </c>
      <c r="E26" s="10"/>
      <c r="F26" s="10"/>
      <c r="G26" s="1">
        <f t="shared" si="0">D26-C26-(F26-E26)</f>
        <v>-20</v>
      </c>
      <c r="H26" s="9">
        <f t="shared" si="1">B26*G26</f>
        <v>-25000</v>
      </c>
    </row>
    <row r="27" spans="1:8">
      <c r="A27" s="16" t="s">
        <v>95</v>
      </c>
      <c r="B27" s="9">
        <v>757.73</v>
      </c>
      <c r="C27" s="10">
        <v>45812</v>
      </c>
      <c r="D27" s="10">
        <v>45792</v>
      </c>
      <c r="E27" s="10"/>
      <c r="F27" s="10"/>
      <c r="G27" s="1">
        <f t="shared" si="0">D27-C27-(F27-E27)</f>
        <v>-20</v>
      </c>
      <c r="H27" s="9">
        <f t="shared" si="1">B27*G27</f>
        <v>-15154.6</v>
      </c>
    </row>
    <row r="28" spans="1:8">
      <c r="A28" s="16" t="s">
        <v>96</v>
      </c>
      <c r="B28" s="9">
        <v>800</v>
      </c>
      <c r="C28" s="10">
        <v>45812</v>
      </c>
      <c r="D28" s="10">
        <v>45792</v>
      </c>
      <c r="E28" s="10"/>
      <c r="F28" s="10"/>
      <c r="G28" s="1">
        <f t="shared" si="0">D28-C28-(F28-E28)</f>
        <v>-20</v>
      </c>
      <c r="H28" s="9">
        <f t="shared" si="1">B28*G28</f>
        <v>-16000</v>
      </c>
    </row>
    <row r="29" spans="1:8">
      <c r="A29" s="16" t="s">
        <v>97</v>
      </c>
      <c r="B29" s="9">
        <v>350</v>
      </c>
      <c r="C29" s="10">
        <v>45813</v>
      </c>
      <c r="D29" s="10">
        <v>45792</v>
      </c>
      <c r="E29" s="10"/>
      <c r="F29" s="10"/>
      <c r="G29" s="1">
        <f t="shared" si="0">D29-C29-(F29-E29)</f>
        <v>-21</v>
      </c>
      <c r="H29" s="9">
        <f t="shared" si="1">B29*G29</f>
        <v>-7350</v>
      </c>
    </row>
    <row r="30" spans="1:8">
      <c r="A30" s="16" t="s">
        <v>98</v>
      </c>
      <c r="B30" s="9">
        <v>132.09</v>
      </c>
      <c r="C30" s="10">
        <v>45819</v>
      </c>
      <c r="D30" s="10">
        <v>45792</v>
      </c>
      <c r="E30" s="10"/>
      <c r="F30" s="10"/>
      <c r="G30" s="1">
        <f t="shared" si="0">D30-C30-(F30-E30)</f>
        <v>-27</v>
      </c>
      <c r="H30" s="9">
        <f t="shared" si="1">B30*G30</f>
        <v>-3566.43</v>
      </c>
    </row>
    <row r="31" spans="1:8">
      <c r="A31" s="16" t="s">
        <v>99</v>
      </c>
      <c r="B31" s="9">
        <v>100.76</v>
      </c>
      <c r="C31" s="10">
        <v>45819</v>
      </c>
      <c r="D31" s="10">
        <v>45792</v>
      </c>
      <c r="E31" s="10"/>
      <c r="F31" s="10"/>
      <c r="G31" s="1">
        <f t="shared" si="0">D31-C31-(F31-E31)</f>
        <v>-27</v>
      </c>
      <c r="H31" s="9">
        <f t="shared" si="1">B31*G31</f>
        <v>-2720.52</v>
      </c>
    </row>
    <row r="32" spans="1:8">
      <c r="A32" s="16" t="s">
        <v>100</v>
      </c>
      <c r="B32" s="9">
        <v>400</v>
      </c>
      <c r="C32" s="10">
        <v>45822</v>
      </c>
      <c r="D32" s="10">
        <v>45804</v>
      </c>
      <c r="E32" s="10"/>
      <c r="F32" s="10"/>
      <c r="G32" s="1">
        <f t="shared" si="0">D32-C32-(F32-E32)</f>
        <v>-18</v>
      </c>
      <c r="H32" s="9">
        <f t="shared" si="1">B32*G32</f>
        <v>-7200</v>
      </c>
    </row>
    <row r="33" spans="1:8">
      <c r="A33" s="16" t="s">
        <v>101</v>
      </c>
      <c r="B33" s="9">
        <v>15.07</v>
      </c>
      <c r="C33" s="10">
        <v>45823</v>
      </c>
      <c r="D33" s="10">
        <v>45804</v>
      </c>
      <c r="E33" s="10"/>
      <c r="F33" s="10"/>
      <c r="G33" s="1">
        <f t="shared" si="0">D33-C33-(F33-E33)</f>
        <v>-19</v>
      </c>
      <c r="H33" s="9">
        <f t="shared" si="1">B33*G33</f>
        <v>-286.33</v>
      </c>
    </row>
    <row r="34" spans="1:8">
      <c r="A34" s="16" t="s">
        <v>102</v>
      </c>
      <c r="B34" s="9">
        <v>971.31</v>
      </c>
      <c r="C34" s="10">
        <v>45822</v>
      </c>
      <c r="D34" s="10">
        <v>45804</v>
      </c>
      <c r="E34" s="10"/>
      <c r="F34" s="10"/>
      <c r="G34" s="1">
        <f t="shared" si="0">D34-C34-(F34-E34)</f>
        <v>-18</v>
      </c>
      <c r="H34" s="9">
        <f t="shared" si="1">B34*G34</f>
        <v>-17483.58</v>
      </c>
    </row>
    <row r="35" spans="1:8">
      <c r="A35" s="16" t="s">
        <v>103</v>
      </c>
      <c r="B35" s="9">
        <v>108.87</v>
      </c>
      <c r="C35" s="10">
        <v>45823</v>
      </c>
      <c r="D35" s="10">
        <v>45804</v>
      </c>
      <c r="E35" s="10"/>
      <c r="F35" s="10"/>
      <c r="G35" s="1">
        <f t="shared" si="0">D35-C35-(F35-E35)</f>
        <v>-19</v>
      </c>
      <c r="H35" s="9">
        <f t="shared" si="1">B35*G35</f>
        <v>-2068.53</v>
      </c>
    </row>
    <row r="36" spans="1:8">
      <c r="A36" s="16" t="s">
        <v>104</v>
      </c>
      <c r="B36" s="9">
        <v>19.55</v>
      </c>
      <c r="C36" s="10">
        <v>45826</v>
      </c>
      <c r="D36" s="10">
        <v>45804</v>
      </c>
      <c r="E36" s="10"/>
      <c r="F36" s="10"/>
      <c r="G36" s="1">
        <f t="shared" si="0">D36-C36-(F36-E36)</f>
        <v>-22</v>
      </c>
      <c r="H36" s="9">
        <f t="shared" si="1">B36*G36</f>
        <v>-430.1</v>
      </c>
    </row>
    <row r="37" spans="1:8">
      <c r="A37" s="16" t="s">
        <v>105</v>
      </c>
      <c r="B37" s="9">
        <v>323.24</v>
      </c>
      <c r="C37" s="10">
        <v>45816</v>
      </c>
      <c r="D37" s="10">
        <v>45804</v>
      </c>
      <c r="E37" s="10"/>
      <c r="F37" s="10"/>
      <c r="G37" s="1">
        <f t="shared" si="0">D37-C37-(F37-E37)</f>
        <v>-12</v>
      </c>
      <c r="H37" s="9">
        <f t="shared" si="1">B37*G37</f>
        <v>-3878.88</v>
      </c>
    </row>
    <row r="38" spans="1:8">
      <c r="A38" s="16" t="s">
        <v>106</v>
      </c>
      <c r="B38" s="9">
        <v>430</v>
      </c>
      <c r="C38" s="10">
        <v>45830</v>
      </c>
      <c r="D38" s="10">
        <v>45804</v>
      </c>
      <c r="E38" s="10"/>
      <c r="F38" s="10"/>
      <c r="G38" s="1">
        <f t="shared" si="0">D38-C38-(F38-E38)</f>
        <v>-26</v>
      </c>
      <c r="H38" s="9">
        <f t="shared" si="1">B38*G38</f>
        <v>-11180</v>
      </c>
    </row>
    <row r="39" spans="1:8">
      <c r="A39" s="16" t="s">
        <v>107</v>
      </c>
      <c r="B39" s="9">
        <v>390</v>
      </c>
      <c r="C39" s="10">
        <v>45833</v>
      </c>
      <c r="D39" s="10">
        <v>45804</v>
      </c>
      <c r="E39" s="10"/>
      <c r="F39" s="10"/>
      <c r="G39" s="1">
        <f t="shared" si="0">D39-C39-(F39-E39)</f>
        <v>-29</v>
      </c>
      <c r="H39" s="9">
        <f t="shared" si="1">B39*G39</f>
        <v>-11310</v>
      </c>
    </row>
    <row r="40" spans="1:8">
      <c r="A40" s="16" t="s">
        <v>108</v>
      </c>
      <c r="B40" s="9">
        <v>750</v>
      </c>
      <c r="C40" s="10">
        <v>45830</v>
      </c>
      <c r="D40" s="10">
        <v>45804</v>
      </c>
      <c r="E40" s="10"/>
      <c r="F40" s="10"/>
      <c r="G40" s="1">
        <f t="shared" si="0">D40-C40-(F40-E40)</f>
        <v>-26</v>
      </c>
      <c r="H40" s="9">
        <f t="shared" si="1">B40*G40</f>
        <v>-19500</v>
      </c>
    </row>
    <row r="41" spans="1:8">
      <c r="A41" s="16" t="s">
        <v>109</v>
      </c>
      <c r="B41" s="9">
        <v>1230</v>
      </c>
      <c r="C41" s="10">
        <v>45830</v>
      </c>
      <c r="D41" s="10">
        <v>45804</v>
      </c>
      <c r="E41" s="10"/>
      <c r="F41" s="10"/>
      <c r="G41" s="1">
        <f t="shared" si="0">D41-C41-(F41-E41)</f>
        <v>-26</v>
      </c>
      <c r="H41" s="9">
        <f t="shared" si="1">B41*G41</f>
        <v>-31980</v>
      </c>
    </row>
    <row r="42" spans="1:8">
      <c r="A42" s="16" t="s">
        <v>110</v>
      </c>
      <c r="B42" s="9">
        <v>1853.64</v>
      </c>
      <c r="C42" s="10">
        <v>45841</v>
      </c>
      <c r="D42" s="10">
        <v>45811</v>
      </c>
      <c r="E42" s="10"/>
      <c r="F42" s="10"/>
      <c r="G42" s="1">
        <f t="shared" si="0">D42-C42-(F42-E42)</f>
        <v>-30</v>
      </c>
      <c r="H42" s="9">
        <f t="shared" si="1">B42*G42</f>
        <v>-55609.2</v>
      </c>
    </row>
    <row r="43" spans="1:8">
      <c r="A43" s="16" t="s">
        <v>111</v>
      </c>
      <c r="B43" s="9">
        <v>400</v>
      </c>
      <c r="C43" s="10">
        <v>45830</v>
      </c>
      <c r="D43" s="10">
        <v>45811</v>
      </c>
      <c r="E43" s="10"/>
      <c r="F43" s="10"/>
      <c r="G43" s="1">
        <f t="shared" si="0">D43-C43-(F43-E43)</f>
        <v>-19</v>
      </c>
      <c r="H43" s="9">
        <f t="shared" si="1">B43*G43</f>
        <v>-7600</v>
      </c>
    </row>
    <row r="44" spans="1:8">
      <c r="A44" s="16" t="s">
        <v>112</v>
      </c>
      <c r="B44" s="9">
        <v>608.52</v>
      </c>
      <c r="C44" s="10">
        <v>45830</v>
      </c>
      <c r="D44" s="10">
        <v>45811</v>
      </c>
      <c r="E44" s="10"/>
      <c r="F44" s="10"/>
      <c r="G44" s="1">
        <f t="shared" si="0">D44-C44-(F44-E44)</f>
        <v>-19</v>
      </c>
      <c r="H44" s="9">
        <f t="shared" si="1">B44*G44</f>
        <v>-11561.88</v>
      </c>
    </row>
    <row r="45" spans="1:8">
      <c r="A45" s="16" t="s">
        <v>113</v>
      </c>
      <c r="B45" s="9">
        <v>750</v>
      </c>
      <c r="C45" s="10">
        <v>45830</v>
      </c>
      <c r="D45" s="10">
        <v>45811</v>
      </c>
      <c r="E45" s="10"/>
      <c r="F45" s="10"/>
      <c r="G45" s="1">
        <f t="shared" si="0">D45-C45-(F45-E45)</f>
        <v>-19</v>
      </c>
      <c r="H45" s="9">
        <f t="shared" si="1">B45*G45</f>
        <v>-14250</v>
      </c>
    </row>
    <row r="46" spans="1:8">
      <c r="A46" s="16" t="s">
        <v>114</v>
      </c>
      <c r="B46" s="9">
        <v>1633.72</v>
      </c>
      <c r="C46" s="10">
        <v>45833</v>
      </c>
      <c r="D46" s="10">
        <v>45811</v>
      </c>
      <c r="E46" s="10"/>
      <c r="F46" s="10"/>
      <c r="G46" s="1">
        <f t="shared" si="0">D46-C46-(F46-E46)</f>
        <v>-22</v>
      </c>
      <c r="H46" s="9">
        <f t="shared" si="1">B46*G46</f>
        <v>-35941.84</v>
      </c>
    </row>
    <row r="47" spans="1:8">
      <c r="A47" s="16" t="s">
        <v>115</v>
      </c>
      <c r="B47" s="9">
        <v>480</v>
      </c>
      <c r="C47" s="10">
        <v>45833</v>
      </c>
      <c r="D47" s="10">
        <v>45811</v>
      </c>
      <c r="E47" s="10"/>
      <c r="F47" s="10"/>
      <c r="G47" s="1">
        <f t="shared" si="0">D47-C47-(F47-E47)</f>
        <v>-22</v>
      </c>
      <c r="H47" s="9">
        <f t="shared" si="1">B47*G47</f>
        <v>-10560</v>
      </c>
    </row>
    <row r="48" spans="1:8">
      <c r="A48" s="16" t="s">
        <v>116</v>
      </c>
      <c r="B48" s="9">
        <v>2381</v>
      </c>
      <c r="C48" s="10">
        <v>45833</v>
      </c>
      <c r="D48" s="10">
        <v>45811</v>
      </c>
      <c r="E48" s="10"/>
      <c r="F48" s="10"/>
      <c r="G48" s="1">
        <f t="shared" si="0">D48-C48-(F48-E48)</f>
        <v>-22</v>
      </c>
      <c r="H48" s="9">
        <f t="shared" si="1">B48*G48</f>
        <v>-52382</v>
      </c>
    </row>
    <row r="49" spans="1:8">
      <c r="A49" s="16" t="s">
        <v>117</v>
      </c>
      <c r="B49" s="9">
        <v>150.54</v>
      </c>
      <c r="C49" s="10">
        <v>45833</v>
      </c>
      <c r="D49" s="10">
        <v>45811</v>
      </c>
      <c r="E49" s="10"/>
      <c r="F49" s="10"/>
      <c r="G49" s="1">
        <f t="shared" si="0">D49-C49-(F49-E49)</f>
        <v>-22</v>
      </c>
      <c r="H49" s="9">
        <f t="shared" si="1">B49*G49</f>
        <v>-3311.88</v>
      </c>
    </row>
    <row r="50" spans="1:8">
      <c r="A50" s="16" t="s">
        <v>118</v>
      </c>
      <c r="B50" s="9">
        <v>425.5</v>
      </c>
      <c r="C50" s="10">
        <v>45836</v>
      </c>
      <c r="D50" s="10">
        <v>45813</v>
      </c>
      <c r="E50" s="10"/>
      <c r="F50" s="10"/>
      <c r="G50" s="1">
        <f t="shared" si="0">D50-C50-(F50-E50)</f>
        <v>-23</v>
      </c>
      <c r="H50" s="9">
        <f t="shared" si="1">B50*G50</f>
        <v>-9786.5</v>
      </c>
    </row>
    <row r="51" spans="1:8">
      <c r="A51" s="16" t="s">
        <v>119</v>
      </c>
      <c r="B51" s="9">
        <v>390.98</v>
      </c>
      <c r="C51" s="10">
        <v>45836</v>
      </c>
      <c r="D51" s="10">
        <v>45813</v>
      </c>
      <c r="E51" s="10"/>
      <c r="F51" s="10"/>
      <c r="G51" s="1">
        <f t="shared" si="0">D51-C51-(F51-E51)</f>
        <v>-23</v>
      </c>
      <c r="H51" s="9">
        <f t="shared" si="1">B51*G51</f>
        <v>-8992.54</v>
      </c>
    </row>
    <row r="52" spans="1:8">
      <c r="A52" s="16" t="s">
        <v>120</v>
      </c>
      <c r="B52" s="9">
        <v>280</v>
      </c>
      <c r="C52" s="10">
        <v>45836</v>
      </c>
      <c r="D52" s="10">
        <v>45813</v>
      </c>
      <c r="E52" s="10"/>
      <c r="F52" s="10"/>
      <c r="G52" s="1">
        <f t="shared" si="0">D52-C52-(F52-E52)</f>
        <v>-23</v>
      </c>
      <c r="H52" s="9">
        <f t="shared" si="1">B52*G52</f>
        <v>-6440</v>
      </c>
    </row>
    <row r="53" spans="1:8">
      <c r="A53" s="16" t="s">
        <v>121</v>
      </c>
      <c r="B53" s="9">
        <v>807.25</v>
      </c>
      <c r="C53" s="10">
        <v>45836</v>
      </c>
      <c r="D53" s="10">
        <v>45813</v>
      </c>
      <c r="E53" s="10"/>
      <c r="F53" s="10"/>
      <c r="G53" s="1">
        <f t="shared" si="0">D53-C53-(F53-E53)</f>
        <v>-23</v>
      </c>
      <c r="H53" s="9">
        <f t="shared" si="1">B53*G53</f>
        <v>-18566.75</v>
      </c>
    </row>
    <row r="54" spans="1:8">
      <c r="A54" s="16" t="s">
        <v>122</v>
      </c>
      <c r="B54" s="9">
        <v>904</v>
      </c>
      <c r="C54" s="10">
        <v>45836</v>
      </c>
      <c r="D54" s="10">
        <v>45813</v>
      </c>
      <c r="E54" s="10"/>
      <c r="F54" s="10"/>
      <c r="G54" s="1">
        <f t="shared" si="0">D54-C54-(F54-E54)</f>
        <v>-23</v>
      </c>
      <c r="H54" s="9">
        <f t="shared" si="1">B54*G54</f>
        <v>-20792</v>
      </c>
    </row>
    <row r="55" spans="1:8">
      <c r="A55" s="16" t="s">
        <v>123</v>
      </c>
      <c r="B55" s="9">
        <v>287.7</v>
      </c>
      <c r="C55" s="10">
        <v>45842</v>
      </c>
      <c r="D55" s="10">
        <v>45813</v>
      </c>
      <c r="E55" s="10"/>
      <c r="F55" s="10"/>
      <c r="G55" s="1">
        <f t="shared" si="0">D55-C55-(F55-E55)</f>
        <v>-29</v>
      </c>
      <c r="H55" s="9">
        <f t="shared" si="1">B55*G55</f>
        <v>-8343.3</v>
      </c>
    </row>
    <row r="56" spans="1:8">
      <c r="A56" s="16" t="s">
        <v>124</v>
      </c>
      <c r="B56" s="9">
        <v>900</v>
      </c>
      <c r="C56" s="10">
        <v>45842</v>
      </c>
      <c r="D56" s="10">
        <v>45813</v>
      </c>
      <c r="E56" s="10"/>
      <c r="F56" s="10"/>
      <c r="G56" s="1">
        <f t="shared" si="0">D56-C56-(F56-E56)</f>
        <v>-29</v>
      </c>
      <c r="H56" s="9">
        <f t="shared" si="1">B56*G56</f>
        <v>-26100</v>
      </c>
    </row>
    <row r="57" spans="1:8">
      <c r="A57" s="16" t="s">
        <v>125</v>
      </c>
      <c r="B57" s="9">
        <v>78</v>
      </c>
      <c r="C57" s="10">
        <v>45843</v>
      </c>
      <c r="D57" s="10">
        <v>45813</v>
      </c>
      <c r="E57" s="10"/>
      <c r="F57" s="10"/>
      <c r="G57" s="1">
        <f t="shared" si="0">D57-C57-(F57-E57)</f>
        <v>-30</v>
      </c>
      <c r="H57" s="9">
        <f t="shared" si="1">B57*G57</f>
        <v>-2340</v>
      </c>
    </row>
    <row r="58" spans="1:8">
      <c r="A58" s="16" t="s">
        <v>126</v>
      </c>
      <c r="B58" s="9">
        <v>180</v>
      </c>
      <c r="C58" s="10">
        <v>45843</v>
      </c>
      <c r="D58" s="10">
        <v>45813</v>
      </c>
      <c r="E58" s="10"/>
      <c r="F58" s="10"/>
      <c r="G58" s="1">
        <f t="shared" si="0">D58-C58-(F58-E58)</f>
        <v>-30</v>
      </c>
      <c r="H58" s="9">
        <f t="shared" si="1">B58*G58</f>
        <v>-5400</v>
      </c>
    </row>
    <row r="59" spans="1:8">
      <c r="A59" s="16" t="s">
        <v>127</v>
      </c>
      <c r="B59" s="9">
        <v>500</v>
      </c>
      <c r="C59" s="10">
        <v>45843</v>
      </c>
      <c r="D59" s="10">
        <v>45813</v>
      </c>
      <c r="E59" s="10"/>
      <c r="F59" s="10"/>
      <c r="G59" s="1">
        <f t="shared" si="0">D59-C59-(F59-E59)</f>
        <v>-30</v>
      </c>
      <c r="H59" s="9">
        <f t="shared" si="1">B59*G59</f>
        <v>-15000</v>
      </c>
    </row>
    <row r="60" spans="1:8">
      <c r="A60" s="16" t="s">
        <v>128</v>
      </c>
      <c r="B60" s="9">
        <v>320</v>
      </c>
      <c r="C60" s="10">
        <v>45849</v>
      </c>
      <c r="D60" s="10">
        <v>45820</v>
      </c>
      <c r="E60" s="10"/>
      <c r="F60" s="10"/>
      <c r="G60" s="1">
        <f t="shared" si="0">D60-C60-(F60-E60)</f>
        <v>-29</v>
      </c>
      <c r="H60" s="9">
        <f t="shared" si="1">B60*G60</f>
        <v>-9280</v>
      </c>
    </row>
    <row r="61" spans="1:8">
      <c r="A61" s="16" t="s">
        <v>129</v>
      </c>
      <c r="B61" s="9">
        <v>233</v>
      </c>
      <c r="C61" s="10">
        <v>45836</v>
      </c>
      <c r="D61" s="10">
        <v>45820</v>
      </c>
      <c r="E61" s="10"/>
      <c r="F61" s="10"/>
      <c r="G61" s="1">
        <f t="shared" si="0">D61-C61-(F61-E61)</f>
        <v>-16</v>
      </c>
      <c r="H61" s="9">
        <f t="shared" si="1">B61*G61</f>
        <v>-3728</v>
      </c>
    </row>
    <row r="62" spans="1:8">
      <c r="A62" s="16" t="s">
        <v>130</v>
      </c>
      <c r="B62" s="9">
        <v>225</v>
      </c>
      <c r="C62" s="10">
        <v>45849</v>
      </c>
      <c r="D62" s="10">
        <v>45820</v>
      </c>
      <c r="E62" s="10"/>
      <c r="F62" s="10"/>
      <c r="G62" s="1">
        <f t="shared" si="0">D62-C62-(F62-E62)</f>
        <v>-29</v>
      </c>
      <c r="H62" s="9">
        <f t="shared" si="1">B62*G62</f>
        <v>-6525</v>
      </c>
    </row>
    <row r="63" spans="1:8">
      <c r="A63" s="16" t="s">
        <v>131</v>
      </c>
      <c r="B63" s="9">
        <v>600</v>
      </c>
      <c r="C63" s="10">
        <v>45849</v>
      </c>
      <c r="D63" s="10">
        <v>45820</v>
      </c>
      <c r="E63" s="10"/>
      <c r="F63" s="10"/>
      <c r="G63" s="1">
        <f t="shared" si="0">D63-C63-(F63-E63)</f>
        <v>-29</v>
      </c>
      <c r="H63" s="9">
        <f t="shared" si="1">B63*G63</f>
        <v>-17400</v>
      </c>
    </row>
    <row r="64" spans="1:8">
      <c r="A64" s="16" t="s">
        <v>132</v>
      </c>
      <c r="B64" s="9">
        <v>80</v>
      </c>
      <c r="C64" s="10">
        <v>45849</v>
      </c>
      <c r="D64" s="10">
        <v>45820</v>
      </c>
      <c r="E64" s="10"/>
      <c r="F64" s="10"/>
      <c r="G64" s="1">
        <f t="shared" si="0">D64-C64-(F64-E64)</f>
        <v>-29</v>
      </c>
      <c r="H64" s="9">
        <f t="shared" si="1">B64*G64</f>
        <v>-2320</v>
      </c>
    </row>
    <row r="65" spans="1:8">
      <c r="A65" s="16" t="s">
        <v>133</v>
      </c>
      <c r="B65" s="9">
        <v>140</v>
      </c>
      <c r="C65" s="10">
        <v>45849</v>
      </c>
      <c r="D65" s="10">
        <v>45820</v>
      </c>
      <c r="E65" s="10"/>
      <c r="F65" s="10"/>
      <c r="G65" s="1">
        <f t="shared" si="0">D65-C65-(F65-E65)</f>
        <v>-29</v>
      </c>
      <c r="H65" s="9">
        <f t="shared" si="1">B65*G65</f>
        <v>-4060</v>
      </c>
    </row>
    <row r="66" spans="1:8">
      <c r="A66" s="16" t="s">
        <v>134</v>
      </c>
      <c r="B66" s="9">
        <v>539.15</v>
      </c>
      <c r="C66" s="10">
        <v>45850</v>
      </c>
      <c r="D66" s="10">
        <v>45820</v>
      </c>
      <c r="E66" s="10"/>
      <c r="F66" s="10"/>
      <c r="G66" s="1">
        <f t="shared" si="0">D66-C66-(F66-E66)</f>
        <v>-30</v>
      </c>
      <c r="H66" s="9">
        <f t="shared" si="1">B66*G66</f>
        <v>-16174.5</v>
      </c>
    </row>
    <row r="67" spans="1:8">
      <c r="A67" s="16" t="s">
        <v>135</v>
      </c>
      <c r="B67" s="9">
        <v>2990</v>
      </c>
      <c r="C67" s="10">
        <v>45849</v>
      </c>
      <c r="D67" s="10">
        <v>45820</v>
      </c>
      <c r="E67" s="10"/>
      <c r="F67" s="10"/>
      <c r="G67" s="1">
        <f t="shared" si="0">D67-C67-(F67-E67)</f>
        <v>-29</v>
      </c>
      <c r="H67" s="9">
        <f t="shared" si="1">B67*G67</f>
        <v>-86710</v>
      </c>
    </row>
    <row r="68" spans="1:8">
      <c r="A68" s="16" t="s">
        <v>136</v>
      </c>
      <c r="B68" s="9">
        <v>3360</v>
      </c>
      <c r="C68" s="10">
        <v>45842</v>
      </c>
      <c r="D68" s="10">
        <v>45820</v>
      </c>
      <c r="E68" s="10"/>
      <c r="F68" s="10"/>
      <c r="G68" s="1">
        <f t="shared" si="0">D68-C68-(F68-E68)</f>
        <v>-22</v>
      </c>
      <c r="H68" s="9">
        <f t="shared" si="1">B68*G68</f>
        <v>-73920</v>
      </c>
    </row>
    <row r="69" spans="1:8">
      <c r="A69" s="16" t="s">
        <v>137</v>
      </c>
      <c r="B69" s="9">
        <v>4200</v>
      </c>
      <c r="C69" s="10">
        <v>45849</v>
      </c>
      <c r="D69" s="10">
        <v>45820</v>
      </c>
      <c r="E69" s="10"/>
      <c r="F69" s="10"/>
      <c r="G69" s="1">
        <f t="shared" si="2" ref="G69:G132">D69-C69-(F69-E69)</f>
        <v>-29</v>
      </c>
      <c r="H69" s="9">
        <f t="shared" si="3" ref="H69:H132">B69*G69</f>
        <v>-121800</v>
      </c>
    </row>
    <row r="70" spans="1:8">
      <c r="A70" s="16" t="s">
        <v>138</v>
      </c>
      <c r="B70" s="9">
        <v>232</v>
      </c>
      <c r="C70" s="10">
        <v>45851</v>
      </c>
      <c r="D70" s="10">
        <v>45833</v>
      </c>
      <c r="E70" s="10"/>
      <c r="F70" s="10"/>
      <c r="G70" s="1">
        <f t="shared" si="2">D70-C70-(F70-E70)</f>
        <v>-18</v>
      </c>
      <c r="H70" s="9">
        <f t="shared" si="3">B70*G70</f>
        <v>-4176</v>
      </c>
    </row>
    <row r="71" spans="1:8">
      <c r="A71" s="16" t="s">
        <v>139</v>
      </c>
      <c r="B71" s="9">
        <v>-1089</v>
      </c>
      <c r="C71" s="10">
        <v>45856</v>
      </c>
      <c r="D71" s="10">
        <v>45833</v>
      </c>
      <c r="E71" s="10"/>
      <c r="F71" s="10"/>
      <c r="G71" s="1">
        <f t="shared" si="2">D71-C71-(F71-E71)</f>
        <v>-23</v>
      </c>
      <c r="H71" s="9">
        <f t="shared" si="3">B71*G71</f>
        <v>25047</v>
      </c>
    </row>
    <row r="72" spans="1:8">
      <c r="A72" s="16" t="s">
        <v>140</v>
      </c>
      <c r="B72" s="9">
        <v>440</v>
      </c>
      <c r="C72" s="10">
        <v>45856</v>
      </c>
      <c r="D72" s="10">
        <v>45833</v>
      </c>
      <c r="E72" s="10"/>
      <c r="F72" s="10"/>
      <c r="G72" s="1">
        <f t="shared" si="2">D72-C72-(F72-E72)</f>
        <v>-23</v>
      </c>
      <c r="H72" s="9">
        <f t="shared" si="3">B72*G72</f>
        <v>-10120</v>
      </c>
    </row>
    <row r="73" spans="1:8">
      <c r="A73" s="16" t="s">
        <v>141</v>
      </c>
      <c r="B73" s="9">
        <v>1100</v>
      </c>
      <c r="C73" s="10">
        <v>45856</v>
      </c>
      <c r="D73" s="10">
        <v>45833</v>
      </c>
      <c r="E73" s="10"/>
      <c r="F73" s="10"/>
      <c r="G73" s="1">
        <f t="shared" si="2">D73-C73-(F73-E73)</f>
        <v>-23</v>
      </c>
      <c r="H73" s="9">
        <f t="shared" si="3">B73*G73</f>
        <v>-25300</v>
      </c>
    </row>
    <row r="74" spans="1:8">
      <c r="A74" s="16" t="s">
        <v>142</v>
      </c>
      <c r="B74" s="9">
        <v>220</v>
      </c>
      <c r="C74" s="10">
        <v>45858</v>
      </c>
      <c r="D74" s="10">
        <v>45833</v>
      </c>
      <c r="E74" s="10"/>
      <c r="F74" s="10"/>
      <c r="G74" s="1">
        <f t="shared" si="2">D74-C74-(F74-E74)</f>
        <v>-25</v>
      </c>
      <c r="H74" s="9">
        <f t="shared" si="3">B74*G74</f>
        <v>-5500</v>
      </c>
    </row>
    <row r="75" spans="1:8">
      <c r="A75" s="16" t="s">
        <v>143</v>
      </c>
      <c r="B75" s="9">
        <v>624.28</v>
      </c>
      <c r="C75" s="10">
        <v>45858</v>
      </c>
      <c r="D75" s="10">
        <v>45833</v>
      </c>
      <c r="E75" s="10"/>
      <c r="F75" s="10"/>
      <c r="G75" s="1">
        <f t="shared" si="2">D75-C75-(F75-E75)</f>
        <v>-25</v>
      </c>
      <c r="H75" s="9">
        <f t="shared" si="3">B75*G75</f>
        <v>-15607</v>
      </c>
    </row>
    <row r="76" spans="1:8">
      <c r="A76" s="16" t="s">
        <v>144</v>
      </c>
      <c r="B76" s="9">
        <v>105</v>
      </c>
      <c r="C76" s="10">
        <v>45858</v>
      </c>
      <c r="D76" s="10">
        <v>45833</v>
      </c>
      <c r="E76" s="10"/>
      <c r="F76" s="10"/>
      <c r="G76" s="1">
        <f t="shared" si="2">D76-C76-(F76-E76)</f>
        <v>-25</v>
      </c>
      <c r="H76" s="9">
        <f t="shared" si="3">B76*G76</f>
        <v>-2625</v>
      </c>
    </row>
    <row r="77" spans="1:8">
      <c r="A77" s="16" t="s">
        <v>145</v>
      </c>
      <c r="B77" s="9">
        <v>2800</v>
      </c>
      <c r="C77" s="10">
        <v>45858</v>
      </c>
      <c r="D77" s="10">
        <v>45833</v>
      </c>
      <c r="E77" s="10"/>
      <c r="F77" s="10"/>
      <c r="G77" s="1">
        <f t="shared" si="2">D77-C77-(F77-E77)</f>
        <v>-25</v>
      </c>
      <c r="H77" s="9">
        <f t="shared" si="3">B77*G77</f>
        <v>-70000</v>
      </c>
    </row>
    <row r="78" spans="1:8">
      <c r="A78" s="16" t="s">
        <v>146</v>
      </c>
      <c r="B78" s="9">
        <v>90</v>
      </c>
      <c r="C78" s="10">
        <v>45858</v>
      </c>
      <c r="D78" s="10">
        <v>45833</v>
      </c>
      <c r="E78" s="10"/>
      <c r="F78" s="10"/>
      <c r="G78" s="1">
        <f t="shared" si="2">D78-C78-(F78-E78)</f>
        <v>-25</v>
      </c>
      <c r="H78" s="9">
        <f t="shared" si="3">B78*G78</f>
        <v>-2250</v>
      </c>
    </row>
    <row r="79" spans="1:8">
      <c r="A79" s="16" t="s">
        <v>147</v>
      </c>
      <c r="B79" s="9">
        <v>520</v>
      </c>
      <c r="C79" s="10">
        <v>45861</v>
      </c>
      <c r="D79" s="10">
        <v>45833</v>
      </c>
      <c r="E79" s="10"/>
      <c r="F79" s="10"/>
      <c r="G79" s="1">
        <f t="shared" si="2">D79-C79-(F79-E79)</f>
        <v>-28</v>
      </c>
      <c r="H79" s="9">
        <f t="shared" si="3">B79*G79</f>
        <v>-14560</v>
      </c>
    </row>
    <row r="80" spans="1:8">
      <c r="A80" s="16" t="s">
        <v>148</v>
      </c>
      <c r="B80" s="9">
        <v>259</v>
      </c>
      <c r="C80" s="10">
        <v>45861</v>
      </c>
      <c r="D80" s="10">
        <v>45833</v>
      </c>
      <c r="E80" s="10"/>
      <c r="F80" s="10"/>
      <c r="G80" s="1">
        <f t="shared" si="2">D80-C80-(F80-E80)</f>
        <v>-28</v>
      </c>
      <c r="H80" s="9">
        <f t="shared" si="3">B80*G80</f>
        <v>-7252</v>
      </c>
    </row>
    <row r="81" spans="1:8">
      <c r="A81" s="16" t="s">
        <v>149</v>
      </c>
      <c r="B81" s="9">
        <v>1125.16</v>
      </c>
      <c r="C81" s="10">
        <v>45858</v>
      </c>
      <c r="D81" s="10">
        <v>45833</v>
      </c>
      <c r="E81" s="10"/>
      <c r="F81" s="10"/>
      <c r="G81" s="1">
        <f t="shared" si="2">D81-C81-(F81-E81)</f>
        <v>-25</v>
      </c>
      <c r="H81" s="9">
        <f t="shared" si="3">B81*G81</f>
        <v>-28129</v>
      </c>
    </row>
    <row r="82" spans="1:8">
      <c r="A82" s="16" t="s">
        <v>150</v>
      </c>
      <c r="B82" s="9">
        <v>893.82</v>
      </c>
      <c r="C82" s="10">
        <v>45861</v>
      </c>
      <c r="D82" s="10">
        <v>45833</v>
      </c>
      <c r="E82" s="10"/>
      <c r="F82" s="10"/>
      <c r="G82" s="1">
        <f t="shared" si="2">D82-C82-(F82-E82)</f>
        <v>-28</v>
      </c>
      <c r="H82" s="9">
        <f t="shared" si="3">B82*G82</f>
        <v>-25026.96</v>
      </c>
    </row>
    <row r="83" spans="1:8">
      <c r="A83" s="16" t="s">
        <v>151</v>
      </c>
      <c r="B83" s="9">
        <v>1356.98</v>
      </c>
      <c r="C83" s="10">
        <v>45861</v>
      </c>
      <c r="D83" s="10">
        <v>45833</v>
      </c>
      <c r="E83" s="10"/>
      <c r="F83" s="10"/>
      <c r="G83" s="1">
        <f t="shared" si="2">D83-C83-(F83-E83)</f>
        <v>-28</v>
      </c>
      <c r="H83" s="9">
        <f t="shared" si="3">B83*G83</f>
        <v>-37995.44</v>
      </c>
    </row>
    <row r="84" spans="1:8">
      <c r="A84" s="16" t="s">
        <v>152</v>
      </c>
      <c r="B84" s="9">
        <v>1418.82</v>
      </c>
      <c r="C84" s="10">
        <v>45861</v>
      </c>
      <c r="D84" s="10">
        <v>45833</v>
      </c>
      <c r="E84" s="10"/>
      <c r="F84" s="10"/>
      <c r="G84" s="1">
        <f t="shared" si="2">D84-C84-(F84-E84)</f>
        <v>-28</v>
      </c>
      <c r="H84" s="9">
        <f t="shared" si="3">B84*G84</f>
        <v>-39726.96</v>
      </c>
    </row>
    <row r="85" spans="1:8">
      <c r="A85" s="16" t="s">
        <v>153</v>
      </c>
      <c r="B85" s="9">
        <v>681.5</v>
      </c>
      <c r="C85" s="10">
        <v>45861</v>
      </c>
      <c r="D85" s="10">
        <v>45833</v>
      </c>
      <c r="E85" s="10"/>
      <c r="F85" s="10"/>
      <c r="G85" s="1">
        <f t="shared" si="2">D85-C85-(F85-E85)</f>
        <v>-28</v>
      </c>
      <c r="H85" s="9">
        <f t="shared" si="3">B85*G85</f>
        <v>-19082</v>
      </c>
    </row>
    <row r="86" spans="1:8">
      <c r="A86" s="16" t="s">
        <v>154</v>
      </c>
      <c r="B86" s="9">
        <v>1263.53</v>
      </c>
      <c r="C86" s="10">
        <v>45861</v>
      </c>
      <c r="D86" s="10">
        <v>45833</v>
      </c>
      <c r="E86" s="10"/>
      <c r="F86" s="10"/>
      <c r="G86" s="1">
        <f t="shared" si="2">D86-C86-(F86-E86)</f>
        <v>-28</v>
      </c>
      <c r="H86" s="9">
        <f t="shared" si="3">B86*G86</f>
        <v>-35378.84</v>
      </c>
    </row>
    <row r="87" spans="1:8">
      <c r="A87" s="16" t="s">
        <v>155</v>
      </c>
      <c r="B87" s="9">
        <v>3360</v>
      </c>
      <c r="C87" s="10">
        <v>45861</v>
      </c>
      <c r="D87" s="10">
        <v>45833</v>
      </c>
      <c r="E87" s="10"/>
      <c r="F87" s="10"/>
      <c r="G87" s="1">
        <f t="shared" si="2">D87-C87-(F87-E87)</f>
        <v>-28</v>
      </c>
      <c r="H87" s="9">
        <f t="shared" si="3">B87*G87</f>
        <v>-94080</v>
      </c>
    </row>
    <row r="88" spans="1:8">
      <c r="A88" s="16" t="s">
        <v>156</v>
      </c>
      <c r="B88" s="9">
        <v>420</v>
      </c>
      <c r="C88" s="10">
        <v>45861</v>
      </c>
      <c r="D88" s="10">
        <v>45833</v>
      </c>
      <c r="E88" s="10"/>
      <c r="F88" s="10"/>
      <c r="G88" s="1">
        <f t="shared" si="2">D88-C88-(F88-E88)</f>
        <v>-28</v>
      </c>
      <c r="H88" s="9">
        <f t="shared" si="3">B88*G88</f>
        <v>-11760</v>
      </c>
    </row>
    <row r="89" spans="1:8">
      <c r="A89" s="16" t="s">
        <v>157</v>
      </c>
      <c r="B89" s="9">
        <v>1166.48</v>
      </c>
      <c r="C89" s="10">
        <v>45861</v>
      </c>
      <c r="D89" s="10">
        <v>45833</v>
      </c>
      <c r="E89" s="10"/>
      <c r="F89" s="10"/>
      <c r="G89" s="1">
        <f t="shared" si="2">D89-C89-(F89-E89)</f>
        <v>-28</v>
      </c>
      <c r="H89" s="9">
        <f t="shared" si="3">B89*G89</f>
        <v>-32661.44</v>
      </c>
    </row>
    <row r="90" spans="1:8">
      <c r="A90" s="16" t="s">
        <v>158</v>
      </c>
      <c r="B90" s="9">
        <v>390</v>
      </c>
      <c r="C90" s="10">
        <v>45861</v>
      </c>
      <c r="D90" s="10">
        <v>45833</v>
      </c>
      <c r="E90" s="10"/>
      <c r="F90" s="10"/>
      <c r="G90" s="1">
        <f t="shared" si="2">D90-C90-(F90-E90)</f>
        <v>-28</v>
      </c>
      <c r="H90" s="9">
        <f t="shared" si="3">B90*G90</f>
        <v>-10920</v>
      </c>
    </row>
    <row r="91" spans="1:8">
      <c r="A91" s="16" t="s">
        <v>159</v>
      </c>
      <c r="B91" s="9">
        <v>400</v>
      </c>
      <c r="C91" s="10">
        <v>45861</v>
      </c>
      <c r="D91" s="10">
        <v>45833</v>
      </c>
      <c r="E91" s="10"/>
      <c r="F91" s="10"/>
      <c r="G91" s="1">
        <f t="shared" si="2">D91-C91-(F91-E91)</f>
        <v>-28</v>
      </c>
      <c r="H91" s="9">
        <f t="shared" si="3">B91*G91</f>
        <v>-11200</v>
      </c>
    </row>
    <row r="92" spans="1:8">
      <c r="A92" s="16" t="s">
        <v>160</v>
      </c>
      <c r="B92" s="9">
        <v>890</v>
      </c>
      <c r="C92" s="10">
        <v>45861</v>
      </c>
      <c r="D92" s="10">
        <v>45833</v>
      </c>
      <c r="E92" s="10"/>
      <c r="F92" s="10"/>
      <c r="G92" s="1">
        <f t="shared" si="2">D92-C92-(F92-E92)</f>
        <v>-28</v>
      </c>
      <c r="H92" s="9">
        <f t="shared" si="3">B92*G92</f>
        <v>-24920</v>
      </c>
    </row>
    <row r="93" spans="1:8">
      <c r="A93" s="16" t="s">
        <v>161</v>
      </c>
      <c r="B93" s="9">
        <v>1800</v>
      </c>
      <c r="C93" s="10">
        <v>45863</v>
      </c>
      <c r="D93" s="10">
        <v>45833</v>
      </c>
      <c r="E93" s="10"/>
      <c r="F93" s="10"/>
      <c r="G93" s="1">
        <f t="shared" si="2">D93-C93-(F93-E93)</f>
        <v>-30</v>
      </c>
      <c r="H93" s="9">
        <f t="shared" si="3">B93*G93</f>
        <v>-54000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82587.98</v>
      </c>
      <c r="C1" s="49">
        <f>COUNTA(A4:A203)</f>
        <v>39</v>
      </c>
      <c r="G1" s="13">
        <f>IF(B1&lt;&gt;0,H1/B1,0)</f>
        <v>-24.776574993116434</v>
      </c>
      <c r="H1" s="12">
        <f>SUM(H4:H195)</f>
        <v>-2046247.28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162</v>
      </c>
      <c r="B4" s="9">
        <v>1952</v>
      </c>
      <c r="C4" s="10">
        <v>45869</v>
      </c>
      <c r="D4" s="10">
        <v>45849</v>
      </c>
      <c r="E4" s="10"/>
      <c r="F4" s="10"/>
      <c r="G4" s="1">
        <f>D4-C4-(F4-E4)</f>
        <v>-20</v>
      </c>
      <c r="H4" s="9">
        <f>B4*G4</f>
        <v>-39040</v>
      </c>
    </row>
    <row r="5" spans="1:8">
      <c r="A5" s="16" t="s">
        <v>163</v>
      </c>
      <c r="B5" s="9">
        <v>98.34</v>
      </c>
      <c r="C5" s="10">
        <v>45870</v>
      </c>
      <c r="D5" s="10">
        <v>45849</v>
      </c>
      <c r="E5" s="10"/>
      <c r="F5" s="10"/>
      <c r="G5" s="1">
        <f t="shared" si="0" ref="G5:G68">D5-C5-(F5-E5)</f>
        <v>-21</v>
      </c>
      <c r="H5" s="9">
        <f t="shared" si="1" ref="H5:H68">B5*G5</f>
        <v>-2065.14</v>
      </c>
    </row>
    <row r="6" spans="1:8">
      <c r="A6" s="16" t="s">
        <v>164</v>
      </c>
      <c r="B6" s="9">
        <v>75</v>
      </c>
      <c r="C6" s="10">
        <v>45870</v>
      </c>
      <c r="D6" s="10">
        <v>45898</v>
      </c>
      <c r="E6" s="10"/>
      <c r="F6" s="10"/>
      <c r="G6" s="1">
        <f t="shared" si="0">D6-C6-(F6-E6)</f>
        <v>28</v>
      </c>
      <c r="H6" s="9">
        <f t="shared" si="1">B6*G6</f>
        <v>2100</v>
      </c>
    </row>
    <row r="7" spans="1:8">
      <c r="A7" s="16" t="s">
        <v>165</v>
      </c>
      <c r="B7" s="9">
        <v>1144</v>
      </c>
      <c r="C7" s="10">
        <v>45872</v>
      </c>
      <c r="D7" s="10">
        <v>45849</v>
      </c>
      <c r="E7" s="10"/>
      <c r="F7" s="10"/>
      <c r="G7" s="1">
        <f t="shared" si="0">D7-C7-(F7-E7)</f>
        <v>-23</v>
      </c>
      <c r="H7" s="9">
        <f t="shared" si="1">B7*G7</f>
        <v>-26312</v>
      </c>
    </row>
    <row r="8" spans="1:8">
      <c r="A8" s="16" t="s">
        <v>166</v>
      </c>
      <c r="B8" s="9">
        <v>4200</v>
      </c>
      <c r="C8" s="10">
        <v>45872</v>
      </c>
      <c r="D8" s="10">
        <v>45849</v>
      </c>
      <c r="E8" s="10"/>
      <c r="F8" s="10"/>
      <c r="G8" s="1">
        <f t="shared" si="0">D8-C8-(F8-E8)</f>
        <v>-23</v>
      </c>
      <c r="H8" s="9">
        <f t="shared" si="1">B8*G8</f>
        <v>-96600</v>
      </c>
    </row>
    <row r="9" spans="1:8">
      <c r="A9" s="16" t="s">
        <v>167</v>
      </c>
      <c r="B9" s="9">
        <v>2503.68</v>
      </c>
      <c r="C9" s="10">
        <v>45876</v>
      </c>
      <c r="D9" s="10">
        <v>45849</v>
      </c>
      <c r="E9" s="10"/>
      <c r="F9" s="10"/>
      <c r="G9" s="1">
        <f t="shared" si="0">D9-C9-(F9-E9)</f>
        <v>-27</v>
      </c>
      <c r="H9" s="9">
        <f t="shared" si="1">B9*G9</f>
        <v>-67599.36</v>
      </c>
    </row>
    <row r="10" spans="1:8">
      <c r="A10" s="16" t="s">
        <v>168</v>
      </c>
      <c r="B10" s="9">
        <v>948</v>
      </c>
      <c r="C10" s="10">
        <v>45876</v>
      </c>
      <c r="D10" s="10">
        <v>45849</v>
      </c>
      <c r="E10" s="10"/>
      <c r="F10" s="10"/>
      <c r="G10" s="1">
        <f t="shared" si="0">D10-C10-(F10-E10)</f>
        <v>-27</v>
      </c>
      <c r="H10" s="9">
        <f t="shared" si="1">B10*G10</f>
        <v>-25596</v>
      </c>
    </row>
    <row r="11" spans="1:8">
      <c r="A11" s="16" t="s">
        <v>169</v>
      </c>
      <c r="B11" s="9">
        <v>2100</v>
      </c>
      <c r="C11" s="10">
        <v>45884</v>
      </c>
      <c r="D11" s="10">
        <v>45856</v>
      </c>
      <c r="E11" s="10"/>
      <c r="F11" s="10"/>
      <c r="G11" s="1">
        <f t="shared" si="0">D11-C11-(F11-E11)</f>
        <v>-28</v>
      </c>
      <c r="H11" s="9">
        <f t="shared" si="1">B11*G11</f>
        <v>-58800</v>
      </c>
    </row>
    <row r="12" spans="1:8">
      <c r="A12" s="16" t="s">
        <v>170</v>
      </c>
      <c r="B12" s="9">
        <v>484.92</v>
      </c>
      <c r="C12" s="10">
        <v>45884</v>
      </c>
      <c r="D12" s="10">
        <v>45856</v>
      </c>
      <c r="E12" s="10"/>
      <c r="F12" s="10"/>
      <c r="G12" s="1">
        <f t="shared" si="0">D12-C12-(F12-E12)</f>
        <v>-28</v>
      </c>
      <c r="H12" s="9">
        <f t="shared" si="1">B12*G12</f>
        <v>-13577.76</v>
      </c>
    </row>
    <row r="13" spans="1:8">
      <c r="A13" s="16" t="s">
        <v>171</v>
      </c>
      <c r="B13" s="9">
        <v>25465.7</v>
      </c>
      <c r="C13" s="10">
        <v>45884</v>
      </c>
      <c r="D13" s="10">
        <v>45856</v>
      </c>
      <c r="E13" s="10"/>
      <c r="F13" s="10"/>
      <c r="G13" s="1">
        <f t="shared" si="0">D13-C13-(F13-E13)</f>
        <v>-28</v>
      </c>
      <c r="H13" s="9">
        <f t="shared" si="1">B13*G13</f>
        <v>-713039.6</v>
      </c>
    </row>
    <row r="14" spans="1:8">
      <c r="A14" s="16" t="s">
        <v>172</v>
      </c>
      <c r="B14" s="9">
        <v>228</v>
      </c>
      <c r="C14" s="10">
        <v>45884</v>
      </c>
      <c r="D14" s="10">
        <v>45856</v>
      </c>
      <c r="E14" s="10"/>
      <c r="F14" s="10"/>
      <c r="G14" s="1">
        <f t="shared" si="0">D14-C14-(F14-E14)</f>
        <v>-28</v>
      </c>
      <c r="H14" s="9">
        <f t="shared" si="1">B14*G14</f>
        <v>-6384</v>
      </c>
    </row>
    <row r="15" spans="1:8">
      <c r="A15" s="16" t="s">
        <v>173</v>
      </c>
      <c r="B15" s="9">
        <v>1760</v>
      </c>
      <c r="C15" s="10">
        <v>45884</v>
      </c>
      <c r="D15" s="10">
        <v>45856</v>
      </c>
      <c r="E15" s="10"/>
      <c r="F15" s="10"/>
      <c r="G15" s="1">
        <f t="shared" si="0">D15-C15-(F15-E15)</f>
        <v>-28</v>
      </c>
      <c r="H15" s="9">
        <f t="shared" si="1">B15*G15</f>
        <v>-49280</v>
      </c>
    </row>
    <row r="16" spans="1:8">
      <c r="A16" s="16" t="s">
        <v>174</v>
      </c>
      <c r="B16" s="9">
        <v>485.42</v>
      </c>
      <c r="C16" s="10">
        <v>45884</v>
      </c>
      <c r="D16" s="10">
        <v>45856</v>
      </c>
      <c r="E16" s="10"/>
      <c r="F16" s="10"/>
      <c r="G16" s="1">
        <f t="shared" si="0">D16-C16-(F16-E16)</f>
        <v>-28</v>
      </c>
      <c r="H16" s="9">
        <f t="shared" si="1">B16*G16</f>
        <v>-13591.76</v>
      </c>
    </row>
    <row r="17" spans="1:8">
      <c r="A17" s="16" t="s">
        <v>175</v>
      </c>
      <c r="B17" s="9">
        <v>488.25</v>
      </c>
      <c r="C17" s="10">
        <v>45884</v>
      </c>
      <c r="D17" s="10">
        <v>45856</v>
      </c>
      <c r="E17" s="10"/>
      <c r="F17" s="10"/>
      <c r="G17" s="1">
        <f t="shared" si="0">D17-C17-(F17-E17)</f>
        <v>-28</v>
      </c>
      <c r="H17" s="9">
        <f t="shared" si="1">B17*G17</f>
        <v>-13671</v>
      </c>
    </row>
    <row r="18" spans="1:8">
      <c r="A18" s="16" t="s">
        <v>176</v>
      </c>
      <c r="B18" s="9">
        <v>777.05</v>
      </c>
      <c r="C18" s="10">
        <v>45884</v>
      </c>
      <c r="D18" s="10">
        <v>45856</v>
      </c>
      <c r="E18" s="10"/>
      <c r="F18" s="10"/>
      <c r="G18" s="1">
        <f t="shared" si="0">D18-C18-(F18-E18)</f>
        <v>-28</v>
      </c>
      <c r="H18" s="9">
        <f t="shared" si="1">B18*G18</f>
        <v>-21757.4</v>
      </c>
    </row>
    <row r="19" spans="1:8">
      <c r="A19" s="16" t="s">
        <v>177</v>
      </c>
      <c r="B19" s="9">
        <v>-757.38</v>
      </c>
      <c r="C19" s="10">
        <v>45884</v>
      </c>
      <c r="D19" s="10">
        <v>45856</v>
      </c>
      <c r="E19" s="10"/>
      <c r="F19" s="10"/>
      <c r="G19" s="1">
        <f t="shared" si="0">D19-C19-(F19-E19)</f>
        <v>-28</v>
      </c>
      <c r="H19" s="9">
        <f t="shared" si="1">B19*G19</f>
        <v>21206.64</v>
      </c>
    </row>
    <row r="20" spans="1:8">
      <c r="A20" s="16" t="s">
        <v>178</v>
      </c>
      <c r="B20" s="9">
        <v>1227.27</v>
      </c>
      <c r="C20" s="10">
        <v>45893</v>
      </c>
      <c r="D20" s="10">
        <v>45870</v>
      </c>
      <c r="E20" s="10"/>
      <c r="F20" s="10"/>
      <c r="G20" s="1">
        <f t="shared" si="0">D20-C20-(F20-E20)</f>
        <v>-23</v>
      </c>
      <c r="H20" s="9">
        <f t="shared" si="1">B20*G20</f>
        <v>-28227.21</v>
      </c>
    </row>
    <row r="21" spans="1:8">
      <c r="A21" s="16" t="s">
        <v>179</v>
      </c>
      <c r="B21" s="9">
        <v>35.65</v>
      </c>
      <c r="C21" s="10">
        <v>45893</v>
      </c>
      <c r="D21" s="10">
        <v>45870</v>
      </c>
      <c r="E21" s="10"/>
      <c r="F21" s="10"/>
      <c r="G21" s="1">
        <f t="shared" si="0">D21-C21-(F21-E21)</f>
        <v>-23</v>
      </c>
      <c r="H21" s="9">
        <f t="shared" si="1">B21*G21</f>
        <v>-819.95</v>
      </c>
    </row>
    <row r="22" spans="1:8">
      <c r="A22" s="16" t="s">
        <v>180</v>
      </c>
      <c r="B22" s="9">
        <v>649.94</v>
      </c>
      <c r="C22" s="10">
        <v>45893</v>
      </c>
      <c r="D22" s="10">
        <v>45870</v>
      </c>
      <c r="E22" s="10"/>
      <c r="F22" s="10"/>
      <c r="G22" s="1">
        <f t="shared" si="0">D22-C22-(F22-E22)</f>
        <v>-23</v>
      </c>
      <c r="H22" s="9">
        <f t="shared" si="1">B22*G22</f>
        <v>-14948.62</v>
      </c>
    </row>
    <row r="23" spans="1:8">
      <c r="A23" s="16" t="s">
        <v>181</v>
      </c>
      <c r="B23" s="9">
        <v>350</v>
      </c>
      <c r="C23" s="10">
        <v>45893</v>
      </c>
      <c r="D23" s="10">
        <v>45870</v>
      </c>
      <c r="E23" s="10"/>
      <c r="F23" s="10"/>
      <c r="G23" s="1">
        <f t="shared" si="0">D23-C23-(F23-E23)</f>
        <v>-23</v>
      </c>
      <c r="H23" s="9">
        <f t="shared" si="1">B23*G23</f>
        <v>-8050</v>
      </c>
    </row>
    <row r="24" spans="1:8">
      <c r="A24" s="16" t="s">
        <v>182</v>
      </c>
      <c r="B24" s="9">
        <v>4050</v>
      </c>
      <c r="C24" s="10">
        <v>45893</v>
      </c>
      <c r="D24" s="10">
        <v>45870</v>
      </c>
      <c r="E24" s="10"/>
      <c r="F24" s="10"/>
      <c r="G24" s="1">
        <f t="shared" si="0">D24-C24-(F24-E24)</f>
        <v>-23</v>
      </c>
      <c r="H24" s="9">
        <f t="shared" si="1">B24*G24</f>
        <v>-93150</v>
      </c>
    </row>
    <row r="25" spans="1:8">
      <c r="A25" s="16" t="s">
        <v>183</v>
      </c>
      <c r="B25" s="9">
        <v>1890</v>
      </c>
      <c r="C25" s="10">
        <v>45893</v>
      </c>
      <c r="D25" s="10">
        <v>45870</v>
      </c>
      <c r="E25" s="10"/>
      <c r="F25" s="10"/>
      <c r="G25" s="1">
        <f t="shared" si="0">D25-C25-(F25-E25)</f>
        <v>-23</v>
      </c>
      <c r="H25" s="9">
        <f t="shared" si="1">B25*G25</f>
        <v>-43470</v>
      </c>
    </row>
    <row r="26" spans="1:8">
      <c r="A26" s="16" t="s">
        <v>184</v>
      </c>
      <c r="B26" s="9">
        <v>187.64</v>
      </c>
      <c r="C26" s="10">
        <v>45899</v>
      </c>
      <c r="D26" s="10">
        <v>45881</v>
      </c>
      <c r="E26" s="10"/>
      <c r="F26" s="10"/>
      <c r="G26" s="1">
        <f t="shared" si="0">D26-C26-(F26-E26)</f>
        <v>-18</v>
      </c>
      <c r="H26" s="9">
        <f t="shared" si="1">B26*G26</f>
        <v>-3377.52</v>
      </c>
    </row>
    <row r="27" spans="1:8">
      <c r="A27" s="16" t="s">
        <v>185</v>
      </c>
      <c r="B27" s="9">
        <v>2375</v>
      </c>
      <c r="C27" s="10">
        <v>45899</v>
      </c>
      <c r="D27" s="10">
        <v>45881</v>
      </c>
      <c r="E27" s="10"/>
      <c r="F27" s="10"/>
      <c r="G27" s="1">
        <f t="shared" si="0">D27-C27-(F27-E27)</f>
        <v>-18</v>
      </c>
      <c r="H27" s="9">
        <f t="shared" si="1">B27*G27</f>
        <v>-42750</v>
      </c>
    </row>
    <row r="28" spans="1:8">
      <c r="A28" s="16" t="s">
        <v>186</v>
      </c>
      <c r="B28" s="9">
        <v>578.31</v>
      </c>
      <c r="C28" s="10">
        <v>45899</v>
      </c>
      <c r="D28" s="10">
        <v>45881</v>
      </c>
      <c r="E28" s="10"/>
      <c r="F28" s="10"/>
      <c r="G28" s="1">
        <f t="shared" si="0">D28-C28-(F28-E28)</f>
        <v>-18</v>
      </c>
      <c r="H28" s="9">
        <f t="shared" si="1">B28*G28</f>
        <v>-10409.58</v>
      </c>
    </row>
    <row r="29" spans="1:8">
      <c r="A29" s="16" t="s">
        <v>187</v>
      </c>
      <c r="B29" s="9">
        <v>4475.14</v>
      </c>
      <c r="C29" s="10">
        <v>45899</v>
      </c>
      <c r="D29" s="10">
        <v>45881</v>
      </c>
      <c r="E29" s="10"/>
      <c r="F29" s="10"/>
      <c r="G29" s="1">
        <f t="shared" si="0">D29-C29-(F29-E29)</f>
        <v>-18</v>
      </c>
      <c r="H29" s="9">
        <f t="shared" si="1">B29*G29</f>
        <v>-80552.52</v>
      </c>
    </row>
    <row r="30" spans="1:8">
      <c r="A30" s="16" t="s">
        <v>188</v>
      </c>
      <c r="B30" s="9">
        <v>600</v>
      </c>
      <c r="C30" s="10">
        <v>45899</v>
      </c>
      <c r="D30" s="10">
        <v>45881</v>
      </c>
      <c r="E30" s="10"/>
      <c r="F30" s="10"/>
      <c r="G30" s="1">
        <f t="shared" si="0">D30-C30-(F30-E30)</f>
        <v>-18</v>
      </c>
      <c r="H30" s="9">
        <f t="shared" si="1">B30*G30</f>
        <v>-10800</v>
      </c>
    </row>
    <row r="31" spans="1:8">
      <c r="A31" s="16" t="s">
        <v>189</v>
      </c>
      <c r="B31" s="9">
        <v>1369</v>
      </c>
      <c r="C31" s="10">
        <v>45911</v>
      </c>
      <c r="D31" s="10">
        <v>45888</v>
      </c>
      <c r="E31" s="10"/>
      <c r="F31" s="10"/>
      <c r="G31" s="1">
        <f t="shared" si="0">D31-C31-(F31-E31)</f>
        <v>-23</v>
      </c>
      <c r="H31" s="9">
        <f t="shared" si="1">B31*G31</f>
        <v>-31487</v>
      </c>
    </row>
    <row r="32" spans="1:8">
      <c r="A32" s="16" t="s">
        <v>190</v>
      </c>
      <c r="B32" s="9">
        <v>1240</v>
      </c>
      <c r="C32" s="10">
        <v>45911</v>
      </c>
      <c r="D32" s="10">
        <v>45888</v>
      </c>
      <c r="E32" s="10"/>
      <c r="F32" s="10"/>
      <c r="G32" s="1">
        <f t="shared" si="0">D32-C32-(F32-E32)</f>
        <v>-23</v>
      </c>
      <c r="H32" s="9">
        <f t="shared" si="1">B32*G32</f>
        <v>-28520</v>
      </c>
    </row>
    <row r="33" spans="1:8">
      <c r="A33" s="16" t="s">
        <v>191</v>
      </c>
      <c r="B33" s="9">
        <v>750</v>
      </c>
      <c r="C33" s="10">
        <v>45911</v>
      </c>
      <c r="D33" s="10">
        <v>45888</v>
      </c>
      <c r="E33" s="10"/>
      <c r="F33" s="10"/>
      <c r="G33" s="1">
        <f t="shared" si="0">D33-C33-(F33-E33)</f>
        <v>-23</v>
      </c>
      <c r="H33" s="9">
        <f t="shared" si="1">B33*G33</f>
        <v>-17250</v>
      </c>
    </row>
    <row r="34" spans="1:8">
      <c r="A34" s="16" t="s">
        <v>192</v>
      </c>
      <c r="B34" s="9">
        <v>4579.05</v>
      </c>
      <c r="C34" s="10">
        <v>45918</v>
      </c>
      <c r="D34" s="10">
        <v>45888</v>
      </c>
      <c r="E34" s="10"/>
      <c r="F34" s="10"/>
      <c r="G34" s="1">
        <f t="shared" si="0">D34-C34-(F34-E34)</f>
        <v>-30</v>
      </c>
      <c r="H34" s="9">
        <f t="shared" si="1">B34*G34</f>
        <v>-137371.5</v>
      </c>
    </row>
    <row r="35" spans="1:8">
      <c r="A35" s="16" t="s">
        <v>193</v>
      </c>
      <c r="B35" s="9">
        <v>2725</v>
      </c>
      <c r="C35" s="10">
        <v>45918</v>
      </c>
      <c r="D35" s="10">
        <v>45888</v>
      </c>
      <c r="E35" s="10"/>
      <c r="F35" s="10"/>
      <c r="G35" s="1">
        <f t="shared" si="0">D35-C35-(F35-E35)</f>
        <v>-30</v>
      </c>
      <c r="H35" s="9">
        <f t="shared" si="1">B35*G35</f>
        <v>-81750</v>
      </c>
    </row>
    <row r="36" spans="1:8">
      <c r="A36" s="16" t="s">
        <v>194</v>
      </c>
      <c r="B36" s="9">
        <v>90</v>
      </c>
      <c r="C36" s="10">
        <v>45918</v>
      </c>
      <c r="D36" s="10">
        <v>45888</v>
      </c>
      <c r="E36" s="10"/>
      <c r="F36" s="10"/>
      <c r="G36" s="1">
        <f t="shared" si="0">D36-C36-(F36-E36)</f>
        <v>-30</v>
      </c>
      <c r="H36" s="9">
        <f t="shared" si="1">B36*G36</f>
        <v>-2700</v>
      </c>
    </row>
    <row r="37" spans="1:8">
      <c r="A37" s="16" t="s">
        <v>195</v>
      </c>
      <c r="B37" s="9">
        <v>5650</v>
      </c>
      <c r="C37" s="10">
        <v>45921</v>
      </c>
      <c r="D37" s="10">
        <v>45898</v>
      </c>
      <c r="E37" s="10"/>
      <c r="F37" s="10"/>
      <c r="G37" s="1">
        <f t="shared" si="0">D37-C37-(F37-E37)</f>
        <v>-23</v>
      </c>
      <c r="H37" s="9">
        <f t="shared" si="1">B37*G37</f>
        <v>-129950</v>
      </c>
    </row>
    <row r="38" spans="1:8">
      <c r="A38" s="16" t="s">
        <v>196</v>
      </c>
      <c r="B38" s="9">
        <v>837</v>
      </c>
      <c r="C38" s="10">
        <v>45926</v>
      </c>
      <c r="D38" s="10">
        <v>45898</v>
      </c>
      <c r="E38" s="10"/>
      <c r="F38" s="10"/>
      <c r="G38" s="1">
        <f t="shared" si="0">D38-C38-(F38-E38)</f>
        <v>-28</v>
      </c>
      <c r="H38" s="9">
        <f t="shared" si="1">B38*G38</f>
        <v>-23436</v>
      </c>
    </row>
    <row r="39" spans="1:8">
      <c r="A39" s="16" t="s">
        <v>197</v>
      </c>
      <c r="B39" s="9">
        <v>3776</v>
      </c>
      <c r="C39" s="10">
        <v>45942</v>
      </c>
      <c r="D39" s="10">
        <v>45922</v>
      </c>
      <c r="E39" s="10"/>
      <c r="F39" s="10"/>
      <c r="G39" s="1">
        <f t="shared" si="0">D39-C39-(F39-E39)</f>
        <v>-20</v>
      </c>
      <c r="H39" s="9">
        <f t="shared" si="1">B39*G39</f>
        <v>-75520</v>
      </c>
    </row>
    <row r="40" spans="1:8">
      <c r="A40" s="16" t="s">
        <v>198</v>
      </c>
      <c r="B40" s="9">
        <v>2100</v>
      </c>
      <c r="C40" s="10">
        <v>45939</v>
      </c>
      <c r="D40" s="10">
        <v>45922</v>
      </c>
      <c r="E40" s="10"/>
      <c r="F40" s="10"/>
      <c r="G40" s="1">
        <f t="shared" si="0">D40-C40-(F40-E40)</f>
        <v>-17</v>
      </c>
      <c r="H40" s="9">
        <f t="shared" si="1">B40*G40</f>
        <v>-35700</v>
      </c>
    </row>
    <row r="41" spans="1:8">
      <c r="A41" s="16" t="s">
        <v>199</v>
      </c>
      <c r="B41" s="9">
        <v>1000</v>
      </c>
      <c r="C41" s="10">
        <v>45942</v>
      </c>
      <c r="D41" s="10">
        <v>45922</v>
      </c>
      <c r="E41" s="10"/>
      <c r="F41" s="10"/>
      <c r="G41" s="1">
        <f t="shared" si="0">D41-C41-(F41-E41)</f>
        <v>-20</v>
      </c>
      <c r="H41" s="9">
        <f t="shared" si="1">B41*G41</f>
        <v>-20000</v>
      </c>
    </row>
    <row r="42" spans="1:8">
      <c r="A42" s="16" t="s">
        <v>200</v>
      </c>
      <c r="B42" s="9">
        <v>100</v>
      </c>
      <c r="C42" s="10">
        <v>45942</v>
      </c>
      <c r="D42" s="10">
        <v>45922</v>
      </c>
      <c r="E42" s="10"/>
      <c r="F42" s="10"/>
      <c r="G42" s="1">
        <f t="shared" si="0">D42-C42-(F42-E42)</f>
        <v>-20</v>
      </c>
      <c r="H42" s="9">
        <f t="shared" si="1">B42*G42</f>
        <v>-2000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32577.759999999995</v>
      </c>
      <c r="C1" s="49">
        <f>COUNTA(A4:A203)</f>
        <v>53</v>
      </c>
      <c r="G1" s="13">
        <f>IF(B1&lt;&gt;0,H1/B1,0)</f>
        <v>-17.790593030337263</v>
      </c>
      <c r="H1" s="12">
        <f>SUM(H4:H195)</f>
        <v>-579577.67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201</v>
      </c>
      <c r="B4" s="9">
        <v>315</v>
      </c>
      <c r="C4" s="10">
        <v>45961</v>
      </c>
      <c r="D4" s="10">
        <v>45943</v>
      </c>
      <c r="E4" s="10"/>
      <c r="F4" s="10"/>
      <c r="G4" s="1">
        <f>D4-C4-(F4-E4)</f>
        <v>-18</v>
      </c>
      <c r="H4" s="9">
        <f>B4*G4</f>
        <v>-5670</v>
      </c>
    </row>
    <row r="5" spans="1:8">
      <c r="A5" s="16" t="s">
        <v>202</v>
      </c>
      <c r="B5" s="9">
        <v>575</v>
      </c>
      <c r="C5" s="10">
        <v>45961</v>
      </c>
      <c r="D5" s="10">
        <v>45943</v>
      </c>
      <c r="E5" s="10"/>
      <c r="F5" s="10"/>
      <c r="G5" s="1">
        <f t="shared" si="0" ref="G5:G68">D5-C5-(F5-E5)</f>
        <v>-18</v>
      </c>
      <c r="H5" s="9">
        <f t="shared" si="1" ref="H5:H68">B5*G5</f>
        <v>-10350</v>
      </c>
    </row>
    <row r="6" spans="1:8">
      <c r="A6" s="16" t="s">
        <v>203</v>
      </c>
      <c r="B6" s="9">
        <v>1590</v>
      </c>
      <c r="C6" s="10">
        <v>45961</v>
      </c>
      <c r="D6" s="10">
        <v>45943</v>
      </c>
      <c r="E6" s="10"/>
      <c r="F6" s="10"/>
      <c r="G6" s="1">
        <f t="shared" si="0">D6-C6-(F6-E6)</f>
        <v>-18</v>
      </c>
      <c r="H6" s="9">
        <f t="shared" si="1">B6*G6</f>
        <v>-28620</v>
      </c>
    </row>
    <row r="7" spans="1:8">
      <c r="A7" s="16" t="s">
        <v>204</v>
      </c>
      <c r="B7" s="9">
        <v>26.09</v>
      </c>
      <c r="C7" s="10">
        <v>45962</v>
      </c>
      <c r="D7" s="10">
        <v>45943</v>
      </c>
      <c r="E7" s="10"/>
      <c r="F7" s="10"/>
      <c r="G7" s="1">
        <f t="shared" si="0">D7-C7-(F7-E7)</f>
        <v>-19</v>
      </c>
      <c r="H7" s="9">
        <f t="shared" si="1">B7*G7</f>
        <v>-495.71</v>
      </c>
    </row>
    <row r="8" spans="1:8">
      <c r="A8" s="16" t="s">
        <v>205</v>
      </c>
      <c r="B8" s="9">
        <v>604.98</v>
      </c>
      <c r="C8" s="10">
        <v>45967</v>
      </c>
      <c r="D8" s="10">
        <v>45953</v>
      </c>
      <c r="E8" s="10"/>
      <c r="F8" s="10"/>
      <c r="G8" s="1">
        <f t="shared" si="0">D8-C8-(F8-E8)</f>
        <v>-14</v>
      </c>
      <c r="H8" s="9">
        <f t="shared" si="1">B8*G8</f>
        <v>-8469.72</v>
      </c>
    </row>
    <row r="9" spans="1:8">
      <c r="A9" s="16" t="s">
        <v>206</v>
      </c>
      <c r="B9" s="9">
        <v>432.24</v>
      </c>
      <c r="C9" s="10">
        <v>45967</v>
      </c>
      <c r="D9" s="10">
        <v>45953</v>
      </c>
      <c r="E9" s="10"/>
      <c r="F9" s="10"/>
      <c r="G9" s="1">
        <f t="shared" si="0">D9-C9-(F9-E9)</f>
        <v>-14</v>
      </c>
      <c r="H9" s="9">
        <f t="shared" si="1">B9*G9</f>
        <v>-6051.36</v>
      </c>
    </row>
    <row r="10" spans="1:8">
      <c r="A10" s="16" t="s">
        <v>207</v>
      </c>
      <c r="B10" s="9">
        <v>536.78</v>
      </c>
      <c r="C10" s="10">
        <v>45967</v>
      </c>
      <c r="D10" s="10">
        <v>45953</v>
      </c>
      <c r="E10" s="10"/>
      <c r="F10" s="10"/>
      <c r="G10" s="1">
        <f t="shared" si="0">D10-C10-(F10-E10)</f>
        <v>-14</v>
      </c>
      <c r="H10" s="9">
        <f t="shared" si="1">B10*G10</f>
        <v>-7514.92</v>
      </c>
    </row>
    <row r="11" spans="1:8">
      <c r="A11" s="16" t="s">
        <v>208</v>
      </c>
      <c r="B11" s="9">
        <v>206.63</v>
      </c>
      <c r="C11" s="10">
        <v>45967</v>
      </c>
      <c r="D11" s="10">
        <v>45953</v>
      </c>
      <c r="E11" s="10"/>
      <c r="F11" s="10"/>
      <c r="G11" s="1">
        <f t="shared" si="0">D11-C11-(F11-E11)</f>
        <v>-14</v>
      </c>
      <c r="H11" s="9">
        <f t="shared" si="1">B11*G11</f>
        <v>-2892.82</v>
      </c>
    </row>
    <row r="12" spans="1:8">
      <c r="A12" s="16" t="s">
        <v>209</v>
      </c>
      <c r="B12" s="9">
        <v>410.69</v>
      </c>
      <c r="C12" s="10">
        <v>45967</v>
      </c>
      <c r="D12" s="10">
        <v>45953</v>
      </c>
      <c r="E12" s="10"/>
      <c r="F12" s="10"/>
      <c r="G12" s="1">
        <f t="shared" si="0">D12-C12-(F12-E12)</f>
        <v>-14</v>
      </c>
      <c r="H12" s="9">
        <f t="shared" si="1">B12*G12</f>
        <v>-5749.66</v>
      </c>
    </row>
    <row r="13" spans="1:8">
      <c r="A13" s="16" t="s">
        <v>210</v>
      </c>
      <c r="B13" s="9">
        <v>430.14</v>
      </c>
      <c r="C13" s="10">
        <v>45970</v>
      </c>
      <c r="D13" s="10">
        <v>45953</v>
      </c>
      <c r="E13" s="10"/>
      <c r="F13" s="10"/>
      <c r="G13" s="1">
        <f t="shared" si="0">D13-C13-(F13-E13)</f>
        <v>-17</v>
      </c>
      <c r="H13" s="9">
        <f t="shared" si="1">B13*G13</f>
        <v>-7312.38</v>
      </c>
    </row>
    <row r="14" spans="1:8">
      <c r="A14" s="16" t="s">
        <v>211</v>
      </c>
      <c r="B14" s="9">
        <v>690</v>
      </c>
      <c r="C14" s="10">
        <v>45977</v>
      </c>
      <c r="D14" s="10">
        <v>45965</v>
      </c>
      <c r="E14" s="10"/>
      <c r="F14" s="10"/>
      <c r="G14" s="1">
        <f t="shared" si="0">D14-C14-(F14-E14)</f>
        <v>-12</v>
      </c>
      <c r="H14" s="9">
        <f t="shared" si="1">B14*G14</f>
        <v>-8280</v>
      </c>
    </row>
    <row r="15" spans="1:8">
      <c r="A15" s="16" t="s">
        <v>212</v>
      </c>
      <c r="B15" s="9">
        <v>239.12</v>
      </c>
      <c r="C15" s="10">
        <v>45982</v>
      </c>
      <c r="D15" s="10">
        <v>45965</v>
      </c>
      <c r="E15" s="10"/>
      <c r="F15" s="10"/>
      <c r="G15" s="1">
        <f t="shared" si="0">D15-C15-(F15-E15)</f>
        <v>-17</v>
      </c>
      <c r="H15" s="9">
        <f t="shared" si="1">B15*G15</f>
        <v>-4065.04</v>
      </c>
    </row>
    <row r="16" spans="1:8">
      <c r="A16" s="16" t="s">
        <v>213</v>
      </c>
      <c r="B16" s="9">
        <v>4.34</v>
      </c>
      <c r="C16" s="10">
        <v>45984</v>
      </c>
      <c r="D16" s="10">
        <v>45965</v>
      </c>
      <c r="E16" s="10"/>
      <c r="F16" s="10"/>
      <c r="G16" s="1">
        <f t="shared" si="0">D16-C16-(F16-E16)</f>
        <v>-19</v>
      </c>
      <c r="H16" s="9">
        <f t="shared" si="1">B16*G16</f>
        <v>-82.46</v>
      </c>
    </row>
    <row r="17" spans="1:8">
      <c r="A17" s="16" t="s">
        <v>214</v>
      </c>
      <c r="B17" s="9">
        <v>275.6</v>
      </c>
      <c r="C17" s="10">
        <v>45984</v>
      </c>
      <c r="D17" s="10">
        <v>45965</v>
      </c>
      <c r="E17" s="10"/>
      <c r="F17" s="10"/>
      <c r="G17" s="1">
        <f t="shared" si="0">D17-C17-(F17-E17)</f>
        <v>-19</v>
      </c>
      <c r="H17" s="9">
        <f t="shared" si="1">B17*G17</f>
        <v>-5236.4</v>
      </c>
    </row>
    <row r="18" spans="1:8">
      <c r="A18" s="16" t="s">
        <v>215</v>
      </c>
      <c r="B18" s="9">
        <v>354</v>
      </c>
      <c r="C18" s="10">
        <v>45991</v>
      </c>
      <c r="D18" s="10">
        <v>45979</v>
      </c>
      <c r="E18" s="10"/>
      <c r="F18" s="10"/>
      <c r="G18" s="1">
        <f t="shared" si="0">D18-C18-(F18-E18)</f>
        <v>-12</v>
      </c>
      <c r="H18" s="9">
        <f t="shared" si="1">B18*G18</f>
        <v>-4248</v>
      </c>
    </row>
    <row r="19" spans="1:8">
      <c r="A19" s="16" t="s">
        <v>216</v>
      </c>
      <c r="B19" s="9">
        <v>360</v>
      </c>
      <c r="C19" s="10">
        <v>45991</v>
      </c>
      <c r="D19" s="10">
        <v>45979</v>
      </c>
      <c r="E19" s="10"/>
      <c r="F19" s="10"/>
      <c r="G19" s="1">
        <f t="shared" si="0">D19-C19-(F19-E19)</f>
        <v>-12</v>
      </c>
      <c r="H19" s="9">
        <f t="shared" si="1">B19*G19</f>
        <v>-4320</v>
      </c>
    </row>
    <row r="20" spans="1:8">
      <c r="A20" s="16" t="s">
        <v>217</v>
      </c>
      <c r="B20" s="9">
        <v>900</v>
      </c>
      <c r="C20" s="10">
        <v>45991</v>
      </c>
      <c r="D20" s="10">
        <v>45979</v>
      </c>
      <c r="E20" s="10"/>
      <c r="F20" s="10"/>
      <c r="G20" s="1">
        <f t="shared" si="0">D20-C20-(F20-E20)</f>
        <v>-12</v>
      </c>
      <c r="H20" s="9">
        <f t="shared" si="1">B20*G20</f>
        <v>-10800</v>
      </c>
    </row>
    <row r="21" spans="1:8">
      <c r="A21" s="16" t="s">
        <v>218</v>
      </c>
      <c r="B21" s="9">
        <v>455</v>
      </c>
      <c r="C21" s="10">
        <v>45991</v>
      </c>
      <c r="D21" s="10">
        <v>45979</v>
      </c>
      <c r="E21" s="10"/>
      <c r="F21" s="10"/>
      <c r="G21" s="1">
        <f t="shared" si="0">D21-C21-(F21-E21)</f>
        <v>-12</v>
      </c>
      <c r="H21" s="9">
        <f t="shared" si="1">B21*G21</f>
        <v>-5460</v>
      </c>
    </row>
    <row r="22" spans="1:8">
      <c r="A22" s="16" t="s">
        <v>219</v>
      </c>
      <c r="B22" s="9">
        <v>1049.58</v>
      </c>
      <c r="C22" s="10">
        <v>45991</v>
      </c>
      <c r="D22" s="10">
        <v>45979</v>
      </c>
      <c r="E22" s="10"/>
      <c r="F22" s="10"/>
      <c r="G22" s="1">
        <f t="shared" si="0">D22-C22-(F22-E22)</f>
        <v>-12</v>
      </c>
      <c r="H22" s="9">
        <f t="shared" si="1">B22*G22</f>
        <v>-12594.96</v>
      </c>
    </row>
    <row r="23" spans="1:8">
      <c r="A23" s="16" t="s">
        <v>220</v>
      </c>
      <c r="B23" s="9">
        <v>630</v>
      </c>
      <c r="C23" s="10">
        <v>45994</v>
      </c>
      <c r="D23" s="10">
        <v>45979</v>
      </c>
      <c r="E23" s="10"/>
      <c r="F23" s="10"/>
      <c r="G23" s="1">
        <f t="shared" si="0">D23-C23-(F23-E23)</f>
        <v>-15</v>
      </c>
      <c r="H23" s="9">
        <f t="shared" si="1">B23*G23</f>
        <v>-9450</v>
      </c>
    </row>
    <row r="24" spans="1:8">
      <c r="A24" s="16" t="s">
        <v>221</v>
      </c>
      <c r="B24" s="9">
        <v>832</v>
      </c>
      <c r="C24" s="10">
        <v>45994</v>
      </c>
      <c r="D24" s="10">
        <v>45979</v>
      </c>
      <c r="E24" s="10"/>
      <c r="F24" s="10"/>
      <c r="G24" s="1">
        <f t="shared" si="0">D24-C24-(F24-E24)</f>
        <v>-15</v>
      </c>
      <c r="H24" s="9">
        <f t="shared" si="1">B24*G24</f>
        <v>-12480</v>
      </c>
    </row>
    <row r="25" spans="1:8">
      <c r="A25" s="16" t="s">
        <v>222</v>
      </c>
      <c r="B25" s="9">
        <v>931.75</v>
      </c>
      <c r="C25" s="10">
        <v>46004</v>
      </c>
      <c r="D25" s="10">
        <v>45992</v>
      </c>
      <c r="E25" s="10"/>
      <c r="F25" s="10"/>
      <c r="G25" s="1">
        <f t="shared" si="0">D25-C25-(F25-E25)</f>
        <v>-12</v>
      </c>
      <c r="H25" s="9">
        <f t="shared" si="1">B25*G25</f>
        <v>-11181</v>
      </c>
    </row>
    <row r="26" spans="1:8">
      <c r="A26" s="16" t="s">
        <v>223</v>
      </c>
      <c r="B26" s="9">
        <v>1100</v>
      </c>
      <c r="C26" s="10">
        <v>46004</v>
      </c>
      <c r="D26" s="10">
        <v>45992</v>
      </c>
      <c r="E26" s="10"/>
      <c r="F26" s="10"/>
      <c r="G26" s="1">
        <f t="shared" si="0">D26-C26-(F26-E26)</f>
        <v>-12</v>
      </c>
      <c r="H26" s="9">
        <f t="shared" si="1">B26*G26</f>
        <v>-13200</v>
      </c>
    </row>
    <row r="27" spans="1:8">
      <c r="A27" s="16" t="s">
        <v>224</v>
      </c>
      <c r="B27" s="9">
        <v>210</v>
      </c>
      <c r="C27" s="10">
        <v>46005</v>
      </c>
      <c r="D27" s="10">
        <v>45992</v>
      </c>
      <c r="E27" s="10"/>
      <c r="F27" s="10"/>
      <c r="G27" s="1">
        <f t="shared" si="0">D27-C27-(F27-E27)</f>
        <v>-13</v>
      </c>
      <c r="H27" s="9">
        <f t="shared" si="1">B27*G27</f>
        <v>-2730</v>
      </c>
    </row>
    <row r="28" spans="1:8">
      <c r="A28" s="16" t="s">
        <v>225</v>
      </c>
      <c r="B28" s="9">
        <v>1250</v>
      </c>
      <c r="C28" s="10">
        <v>46005</v>
      </c>
      <c r="D28" s="10">
        <v>45992</v>
      </c>
      <c r="E28" s="10"/>
      <c r="F28" s="10"/>
      <c r="G28" s="1">
        <f t="shared" si="0">D28-C28-(F28-E28)</f>
        <v>-13</v>
      </c>
      <c r="H28" s="9">
        <f t="shared" si="1">B28*G28</f>
        <v>-16250</v>
      </c>
    </row>
    <row r="29" spans="1:8">
      <c r="A29" s="16" t="s">
        <v>226</v>
      </c>
      <c r="B29" s="9">
        <v>1929.24</v>
      </c>
      <c r="C29" s="10">
        <v>46005</v>
      </c>
      <c r="D29" s="10">
        <v>45992</v>
      </c>
      <c r="E29" s="10"/>
      <c r="F29" s="10"/>
      <c r="G29" s="1">
        <f t="shared" si="0">D29-C29-(F29-E29)</f>
        <v>-13</v>
      </c>
      <c r="H29" s="9">
        <f t="shared" si="1">B29*G29</f>
        <v>-25080.12</v>
      </c>
    </row>
    <row r="30" spans="1:8">
      <c r="A30" s="16" t="s">
        <v>227</v>
      </c>
      <c r="B30" s="9">
        <v>3836</v>
      </c>
      <c r="C30" s="10">
        <v>46005</v>
      </c>
      <c r="D30" s="10">
        <v>45992</v>
      </c>
      <c r="E30" s="10"/>
      <c r="F30" s="10"/>
      <c r="G30" s="1">
        <f t="shared" si="0">D30-C30-(F30-E30)</f>
        <v>-13</v>
      </c>
      <c r="H30" s="9">
        <f t="shared" si="1">B30*G30</f>
        <v>-49868</v>
      </c>
    </row>
    <row r="31" spans="1:8">
      <c r="A31" s="16" t="s">
        <v>228</v>
      </c>
      <c r="B31" s="9">
        <v>89</v>
      </c>
      <c r="C31" s="10">
        <v>46005</v>
      </c>
      <c r="D31" s="10">
        <v>45992</v>
      </c>
      <c r="E31" s="10"/>
      <c r="F31" s="10"/>
      <c r="G31" s="1">
        <f t="shared" si="0">D31-C31-(F31-E31)</f>
        <v>-13</v>
      </c>
      <c r="H31" s="9">
        <f t="shared" si="1">B31*G31</f>
        <v>-1157</v>
      </c>
    </row>
    <row r="32" spans="1:8">
      <c r="A32" s="16" t="s">
        <v>229</v>
      </c>
      <c r="B32" s="9">
        <v>763.64</v>
      </c>
      <c r="C32" s="10">
        <v>46005</v>
      </c>
      <c r="D32" s="10">
        <v>45992</v>
      </c>
      <c r="E32" s="10"/>
      <c r="F32" s="10"/>
      <c r="G32" s="1">
        <f t="shared" si="0">D32-C32-(F32-E32)</f>
        <v>-13</v>
      </c>
      <c r="H32" s="9">
        <f t="shared" si="1">B32*G32</f>
        <v>-9927.32</v>
      </c>
    </row>
    <row r="33" spans="1:8">
      <c r="A33" s="16" t="s">
        <v>230</v>
      </c>
      <c r="B33" s="9">
        <v>177.05</v>
      </c>
      <c r="C33" s="10">
        <v>46005</v>
      </c>
      <c r="D33" s="10">
        <v>45992</v>
      </c>
      <c r="E33" s="10"/>
      <c r="F33" s="10"/>
      <c r="G33" s="1">
        <f t="shared" si="0">D33-C33-(F33-E33)</f>
        <v>-13</v>
      </c>
      <c r="H33" s="9">
        <f t="shared" si="1">B33*G33</f>
        <v>-2301.65</v>
      </c>
    </row>
    <row r="34" spans="1:8">
      <c r="A34" s="16" t="s">
        <v>231</v>
      </c>
      <c r="B34" s="9">
        <v>125</v>
      </c>
      <c r="C34" s="10">
        <v>46005</v>
      </c>
      <c r="D34" s="10">
        <v>45992</v>
      </c>
      <c r="E34" s="10"/>
      <c r="F34" s="10"/>
      <c r="G34" s="1">
        <f t="shared" si="0">D34-C34-(F34-E34)</f>
        <v>-13</v>
      </c>
      <c r="H34" s="9">
        <f t="shared" si="1">B34*G34</f>
        <v>-1625</v>
      </c>
    </row>
    <row r="35" spans="1:8">
      <c r="A35" s="16" t="s">
        <v>232</v>
      </c>
      <c r="B35" s="9">
        <v>520</v>
      </c>
      <c r="C35" s="10">
        <v>46015</v>
      </c>
      <c r="D35" s="10">
        <v>45996</v>
      </c>
      <c r="E35" s="10"/>
      <c r="F35" s="10"/>
      <c r="G35" s="1">
        <f t="shared" si="0">D35-C35-(F35-E35)</f>
        <v>-19</v>
      </c>
      <c r="H35" s="9">
        <f t="shared" si="1">B35*G35</f>
        <v>-9880</v>
      </c>
    </row>
    <row r="36" spans="1:8">
      <c r="A36" s="16" t="s">
        <v>233</v>
      </c>
      <c r="B36" s="9">
        <v>115.61</v>
      </c>
      <c r="C36" s="10">
        <v>46019</v>
      </c>
      <c r="D36" s="10">
        <v>45996</v>
      </c>
      <c r="E36" s="10"/>
      <c r="F36" s="10"/>
      <c r="G36" s="1">
        <f t="shared" si="0">D36-C36-(F36-E36)</f>
        <v>-23</v>
      </c>
      <c r="H36" s="9">
        <f t="shared" si="1">B36*G36</f>
        <v>-2659.03</v>
      </c>
    </row>
    <row r="37" spans="1:8">
      <c r="A37" s="16" t="s">
        <v>234</v>
      </c>
      <c r="B37" s="9">
        <v>318.18</v>
      </c>
      <c r="C37" s="10">
        <v>46019</v>
      </c>
      <c r="D37" s="10">
        <v>45996</v>
      </c>
      <c r="E37" s="10"/>
      <c r="F37" s="10"/>
      <c r="G37" s="1">
        <f t="shared" si="0">D37-C37-(F37-E37)</f>
        <v>-23</v>
      </c>
      <c r="H37" s="9">
        <f t="shared" si="1">B37*G37</f>
        <v>-7318.14</v>
      </c>
    </row>
    <row r="38" spans="1:8">
      <c r="A38" s="16" t="s">
        <v>235</v>
      </c>
      <c r="B38" s="9">
        <v>360</v>
      </c>
      <c r="C38" s="10">
        <v>46019</v>
      </c>
      <c r="D38" s="10">
        <v>45996</v>
      </c>
      <c r="E38" s="10"/>
      <c r="F38" s="10"/>
      <c r="G38" s="1">
        <f t="shared" si="0">D38-C38-(F38-E38)</f>
        <v>-23</v>
      </c>
      <c r="H38" s="9">
        <f t="shared" si="1">B38*G38</f>
        <v>-8280</v>
      </c>
    </row>
    <row r="39" spans="1:8">
      <c r="A39" s="16" t="s">
        <v>236</v>
      </c>
      <c r="B39" s="9">
        <v>454.54</v>
      </c>
      <c r="C39" s="10">
        <v>46019</v>
      </c>
      <c r="D39" s="10">
        <v>45996</v>
      </c>
      <c r="E39" s="10"/>
      <c r="F39" s="10"/>
      <c r="G39" s="1">
        <f t="shared" si="0">D39-C39-(F39-E39)</f>
        <v>-23</v>
      </c>
      <c r="H39" s="9">
        <f t="shared" si="1">B39*G39</f>
        <v>-10454.42</v>
      </c>
    </row>
    <row r="40" spans="1:8">
      <c r="A40" s="16" t="s">
        <v>237</v>
      </c>
      <c r="B40" s="9">
        <v>450</v>
      </c>
      <c r="C40" s="10">
        <v>46019</v>
      </c>
      <c r="D40" s="10">
        <v>45996</v>
      </c>
      <c r="E40" s="10"/>
      <c r="F40" s="10"/>
      <c r="G40" s="1">
        <f t="shared" si="0">D40-C40-(F40-E40)</f>
        <v>-23</v>
      </c>
      <c r="H40" s="9">
        <f t="shared" si="1">B40*G40</f>
        <v>-10350</v>
      </c>
    </row>
    <row r="41" spans="1:8">
      <c r="A41" s="16" t="s">
        <v>238</v>
      </c>
      <c r="B41" s="9">
        <v>320</v>
      </c>
      <c r="C41" s="10">
        <v>46019</v>
      </c>
      <c r="D41" s="10">
        <v>45996</v>
      </c>
      <c r="E41" s="10"/>
      <c r="F41" s="10"/>
      <c r="G41" s="1">
        <f t="shared" si="0">D41-C41-(F41-E41)</f>
        <v>-23</v>
      </c>
      <c r="H41" s="9">
        <f t="shared" si="1">B41*G41</f>
        <v>-7360</v>
      </c>
    </row>
    <row r="42" spans="1:8">
      <c r="A42" s="16" t="s">
        <v>239</v>
      </c>
      <c r="B42" s="9">
        <v>236</v>
      </c>
      <c r="C42" s="10">
        <v>46019</v>
      </c>
      <c r="D42" s="10">
        <v>45996</v>
      </c>
      <c r="E42" s="10"/>
      <c r="F42" s="10"/>
      <c r="G42" s="1">
        <f t="shared" si="0">D42-C42-(F42-E42)</f>
        <v>-23</v>
      </c>
      <c r="H42" s="9">
        <f t="shared" si="1">B42*G42</f>
        <v>-5428</v>
      </c>
    </row>
    <row r="43" spans="1:8">
      <c r="A43" s="16" t="s">
        <v>240</v>
      </c>
      <c r="B43" s="9">
        <v>653.34</v>
      </c>
      <c r="C43" s="10">
        <v>46032</v>
      </c>
      <c r="D43" s="10">
        <v>46006</v>
      </c>
      <c r="E43" s="10"/>
      <c r="F43" s="10"/>
      <c r="G43" s="1">
        <f t="shared" si="0">D43-C43-(F43-E43)</f>
        <v>-26</v>
      </c>
      <c r="H43" s="9">
        <f t="shared" si="1">B43*G43</f>
        <v>-16986.84</v>
      </c>
    </row>
    <row r="44" spans="1:8">
      <c r="A44" s="16" t="s">
        <v>241</v>
      </c>
      <c r="B44" s="9">
        <v>575.48</v>
      </c>
      <c r="C44" s="10">
        <v>46032</v>
      </c>
      <c r="D44" s="10">
        <v>46006</v>
      </c>
      <c r="E44" s="10"/>
      <c r="F44" s="10"/>
      <c r="G44" s="1">
        <f t="shared" si="0">D44-C44-(F44-E44)</f>
        <v>-26</v>
      </c>
      <c r="H44" s="9">
        <f t="shared" si="1">B44*G44</f>
        <v>-14962.48</v>
      </c>
    </row>
    <row r="45" spans="1:8">
      <c r="A45" s="16" t="s">
        <v>242</v>
      </c>
      <c r="B45" s="9">
        <v>244.75</v>
      </c>
      <c r="C45" s="10">
        <v>46032</v>
      </c>
      <c r="D45" s="10">
        <v>46006</v>
      </c>
      <c r="E45" s="10"/>
      <c r="F45" s="10"/>
      <c r="G45" s="1">
        <f t="shared" si="0">D45-C45-(F45-E45)</f>
        <v>-26</v>
      </c>
      <c r="H45" s="9">
        <f t="shared" si="1">B45*G45</f>
        <v>-6363.5</v>
      </c>
    </row>
    <row r="46" spans="1:8">
      <c r="A46" s="16" t="s">
        <v>243</v>
      </c>
      <c r="B46" s="9">
        <v>555.86</v>
      </c>
      <c r="C46" s="10">
        <v>46032</v>
      </c>
      <c r="D46" s="10">
        <v>46006</v>
      </c>
      <c r="E46" s="10"/>
      <c r="F46" s="10"/>
      <c r="G46" s="1">
        <f t="shared" si="0">D46-C46-(F46-E46)</f>
        <v>-26</v>
      </c>
      <c r="H46" s="9">
        <f t="shared" si="1">B46*G46</f>
        <v>-14452.36</v>
      </c>
    </row>
    <row r="47" spans="1:8">
      <c r="A47" s="16" t="s">
        <v>244</v>
      </c>
      <c r="B47" s="9">
        <v>358.76</v>
      </c>
      <c r="C47" s="10">
        <v>46032</v>
      </c>
      <c r="D47" s="10">
        <v>46006</v>
      </c>
      <c r="E47" s="10"/>
      <c r="F47" s="10"/>
      <c r="G47" s="1">
        <f t="shared" si="0">D47-C47-(F47-E47)</f>
        <v>-26</v>
      </c>
      <c r="H47" s="9">
        <f t="shared" si="1">B47*G47</f>
        <v>-9327.76</v>
      </c>
    </row>
    <row r="48" spans="1:8">
      <c r="A48" s="16" t="s">
        <v>245</v>
      </c>
      <c r="B48" s="9">
        <v>485.25</v>
      </c>
      <c r="C48" s="10">
        <v>46032</v>
      </c>
      <c r="D48" s="10">
        <v>46006</v>
      </c>
      <c r="E48" s="10"/>
      <c r="F48" s="10"/>
      <c r="G48" s="1">
        <f t="shared" si="0">D48-C48-(F48-E48)</f>
        <v>-26</v>
      </c>
      <c r="H48" s="9">
        <f t="shared" si="1">B48*G48</f>
        <v>-12616.5</v>
      </c>
    </row>
    <row r="49" spans="1:8">
      <c r="A49" s="16" t="s">
        <v>246</v>
      </c>
      <c r="B49" s="9">
        <v>312.25</v>
      </c>
      <c r="C49" s="10">
        <v>46032</v>
      </c>
      <c r="D49" s="10">
        <v>46006</v>
      </c>
      <c r="E49" s="10"/>
      <c r="F49" s="10"/>
      <c r="G49" s="1">
        <f t="shared" si="0">D49-C49-(F49-E49)</f>
        <v>-26</v>
      </c>
      <c r="H49" s="9">
        <f t="shared" si="1">B49*G49</f>
        <v>-8118.5</v>
      </c>
    </row>
    <row r="50" spans="1:8">
      <c r="A50" s="16" t="s">
        <v>247</v>
      </c>
      <c r="B50" s="9">
        <v>2069.17</v>
      </c>
      <c r="C50" s="10">
        <v>46032</v>
      </c>
      <c r="D50" s="10">
        <v>46006</v>
      </c>
      <c r="E50" s="10"/>
      <c r="F50" s="10"/>
      <c r="G50" s="1">
        <f t="shared" si="0">D50-C50-(F50-E50)</f>
        <v>-26</v>
      </c>
      <c r="H50" s="9">
        <f t="shared" si="1">B50*G50</f>
        <v>-53798.42</v>
      </c>
    </row>
    <row r="51" spans="1:8">
      <c r="A51" s="16" t="s">
        <v>248</v>
      </c>
      <c r="B51" s="9">
        <v>14.85</v>
      </c>
      <c r="C51" s="10">
        <v>46032</v>
      </c>
      <c r="D51" s="10">
        <v>46006</v>
      </c>
      <c r="E51" s="10"/>
      <c r="F51" s="10"/>
      <c r="G51" s="1">
        <f t="shared" si="0">D51-C51-(F51-E51)</f>
        <v>-26</v>
      </c>
      <c r="H51" s="9">
        <f t="shared" si="1">B51*G51</f>
        <v>-386.1</v>
      </c>
    </row>
    <row r="52" spans="1:8">
      <c r="A52" s="16" t="s">
        <v>249</v>
      </c>
      <c r="B52" s="9">
        <v>53.35</v>
      </c>
      <c r="C52" s="10">
        <v>46032</v>
      </c>
      <c r="D52" s="10">
        <v>46006</v>
      </c>
      <c r="E52" s="10"/>
      <c r="F52" s="10"/>
      <c r="G52" s="1">
        <f t="shared" si="0">D52-C52-(F52-E52)</f>
        <v>-26</v>
      </c>
      <c r="H52" s="9">
        <f t="shared" si="1">B52*G52</f>
        <v>-1387.1</v>
      </c>
    </row>
    <row r="53" spans="1:8">
      <c r="A53" s="16" t="s">
        <v>250</v>
      </c>
      <c r="B53" s="9">
        <v>140</v>
      </c>
      <c r="C53" s="10">
        <v>46032</v>
      </c>
      <c r="D53" s="10">
        <v>46006</v>
      </c>
      <c r="E53" s="10"/>
      <c r="F53" s="10"/>
      <c r="G53" s="1">
        <f t="shared" si="0">D53-C53-(F53-E53)</f>
        <v>-26</v>
      </c>
      <c r="H53" s="9">
        <f t="shared" si="1">B53*G53</f>
        <v>-3640</v>
      </c>
    </row>
    <row r="54" spans="1:8">
      <c r="A54" s="16" t="s">
        <v>251</v>
      </c>
      <c r="B54" s="9">
        <v>2000</v>
      </c>
      <c r="C54" s="10">
        <v>46032</v>
      </c>
      <c r="D54" s="10">
        <v>46006</v>
      </c>
      <c r="E54" s="10"/>
      <c r="F54" s="10"/>
      <c r="G54" s="1">
        <f t="shared" si="0">D54-C54-(F54-E54)</f>
        <v>-26</v>
      </c>
      <c r="H54" s="9">
        <f t="shared" si="1">B54*G54</f>
        <v>-52000</v>
      </c>
    </row>
    <row r="55" spans="1:8">
      <c r="A55" s="16" t="s">
        <v>252</v>
      </c>
      <c r="B55" s="9">
        <v>911.5</v>
      </c>
      <c r="C55" s="10">
        <v>46036</v>
      </c>
      <c r="D55" s="10">
        <v>46006</v>
      </c>
      <c r="E55" s="10"/>
      <c r="F55" s="10"/>
      <c r="G55" s="1">
        <f t="shared" si="0">D55-C55-(F55-E55)</f>
        <v>-30</v>
      </c>
      <c r="H55" s="9">
        <f t="shared" si="1">B55*G55</f>
        <v>-27345</v>
      </c>
    </row>
    <row r="56" spans="1:8">
      <c r="A56" s="16" t="s">
        <v>253</v>
      </c>
      <c r="B56" s="9">
        <v>100</v>
      </c>
      <c r="C56" s="10">
        <v>46036</v>
      </c>
      <c r="D56" s="10">
        <v>46006</v>
      </c>
      <c r="E56" s="10"/>
      <c r="F56" s="10"/>
      <c r="G56" s="1">
        <f t="shared" si="0">D56-C56-(F56-E56)</f>
        <v>-30</v>
      </c>
      <c r="H56" s="9">
        <f t="shared" si="1">B56*G56</f>
        <v>-3000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