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8_{47EC6ACB-75AA-4F7E-9BD9-BFC48DA12783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H45" i="2" s="1"/>
  <c r="G44" i="2"/>
  <c r="H44" i="2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H37" i="2" s="1"/>
  <c r="G36" i="2"/>
  <c r="H36" i="2" s="1"/>
  <c r="G35" i="2"/>
  <c r="H35" i="2" s="1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39" i="2"/>
  <c r="H33" i="2"/>
  <c r="H29" i="2"/>
  <c r="H26" i="2"/>
  <c r="H17" i="2"/>
  <c r="H1" i="2" l="1"/>
  <c r="G1" i="4"/>
  <c r="D15" i="1" s="1"/>
  <c r="C15" i="1"/>
  <c r="C14" i="1"/>
  <c r="H1" i="4"/>
  <c r="G1" i="5"/>
  <c r="D16" i="1" s="1"/>
  <c r="C16" i="1"/>
  <c r="H1" i="5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<sst xmlns="http://schemas.openxmlformats.org/spreadsheetml/2006/main" count="145" uniqueCount="118">
  <si>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</si>
  <si>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</si>
  <si>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</si>
  <si>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</si>
  <si>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</si>
  <si>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</si>
  <si>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</si>
  <si>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</si>
  <si>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</si>
  <si>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</si>
  <si>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</si>
  <si>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</si>
  <si>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</si>
  <si>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</si>
  <si>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</si>
  <si>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</si>
  <si>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</si>
  <si>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</si>
  <si>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</si>
  <si>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</si>
  <si>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I.C. VIA UGO BASSI</t>
  </si>
  <si>
    <t>62012 CIVITANOVA MARCHE (MC) Via Ugo Bassi, 30 C.F. 93068500433 C.M. MCIC83600N</t>
  </si>
  <si>
    <t>202300036 del 25/01/2023</t>
  </si>
  <si>
    <t>509/01 del 17/12/2022</t>
  </si>
  <si>
    <t>235/PA del 22/12/2022</t>
  </si>
  <si>
    <t>234/PA del 22/12/2022</t>
  </si>
  <si>
    <t>pa/151 del 22/12/2022</t>
  </si>
  <si>
    <t>pa/149 del 22/12/2022</t>
  </si>
  <si>
    <t>63 del 22/12/2022</t>
  </si>
  <si>
    <t>pa/150 del 22/12/2022</t>
  </si>
  <si>
    <t>pa/148 del 22/12/2022</t>
  </si>
  <si>
    <t>0001259/E del 31/12/2022</t>
  </si>
  <si>
    <t>V3-429 del 05/01/2023</t>
  </si>
  <si>
    <t>0000000328/PA del 11/01/2023</t>
  </si>
  <si>
    <t>0000000719/PA del 13/01/2023</t>
  </si>
  <si>
    <t>40/PA del 20/01/2023</t>
  </si>
  <si>
    <t>V3-2048 del 20/01/2023</t>
  </si>
  <si>
    <t>55 del 20/01/2023</t>
  </si>
  <si>
    <t>18/PA del 27/01/2023</t>
  </si>
  <si>
    <t>3 del 30/01/2023</t>
  </si>
  <si>
    <t>12 del 27/01/2023</t>
  </si>
  <si>
    <t>V3-2721 del 26/01/2023</t>
  </si>
  <si>
    <t>18/C del 26/01/2023</t>
  </si>
  <si>
    <t>V3-2344 del 24/01/2023</t>
  </si>
  <si>
    <t>1023010961 del 23/01/2023</t>
  </si>
  <si>
    <t>1023024132 del 01/02/2023</t>
  </si>
  <si>
    <t>pa/18 del 01/02/2023</t>
  </si>
  <si>
    <t>V3-3335 del 31/01/2023</t>
  </si>
  <si>
    <t>68D del 06/02/2023</t>
  </si>
  <si>
    <t>1D-5/04 del 31/01/2023</t>
  </si>
  <si>
    <t>1D-4/04 del 31/01/2023</t>
  </si>
  <si>
    <t>8218050 del 07/02/2023</t>
  </si>
  <si>
    <t>7/PA del 22/02/2023</t>
  </si>
  <si>
    <t>31/PA del 23/02/2023</t>
  </si>
  <si>
    <t>2/45 del 24/02/2023</t>
  </si>
  <si>
    <t>5810002431 del 24/02/2023</t>
  </si>
  <si>
    <t>8233813 del 27/02/2023</t>
  </si>
  <si>
    <t>40/PA del 28/02/2023</t>
  </si>
  <si>
    <t>1023059152 del 03/03/2023</t>
  </si>
  <si>
    <t>41790 del 28/02/2023</t>
  </si>
  <si>
    <t>FPA 2/23 del 06/03/2023</t>
  </si>
  <si>
    <t>25-FE del 03/04/2023</t>
  </si>
  <si>
    <t>37S del 13/04/2023</t>
  </si>
  <si>
    <t>FPA 3/23 del 03/04/2023</t>
  </si>
  <si>
    <t>1023092733 del 12/04/2023</t>
  </si>
  <si>
    <t>2/E del 31/03/2023</t>
  </si>
  <si>
    <t>61/P del 27/03/2023</t>
  </si>
  <si>
    <t>43015 del 31/03/2023</t>
  </si>
  <si>
    <t>2023BENA005005549 del 14/04/2023</t>
  </si>
  <si>
    <t>193/01 del 13/04/2023</t>
  </si>
  <si>
    <t>1710000216 del 19/04/2023</t>
  </si>
  <si>
    <t>2978/FVIAC del 13/04/2023</t>
  </si>
  <si>
    <t>138 del 27/04/2023</t>
  </si>
  <si>
    <t>139 del 27/04/2023</t>
  </si>
  <si>
    <t>FPA 1/23 del 26/04/2023</t>
  </si>
  <si>
    <t>594/00 del 28/04/2023</t>
  </si>
  <si>
    <t>1023115503 del 02/05/2023</t>
  </si>
  <si>
    <t>50/23 del 03/03/2023</t>
  </si>
  <si>
    <t>240/01 del 28/04/2023</t>
  </si>
  <si>
    <t>193 del 15/05/2023</t>
  </si>
  <si>
    <t>57S del 11/05/2023</t>
  </si>
  <si>
    <t>181 del 11/05/2023</t>
  </si>
  <si>
    <t>011_23 del 09/05/2023</t>
  </si>
  <si>
    <t>582/00 del 05/05/2023</t>
  </si>
  <si>
    <t>00077 del 08/05/2023</t>
  </si>
  <si>
    <t>1/PA del 11/05/2023</t>
  </si>
  <si>
    <t>106/23 del 08/05/2023</t>
  </si>
  <si>
    <t>107/23 del 08/05/2023</t>
  </si>
  <si>
    <t>108/23 del 08/05/2023</t>
  </si>
  <si>
    <t>110/23 del 08/05/2023</t>
  </si>
  <si>
    <t>109/23 del 08/05/2023</t>
  </si>
  <si>
    <t>111/23 del 08/05/2023</t>
  </si>
  <si>
    <t>281/01 del 05/05/2023</t>
  </si>
  <si>
    <t>52/ET del 17/05/2023</t>
  </si>
  <si>
    <t>84/PA del 23/05/2023</t>
  </si>
  <si>
    <t>V3-16695 del 22/05/2023</t>
  </si>
  <si>
    <t>616/E del 25/05/2023</t>
  </si>
  <si>
    <t>7816/FVISE del 22/05/2023</t>
  </si>
  <si>
    <t>3373/P del 31/05/2023</t>
  </si>
  <si>
    <t>2/252 del 30/05/2023</t>
  </si>
  <si>
    <t>232 del 01/06/2023</t>
  </si>
  <si>
    <t>130/ / 22 del 29/05/2023</t>
  </si>
  <si>
    <t>560/60 2023 del 01/06/2023</t>
  </si>
  <si>
    <t>2/PA-2023 del 05/06/2023</t>
  </si>
  <si>
    <t>78/56 del 01/06/2023</t>
  </si>
  <si>
    <t>432/01 del 29/05/2023</t>
  </si>
  <si>
    <t>60/ET del 05/06/2023</t>
  </si>
  <si>
    <t>16/2023 del 03/06/2023</t>
  </si>
  <si>
    <t>90-FE del 06/06/2023</t>
  </si>
  <si>
    <t>1D-10/04 del 27/04/2023</t>
  </si>
  <si>
    <t>100/PA del 31/05/2023</t>
  </si>
  <si>
    <t>0000579/E del 31/05/2023</t>
  </si>
  <si>
    <t>1D-14/04 del 31/05/2023</t>
  </si>
  <si>
    <t>102/PA del 31/05/2023</t>
  </si>
  <si>
    <t>101/PA del 31/05/2023</t>
  </si>
  <si>
    <t>44432 del 16/05/2023</t>
  </si>
  <si>
    <t>16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</si>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</sst>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97</v>
      </c>
      <c r="B9" s="35"/>
      <c r="C9" s="34">
        <f>SUM(C13:C16)</f>
        <v>124782.82999999999</v>
      </c>
      <c r="D9" s="35"/>
      <c r="E9" s="40">
        <f>('Trimestre 1'!H1+'Trimestre 2'!H1+'Trimestre 3'!H1+'Trimestre 4'!H1)/C9</f>
        <v>0.62443831414947049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42</v>
      </c>
      <c r="C13" s="29">
        <f>'Trimestre 1'!B1</f>
        <v>18462.799999999996</v>
      </c>
      <c r="D13" s="29">
        <f>'Trimestre 1'!G1</f>
        <v>-11.311897978638131</v>
      </c>
      <c r="E13" s="29">
        <v>101265.24</v>
      </c>
      <c r="F13" s="33" t="s">
        <v>116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55</v>
      </c>
      <c r="C14" s="29">
        <f>'Trimestre 2'!B1</f>
        <v>106320.03</v>
      </c>
      <c r="D14" s="29">
        <f>'Trimestre 2'!G1</f>
        <v>2.6972197995053238</v>
      </c>
      <c r="E14" s="29">
        <v>122006.74</v>
      </c>
      <c r="F14" s="33" t="s">
        <v>117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topLeftCell="A13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18462.799999999996</v>
      </c>
      <c r="C1">
        <f>COUNTA(A4:A353)</f>
        <v>42</v>
      </c>
      <c r="G1" s="16">
        <f>IF(B1&lt;&gt;0,H1/B1,0)</f>
        <v>-11.311897978638131</v>
      </c>
      <c r="H1" s="15">
        <f>SUM(H4:H353)</f>
        <v>-208849.31000000003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1322</v>
      </c>
      <c r="C4" s="13">
        <v>44983</v>
      </c>
      <c r="D4" s="13">
        <v>44953</v>
      </c>
      <c r="E4" s="13"/>
      <c r="F4" s="13"/>
      <c r="G4" s="1">
        <f>D4-C4-(F4-E4)</f>
        <v>-30</v>
      </c>
      <c r="H4" s="12">
        <f>B4*G4</f>
        <v>-39660</v>
      </c>
    </row>
    <row r="5" spans="1:8" x14ac:dyDescent="0.25">
      <c r="A5" s="19" t="s">
        <v>23</v>
      </c>
      <c r="B5" s="12">
        <v>670</v>
      </c>
      <c r="C5" s="13">
        <v>44959</v>
      </c>
      <c r="D5" s="13">
        <v>44971</v>
      </c>
      <c r="E5" s="13"/>
      <c r="F5" s="13"/>
      <c r="G5" s="1">
        <f t="shared" ref="G5:G68" si="0">D5-C5-(F5-E5)</f>
        <v>12</v>
      </c>
      <c r="H5" s="12">
        <f t="shared" ref="H5:H68" si="1">B5*G5</f>
        <v>8040</v>
      </c>
    </row>
    <row r="6" spans="1:8" x14ac:dyDescent="0.25">
      <c r="A6" s="19" t="s">
        <v>24</v>
      </c>
      <c r="B6" s="12">
        <v>152.31</v>
      </c>
      <c r="C6" s="13">
        <v>44965</v>
      </c>
      <c r="D6" s="13">
        <v>44971</v>
      </c>
      <c r="E6" s="13"/>
      <c r="F6" s="13"/>
      <c r="G6" s="1">
        <f t="shared" si="0"/>
        <v>6</v>
      </c>
      <c r="H6" s="12">
        <f t="shared" si="1"/>
        <v>913.86</v>
      </c>
    </row>
    <row r="7" spans="1:8" x14ac:dyDescent="0.25">
      <c r="A7" s="19" t="s">
        <v>25</v>
      </c>
      <c r="B7" s="12">
        <v>180.79</v>
      </c>
      <c r="C7" s="13">
        <v>44965</v>
      </c>
      <c r="D7" s="13">
        <v>44971</v>
      </c>
      <c r="E7" s="13"/>
      <c r="F7" s="13"/>
      <c r="G7" s="1">
        <f t="shared" si="0"/>
        <v>6</v>
      </c>
      <c r="H7" s="12">
        <f t="shared" si="1"/>
        <v>1084.74</v>
      </c>
    </row>
    <row r="8" spans="1:8" x14ac:dyDescent="0.25">
      <c r="A8" s="19" t="s">
        <v>26</v>
      </c>
      <c r="B8" s="12">
        <v>686.26</v>
      </c>
      <c r="C8" s="13">
        <v>44965</v>
      </c>
      <c r="D8" s="13">
        <v>44971</v>
      </c>
      <c r="E8" s="13"/>
      <c r="F8" s="13"/>
      <c r="G8" s="1">
        <f t="shared" si="0"/>
        <v>6</v>
      </c>
      <c r="H8" s="12">
        <f t="shared" si="1"/>
        <v>4117.5599999999995</v>
      </c>
    </row>
    <row r="9" spans="1:8" x14ac:dyDescent="0.25">
      <c r="A9" s="19" t="s">
        <v>27</v>
      </c>
      <c r="B9" s="12">
        <v>164.12</v>
      </c>
      <c r="C9" s="13">
        <v>44965</v>
      </c>
      <c r="D9" s="13">
        <v>44971</v>
      </c>
      <c r="E9" s="13"/>
      <c r="F9" s="13"/>
      <c r="G9" s="1">
        <f t="shared" si="0"/>
        <v>6</v>
      </c>
      <c r="H9" s="12">
        <f t="shared" si="1"/>
        <v>984.72</v>
      </c>
    </row>
    <row r="10" spans="1:8" x14ac:dyDescent="0.25">
      <c r="A10" s="19" t="s">
        <v>28</v>
      </c>
      <c r="B10" s="12">
        <v>49.18</v>
      </c>
      <c r="C10" s="13">
        <v>44965</v>
      </c>
      <c r="D10" s="13">
        <v>44971</v>
      </c>
      <c r="E10" s="13"/>
      <c r="F10" s="13"/>
      <c r="G10" s="1">
        <f t="shared" si="0"/>
        <v>6</v>
      </c>
      <c r="H10" s="12">
        <f t="shared" si="1"/>
        <v>295.08</v>
      </c>
    </row>
    <row r="11" spans="1:8" x14ac:dyDescent="0.25">
      <c r="A11" s="19" t="s">
        <v>29</v>
      </c>
      <c r="B11" s="12">
        <v>422.72</v>
      </c>
      <c r="C11" s="13">
        <v>44965</v>
      </c>
      <c r="D11" s="13">
        <v>44971</v>
      </c>
      <c r="E11" s="13"/>
      <c r="F11" s="13"/>
      <c r="G11" s="1">
        <f t="shared" si="0"/>
        <v>6</v>
      </c>
      <c r="H11" s="12">
        <f t="shared" si="1"/>
        <v>2536.3200000000002</v>
      </c>
    </row>
    <row r="12" spans="1:8" x14ac:dyDescent="0.25">
      <c r="A12" s="19" t="s">
        <v>30</v>
      </c>
      <c r="B12" s="12">
        <v>49.36</v>
      </c>
      <c r="C12" s="13">
        <v>44965</v>
      </c>
      <c r="D12" s="13">
        <v>44971</v>
      </c>
      <c r="E12" s="13"/>
      <c r="F12" s="13"/>
      <c r="G12" s="1">
        <f t="shared" si="0"/>
        <v>6</v>
      </c>
      <c r="H12" s="12">
        <f t="shared" si="1"/>
        <v>296.15999999999997</v>
      </c>
    </row>
    <row r="13" spans="1:8" x14ac:dyDescent="0.25">
      <c r="A13" s="19" t="s">
        <v>31</v>
      </c>
      <c r="B13" s="12">
        <v>1680.7</v>
      </c>
      <c r="C13" s="13">
        <v>44972</v>
      </c>
      <c r="D13" s="13">
        <v>44971</v>
      </c>
      <c r="E13" s="13"/>
      <c r="F13" s="13"/>
      <c r="G13" s="1">
        <f t="shared" si="0"/>
        <v>-1</v>
      </c>
      <c r="H13" s="12">
        <f t="shared" si="1"/>
        <v>-1680.7</v>
      </c>
    </row>
    <row r="14" spans="1:8" x14ac:dyDescent="0.25">
      <c r="A14" s="19" t="s">
        <v>32</v>
      </c>
      <c r="B14" s="12">
        <v>725.79</v>
      </c>
      <c r="C14" s="13">
        <v>44973</v>
      </c>
      <c r="D14" s="13">
        <v>44971</v>
      </c>
      <c r="E14" s="13"/>
      <c r="F14" s="13"/>
      <c r="G14" s="1">
        <f t="shared" si="0"/>
        <v>-2</v>
      </c>
      <c r="H14" s="12">
        <f t="shared" si="1"/>
        <v>-1451.58</v>
      </c>
    </row>
    <row r="15" spans="1:8" x14ac:dyDescent="0.25">
      <c r="A15" s="19" t="s">
        <v>33</v>
      </c>
      <c r="B15" s="12">
        <v>1275</v>
      </c>
      <c r="C15" s="13">
        <v>44979</v>
      </c>
      <c r="D15" s="13">
        <v>44971</v>
      </c>
      <c r="E15" s="13"/>
      <c r="F15" s="13"/>
      <c r="G15" s="1">
        <f t="shared" si="0"/>
        <v>-8</v>
      </c>
      <c r="H15" s="12">
        <f t="shared" si="1"/>
        <v>-10200</v>
      </c>
    </row>
    <row r="16" spans="1:8" x14ac:dyDescent="0.25">
      <c r="A16" s="19" t="s">
        <v>34</v>
      </c>
      <c r="B16" s="12">
        <v>330</v>
      </c>
      <c r="C16" s="13">
        <v>44979</v>
      </c>
      <c r="D16" s="13">
        <v>44971</v>
      </c>
      <c r="E16" s="13"/>
      <c r="F16" s="13"/>
      <c r="G16" s="1">
        <f t="shared" si="0"/>
        <v>-8</v>
      </c>
      <c r="H16" s="12">
        <f t="shared" si="1"/>
        <v>-2640</v>
      </c>
    </row>
    <row r="17" spans="1:8" x14ac:dyDescent="0.25">
      <c r="A17" s="19" t="s">
        <v>35</v>
      </c>
      <c r="B17" s="12">
        <v>172.71</v>
      </c>
      <c r="C17" s="13">
        <v>44979</v>
      </c>
      <c r="D17" s="13">
        <v>44971</v>
      </c>
      <c r="E17" s="13"/>
      <c r="F17" s="13"/>
      <c r="G17" s="1">
        <f t="shared" si="0"/>
        <v>-8</v>
      </c>
      <c r="H17" s="12">
        <f t="shared" si="1"/>
        <v>-1381.68</v>
      </c>
    </row>
    <row r="18" spans="1:8" x14ac:dyDescent="0.25">
      <c r="A18" s="19" t="s">
        <v>36</v>
      </c>
      <c r="B18" s="12">
        <v>212.44</v>
      </c>
      <c r="C18" s="13">
        <v>44979</v>
      </c>
      <c r="D18" s="13">
        <v>44971</v>
      </c>
      <c r="E18" s="13"/>
      <c r="F18" s="13"/>
      <c r="G18" s="1">
        <f t="shared" si="0"/>
        <v>-8</v>
      </c>
      <c r="H18" s="12">
        <f t="shared" si="1"/>
        <v>-1699.52</v>
      </c>
    </row>
    <row r="19" spans="1:8" x14ac:dyDescent="0.25">
      <c r="A19" s="19" t="s">
        <v>37</v>
      </c>
      <c r="B19" s="12">
        <v>464.1</v>
      </c>
      <c r="C19" s="13">
        <v>44988</v>
      </c>
      <c r="D19" s="13">
        <v>44977</v>
      </c>
      <c r="E19" s="13"/>
      <c r="F19" s="13"/>
      <c r="G19" s="1">
        <f t="shared" si="0"/>
        <v>-11</v>
      </c>
      <c r="H19" s="12">
        <f t="shared" si="1"/>
        <v>-5105.1000000000004</v>
      </c>
    </row>
    <row r="20" spans="1:8" x14ac:dyDescent="0.25">
      <c r="A20" s="19" t="s">
        <v>38</v>
      </c>
      <c r="B20" s="12">
        <v>2514.85</v>
      </c>
      <c r="C20" s="13">
        <v>44988</v>
      </c>
      <c r="D20" s="13">
        <v>44977</v>
      </c>
      <c r="E20" s="13"/>
      <c r="F20" s="13"/>
      <c r="G20" s="1">
        <f t="shared" si="0"/>
        <v>-11</v>
      </c>
      <c r="H20" s="12">
        <f t="shared" si="1"/>
        <v>-27663.35</v>
      </c>
    </row>
    <row r="21" spans="1:8" x14ac:dyDescent="0.25">
      <c r="A21" s="19" t="s">
        <v>39</v>
      </c>
      <c r="B21" s="12">
        <v>65.569999999999993</v>
      </c>
      <c r="C21" s="13">
        <v>44988</v>
      </c>
      <c r="D21" s="13">
        <v>44977</v>
      </c>
      <c r="E21" s="13"/>
      <c r="F21" s="13"/>
      <c r="G21" s="1">
        <f t="shared" si="0"/>
        <v>-11</v>
      </c>
      <c r="H21" s="12">
        <f t="shared" si="1"/>
        <v>-721.27</v>
      </c>
    </row>
    <row r="22" spans="1:8" x14ac:dyDescent="0.25">
      <c r="A22" s="19" t="s">
        <v>40</v>
      </c>
      <c r="B22" s="12">
        <v>431.82</v>
      </c>
      <c r="C22" s="13">
        <v>44988</v>
      </c>
      <c r="D22" s="13">
        <v>44977</v>
      </c>
      <c r="E22" s="13"/>
      <c r="F22" s="13"/>
      <c r="G22" s="1">
        <f t="shared" si="0"/>
        <v>-11</v>
      </c>
      <c r="H22" s="12">
        <f t="shared" si="1"/>
        <v>-4750.0199999999995</v>
      </c>
    </row>
    <row r="23" spans="1:8" x14ac:dyDescent="0.25">
      <c r="A23" s="19" t="s">
        <v>41</v>
      </c>
      <c r="B23" s="12">
        <v>27.74</v>
      </c>
      <c r="C23" s="13">
        <v>44988</v>
      </c>
      <c r="D23" s="13">
        <v>44977</v>
      </c>
      <c r="E23" s="13"/>
      <c r="F23" s="13"/>
      <c r="G23" s="1">
        <f t="shared" si="0"/>
        <v>-11</v>
      </c>
      <c r="H23" s="12">
        <f t="shared" si="1"/>
        <v>-305.14</v>
      </c>
    </row>
    <row r="24" spans="1:8" x14ac:dyDescent="0.25">
      <c r="A24" s="19" t="s">
        <v>42</v>
      </c>
      <c r="B24" s="12">
        <v>825</v>
      </c>
      <c r="C24" s="13">
        <v>44988</v>
      </c>
      <c r="D24" s="13">
        <v>44977</v>
      </c>
      <c r="E24" s="13"/>
      <c r="F24" s="13"/>
      <c r="G24" s="1">
        <f t="shared" si="0"/>
        <v>-11</v>
      </c>
      <c r="H24" s="12">
        <f t="shared" si="1"/>
        <v>-9075</v>
      </c>
    </row>
    <row r="25" spans="1:8" x14ac:dyDescent="0.25">
      <c r="A25" s="19" t="s">
        <v>43</v>
      </c>
      <c r="B25" s="12">
        <v>33.6</v>
      </c>
      <c r="C25" s="13">
        <v>44988</v>
      </c>
      <c r="D25" s="13">
        <v>44977</v>
      </c>
      <c r="E25" s="13"/>
      <c r="F25" s="13"/>
      <c r="G25" s="1">
        <f t="shared" si="0"/>
        <v>-11</v>
      </c>
      <c r="H25" s="12">
        <f t="shared" si="1"/>
        <v>-369.6</v>
      </c>
    </row>
    <row r="26" spans="1:8" x14ac:dyDescent="0.25">
      <c r="A26" s="19" t="s">
        <v>44</v>
      </c>
      <c r="B26" s="12">
        <v>60.67</v>
      </c>
      <c r="C26" s="13">
        <v>44988</v>
      </c>
      <c r="D26" s="13">
        <v>44977</v>
      </c>
      <c r="E26" s="13"/>
      <c r="F26" s="13"/>
      <c r="G26" s="1">
        <f t="shared" si="0"/>
        <v>-11</v>
      </c>
      <c r="H26" s="12">
        <f t="shared" si="1"/>
        <v>-667.37</v>
      </c>
    </row>
    <row r="27" spans="1:8" x14ac:dyDescent="0.25">
      <c r="A27" s="19" t="s">
        <v>45</v>
      </c>
      <c r="B27" s="12">
        <v>57.45</v>
      </c>
      <c r="C27" s="13">
        <v>44998</v>
      </c>
      <c r="D27" s="13">
        <v>44977</v>
      </c>
      <c r="E27" s="13"/>
      <c r="F27" s="13"/>
      <c r="G27" s="1">
        <f t="shared" si="0"/>
        <v>-21</v>
      </c>
      <c r="H27" s="12">
        <f t="shared" si="1"/>
        <v>-1206.45</v>
      </c>
    </row>
    <row r="28" spans="1:8" x14ac:dyDescent="0.25">
      <c r="A28" s="19" t="s">
        <v>46</v>
      </c>
      <c r="B28" s="12">
        <v>63.1</v>
      </c>
      <c r="C28" s="13">
        <v>44998</v>
      </c>
      <c r="D28" s="13">
        <v>44977</v>
      </c>
      <c r="E28" s="13"/>
      <c r="F28" s="13"/>
      <c r="G28" s="1">
        <f t="shared" si="0"/>
        <v>-21</v>
      </c>
      <c r="H28" s="12">
        <f t="shared" si="1"/>
        <v>-1325.1000000000001</v>
      </c>
    </row>
    <row r="29" spans="1:8" x14ac:dyDescent="0.25">
      <c r="A29" s="19" t="s">
        <v>47</v>
      </c>
      <c r="B29" s="12">
        <v>55.06</v>
      </c>
      <c r="C29" s="13">
        <v>44998</v>
      </c>
      <c r="D29" s="13">
        <v>44977</v>
      </c>
      <c r="E29" s="13"/>
      <c r="F29" s="13"/>
      <c r="G29" s="1">
        <f t="shared" si="0"/>
        <v>-21</v>
      </c>
      <c r="H29" s="12">
        <f t="shared" si="1"/>
        <v>-1156.26</v>
      </c>
    </row>
    <row r="30" spans="1:8" x14ac:dyDescent="0.25">
      <c r="A30" s="19" t="s">
        <v>48</v>
      </c>
      <c r="B30" s="12">
        <v>27</v>
      </c>
      <c r="C30" s="13">
        <v>45002</v>
      </c>
      <c r="D30" s="13">
        <v>44977</v>
      </c>
      <c r="E30" s="13"/>
      <c r="F30" s="13"/>
      <c r="G30" s="1">
        <f t="shared" si="0"/>
        <v>-25</v>
      </c>
      <c r="H30" s="12">
        <f t="shared" si="1"/>
        <v>-675</v>
      </c>
    </row>
    <row r="31" spans="1:8" x14ac:dyDescent="0.25">
      <c r="A31" s="19" t="s">
        <v>49</v>
      </c>
      <c r="B31" s="12">
        <v>152.22</v>
      </c>
      <c r="C31" s="13">
        <v>45002</v>
      </c>
      <c r="D31" s="13">
        <v>44977</v>
      </c>
      <c r="E31" s="13"/>
      <c r="F31" s="13"/>
      <c r="G31" s="1">
        <f t="shared" si="0"/>
        <v>-25</v>
      </c>
      <c r="H31" s="12">
        <f t="shared" si="1"/>
        <v>-3805.5</v>
      </c>
    </row>
    <row r="32" spans="1:8" x14ac:dyDescent="0.25">
      <c r="A32" s="19" t="s">
        <v>50</v>
      </c>
      <c r="B32" s="12">
        <v>550.14</v>
      </c>
      <c r="C32" s="13">
        <v>45002</v>
      </c>
      <c r="D32" s="13">
        <v>44977</v>
      </c>
      <c r="E32" s="13"/>
      <c r="F32" s="13"/>
      <c r="G32" s="1">
        <f t="shared" si="0"/>
        <v>-25</v>
      </c>
      <c r="H32" s="12">
        <f t="shared" si="1"/>
        <v>-13753.5</v>
      </c>
    </row>
    <row r="33" spans="1:8" x14ac:dyDescent="0.25">
      <c r="A33" s="19" t="s">
        <v>32</v>
      </c>
      <c r="B33" s="12">
        <v>184.47</v>
      </c>
      <c r="C33" s="13">
        <v>44973</v>
      </c>
      <c r="D33" s="13">
        <v>44980</v>
      </c>
      <c r="E33" s="13"/>
      <c r="F33" s="13"/>
      <c r="G33" s="1">
        <f t="shared" si="0"/>
        <v>7</v>
      </c>
      <c r="H33" s="12">
        <f t="shared" si="1"/>
        <v>1291.29</v>
      </c>
    </row>
    <row r="34" spans="1:8" x14ac:dyDescent="0.25">
      <c r="A34" s="19" t="s">
        <v>37</v>
      </c>
      <c r="B34" s="12">
        <v>130.9</v>
      </c>
      <c r="C34" s="13">
        <v>44988</v>
      </c>
      <c r="D34" s="13">
        <v>44980</v>
      </c>
      <c r="E34" s="13"/>
      <c r="F34" s="13"/>
      <c r="G34" s="1">
        <f t="shared" si="0"/>
        <v>-8</v>
      </c>
      <c r="H34" s="12">
        <f t="shared" si="1"/>
        <v>-1047.2</v>
      </c>
    </row>
    <row r="35" spans="1:8" x14ac:dyDescent="0.25">
      <c r="A35" s="19" t="s">
        <v>50</v>
      </c>
      <c r="B35" s="12">
        <v>62.86</v>
      </c>
      <c r="C35" s="13">
        <v>45002</v>
      </c>
      <c r="D35" s="13">
        <v>44980</v>
      </c>
      <c r="E35" s="13"/>
      <c r="F35" s="13"/>
      <c r="G35" s="1">
        <f t="shared" si="0"/>
        <v>-22</v>
      </c>
      <c r="H35" s="12">
        <f t="shared" si="1"/>
        <v>-1382.92</v>
      </c>
    </row>
    <row r="36" spans="1:8" x14ac:dyDescent="0.25">
      <c r="A36" s="19" t="s">
        <v>51</v>
      </c>
      <c r="B36" s="12">
        <v>239.63</v>
      </c>
      <c r="C36" s="13">
        <v>45008</v>
      </c>
      <c r="D36" s="13">
        <v>45001</v>
      </c>
      <c r="E36" s="13"/>
      <c r="F36" s="13"/>
      <c r="G36" s="1">
        <f t="shared" si="0"/>
        <v>-7</v>
      </c>
      <c r="H36" s="12">
        <f t="shared" si="1"/>
        <v>-1677.4099999999999</v>
      </c>
    </row>
    <row r="37" spans="1:8" x14ac:dyDescent="0.25">
      <c r="A37" s="19" t="s">
        <v>52</v>
      </c>
      <c r="B37" s="12">
        <v>2909.09</v>
      </c>
      <c r="C37" s="13">
        <v>45022</v>
      </c>
      <c r="D37" s="13">
        <v>45001</v>
      </c>
      <c r="E37" s="13"/>
      <c r="F37" s="13"/>
      <c r="G37" s="1">
        <f t="shared" si="0"/>
        <v>-21</v>
      </c>
      <c r="H37" s="12">
        <f t="shared" si="1"/>
        <v>-61090.89</v>
      </c>
    </row>
    <row r="38" spans="1:8" x14ac:dyDescent="0.25">
      <c r="A38" s="19" t="s">
        <v>53</v>
      </c>
      <c r="B38" s="12">
        <v>114.12</v>
      </c>
      <c r="C38" s="13">
        <v>45022</v>
      </c>
      <c r="D38" s="13">
        <v>45001</v>
      </c>
      <c r="E38" s="13"/>
      <c r="F38" s="13"/>
      <c r="G38" s="1">
        <f t="shared" si="0"/>
        <v>-21</v>
      </c>
      <c r="H38" s="12">
        <f t="shared" si="1"/>
        <v>-2396.52</v>
      </c>
    </row>
    <row r="39" spans="1:8" x14ac:dyDescent="0.25">
      <c r="A39" s="19" t="s">
        <v>54</v>
      </c>
      <c r="B39" s="12">
        <v>195.99</v>
      </c>
      <c r="C39" s="13">
        <v>45022</v>
      </c>
      <c r="D39" s="13">
        <v>45014</v>
      </c>
      <c r="E39" s="13"/>
      <c r="F39" s="13"/>
      <c r="G39" s="1">
        <f t="shared" si="0"/>
        <v>-8</v>
      </c>
      <c r="H39" s="12">
        <f t="shared" si="1"/>
        <v>-1567.92</v>
      </c>
    </row>
    <row r="40" spans="1:8" x14ac:dyDescent="0.25">
      <c r="A40" s="19" t="s">
        <v>55</v>
      </c>
      <c r="B40" s="12">
        <v>228.69</v>
      </c>
      <c r="C40" s="13">
        <v>45022</v>
      </c>
      <c r="D40" s="13">
        <v>45001</v>
      </c>
      <c r="E40" s="13"/>
      <c r="F40" s="13"/>
      <c r="G40" s="1">
        <f t="shared" si="0"/>
        <v>-21</v>
      </c>
      <c r="H40" s="12">
        <f t="shared" si="1"/>
        <v>-4802.49</v>
      </c>
    </row>
    <row r="41" spans="1:8" x14ac:dyDescent="0.25">
      <c r="A41" s="19" t="s">
        <v>56</v>
      </c>
      <c r="B41" s="12">
        <v>52</v>
      </c>
      <c r="C41" s="13">
        <v>45025</v>
      </c>
      <c r="D41" s="13">
        <v>45001</v>
      </c>
      <c r="E41" s="13"/>
      <c r="F41" s="13"/>
      <c r="G41" s="1">
        <f t="shared" si="0"/>
        <v>-24</v>
      </c>
      <c r="H41" s="12">
        <f t="shared" si="1"/>
        <v>-1248</v>
      </c>
    </row>
    <row r="42" spans="1:8" x14ac:dyDescent="0.25">
      <c r="A42" s="19" t="s">
        <v>57</v>
      </c>
      <c r="B42" s="12">
        <v>163.30000000000001</v>
      </c>
      <c r="C42" s="13">
        <v>45025</v>
      </c>
      <c r="D42" s="13">
        <v>45001</v>
      </c>
      <c r="E42" s="13"/>
      <c r="F42" s="13"/>
      <c r="G42" s="1">
        <f t="shared" si="0"/>
        <v>-24</v>
      </c>
      <c r="H42" s="12">
        <f t="shared" si="1"/>
        <v>-3919.2000000000003</v>
      </c>
    </row>
    <row r="43" spans="1:8" x14ac:dyDescent="0.25">
      <c r="A43" s="19" t="s">
        <v>58</v>
      </c>
      <c r="B43" s="12">
        <v>31.05</v>
      </c>
      <c r="C43" s="13">
        <v>45028</v>
      </c>
      <c r="D43" s="13">
        <v>45001</v>
      </c>
      <c r="E43" s="13"/>
      <c r="F43" s="13"/>
      <c r="G43" s="1">
        <f t="shared" si="0"/>
        <v>-27</v>
      </c>
      <c r="H43" s="12">
        <f t="shared" si="1"/>
        <v>-838.35</v>
      </c>
    </row>
    <row r="44" spans="1:8" x14ac:dyDescent="0.25">
      <c r="A44" s="19" t="s">
        <v>59</v>
      </c>
      <c r="B44" s="12">
        <v>399</v>
      </c>
      <c r="C44" s="13">
        <v>45025</v>
      </c>
      <c r="D44" s="13">
        <v>45001</v>
      </c>
      <c r="E44" s="13"/>
      <c r="F44" s="13"/>
      <c r="G44" s="1">
        <f t="shared" si="0"/>
        <v>-24</v>
      </c>
      <c r="H44" s="12">
        <f t="shared" si="1"/>
        <v>-9576</v>
      </c>
    </row>
    <row r="45" spans="1:8" x14ac:dyDescent="0.25">
      <c r="A45" s="19" t="s">
        <v>60</v>
      </c>
      <c r="B45" s="12">
        <v>330</v>
      </c>
      <c r="C45" s="13">
        <v>45030</v>
      </c>
      <c r="D45" s="13">
        <v>45001</v>
      </c>
      <c r="E45" s="13"/>
      <c r="F45" s="13"/>
      <c r="G45" s="1">
        <f t="shared" si="0"/>
        <v>-29</v>
      </c>
      <c r="H45" s="12">
        <f t="shared" si="1"/>
        <v>-9570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106320.03</v>
      </c>
      <c r="C1">
        <f>COUNTA(A4:A353)</f>
        <v>55</v>
      </c>
      <c r="G1" s="16">
        <f>IF(B1&lt;&gt;0,H1/B1,0)</f>
        <v>2.6972197995053238</v>
      </c>
      <c r="H1" s="15">
        <f>SUM(H4:H353)</f>
        <v>286768.49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61</v>
      </c>
      <c r="B4" s="12">
        <v>2400</v>
      </c>
      <c r="C4" s="13">
        <v>45060</v>
      </c>
      <c r="D4" s="13">
        <v>45043</v>
      </c>
      <c r="E4" s="13"/>
      <c r="F4" s="13"/>
      <c r="G4" s="1">
        <f>D4-C4-(F4-E4)</f>
        <v>-17</v>
      </c>
      <c r="H4" s="12">
        <f>B4*G4</f>
        <v>-40800</v>
      </c>
    </row>
    <row r="5" spans="1:8" x14ac:dyDescent="0.25">
      <c r="A5" s="19" t="s">
        <v>62</v>
      </c>
      <c r="B5" s="12">
        <v>377</v>
      </c>
      <c r="C5" s="13">
        <v>45068</v>
      </c>
      <c r="D5" s="13">
        <v>45043</v>
      </c>
      <c r="E5" s="13"/>
      <c r="F5" s="13"/>
      <c r="G5" s="1">
        <f t="shared" ref="G5:G68" si="0">D5-C5-(F5-E5)</f>
        <v>-25</v>
      </c>
      <c r="H5" s="12">
        <f t="shared" ref="H5:H68" si="1">B5*G5</f>
        <v>-9425</v>
      </c>
    </row>
    <row r="6" spans="1:8" x14ac:dyDescent="0.25">
      <c r="A6" s="19" t="s">
        <v>63</v>
      </c>
      <c r="B6" s="12">
        <v>652</v>
      </c>
      <c r="C6" s="13">
        <v>45058</v>
      </c>
      <c r="D6" s="13">
        <v>45043</v>
      </c>
      <c r="E6" s="13"/>
      <c r="F6" s="13"/>
      <c r="G6" s="1">
        <f t="shared" si="0"/>
        <v>-15</v>
      </c>
      <c r="H6" s="12">
        <f t="shared" si="1"/>
        <v>-9780</v>
      </c>
    </row>
    <row r="7" spans="1:8" x14ac:dyDescent="0.25">
      <c r="A7" s="19" t="s">
        <v>64</v>
      </c>
      <c r="B7" s="12">
        <v>15.07</v>
      </c>
      <c r="C7" s="13">
        <v>45068</v>
      </c>
      <c r="D7" s="13">
        <v>45043</v>
      </c>
      <c r="E7" s="13"/>
      <c r="F7" s="13"/>
      <c r="G7" s="1">
        <f t="shared" si="0"/>
        <v>-25</v>
      </c>
      <c r="H7" s="12">
        <f t="shared" si="1"/>
        <v>-376.75</v>
      </c>
    </row>
    <row r="8" spans="1:8" x14ac:dyDescent="0.25">
      <c r="A8" s="19" t="s">
        <v>65</v>
      </c>
      <c r="B8" s="12">
        <v>1800</v>
      </c>
      <c r="C8" s="13">
        <v>45053</v>
      </c>
      <c r="D8" s="13">
        <v>45054</v>
      </c>
      <c r="E8" s="13"/>
      <c r="F8" s="13"/>
      <c r="G8" s="1">
        <f t="shared" si="0"/>
        <v>1</v>
      </c>
      <c r="H8" s="12">
        <f t="shared" si="1"/>
        <v>1800</v>
      </c>
    </row>
    <row r="9" spans="1:8" x14ac:dyDescent="0.25">
      <c r="A9" s="19" t="s">
        <v>66</v>
      </c>
      <c r="B9" s="12">
        <v>19088</v>
      </c>
      <c r="C9" s="13">
        <v>45053</v>
      </c>
      <c r="D9" s="13">
        <v>45061</v>
      </c>
      <c r="E9" s="13"/>
      <c r="F9" s="13"/>
      <c r="G9" s="1">
        <f t="shared" si="0"/>
        <v>8</v>
      </c>
      <c r="H9" s="12">
        <f t="shared" si="1"/>
        <v>152704</v>
      </c>
    </row>
    <row r="10" spans="1:8" x14ac:dyDescent="0.25">
      <c r="A10" s="19" t="s">
        <v>67</v>
      </c>
      <c r="B10" s="12">
        <v>2352</v>
      </c>
      <c r="C10" s="13">
        <v>45058</v>
      </c>
      <c r="D10" s="13">
        <v>45061</v>
      </c>
      <c r="E10" s="13"/>
      <c r="F10" s="13"/>
      <c r="G10" s="1">
        <f t="shared" si="0"/>
        <v>3</v>
      </c>
      <c r="H10" s="12">
        <f t="shared" si="1"/>
        <v>7056</v>
      </c>
    </row>
    <row r="11" spans="1:8" x14ac:dyDescent="0.25">
      <c r="A11" s="19" t="s">
        <v>68</v>
      </c>
      <c r="B11" s="12">
        <v>36</v>
      </c>
      <c r="C11" s="13">
        <v>45068</v>
      </c>
      <c r="D11" s="13">
        <v>45061</v>
      </c>
      <c r="E11" s="13"/>
      <c r="F11" s="13"/>
      <c r="G11" s="1">
        <f t="shared" si="0"/>
        <v>-7</v>
      </c>
      <c r="H11" s="12">
        <f t="shared" si="1"/>
        <v>-252</v>
      </c>
    </row>
    <row r="12" spans="1:8" x14ac:dyDescent="0.25">
      <c r="A12" s="19" t="s">
        <v>69</v>
      </c>
      <c r="B12" s="12">
        <v>300</v>
      </c>
      <c r="C12" s="13">
        <v>45078</v>
      </c>
      <c r="D12" s="13">
        <v>45061</v>
      </c>
      <c r="E12" s="13"/>
      <c r="F12" s="13"/>
      <c r="G12" s="1">
        <f t="shared" si="0"/>
        <v>-17</v>
      </c>
      <c r="H12" s="12">
        <f t="shared" si="1"/>
        <v>-5100</v>
      </c>
    </row>
    <row r="13" spans="1:8" x14ac:dyDescent="0.25">
      <c r="A13" s="19" t="s">
        <v>70</v>
      </c>
      <c r="B13" s="12">
        <v>800</v>
      </c>
      <c r="C13" s="13">
        <v>45078</v>
      </c>
      <c r="D13" s="13">
        <v>45061</v>
      </c>
      <c r="E13" s="13"/>
      <c r="F13" s="13"/>
      <c r="G13" s="1">
        <f t="shared" si="0"/>
        <v>-17</v>
      </c>
      <c r="H13" s="12">
        <f t="shared" si="1"/>
        <v>-13600</v>
      </c>
    </row>
    <row r="14" spans="1:8" x14ac:dyDescent="0.25">
      <c r="A14" s="19" t="s">
        <v>71</v>
      </c>
      <c r="B14" s="12">
        <v>72</v>
      </c>
      <c r="C14" s="13">
        <v>45078</v>
      </c>
      <c r="D14" s="13">
        <v>45061</v>
      </c>
      <c r="E14" s="13"/>
      <c r="F14" s="13"/>
      <c r="G14" s="1">
        <f t="shared" si="0"/>
        <v>-17</v>
      </c>
      <c r="H14" s="12">
        <f t="shared" si="1"/>
        <v>-1224</v>
      </c>
    </row>
    <row r="15" spans="1:8" x14ac:dyDescent="0.25">
      <c r="A15" s="19" t="s">
        <v>72</v>
      </c>
      <c r="B15" s="12">
        <v>600</v>
      </c>
      <c r="C15" s="13">
        <v>45084</v>
      </c>
      <c r="D15" s="13">
        <v>45061</v>
      </c>
      <c r="E15" s="13"/>
      <c r="F15" s="13"/>
      <c r="G15" s="1">
        <f t="shared" si="0"/>
        <v>-23</v>
      </c>
      <c r="H15" s="12">
        <f t="shared" si="1"/>
        <v>-13800</v>
      </c>
    </row>
    <row r="16" spans="1:8" x14ac:dyDescent="0.25">
      <c r="A16" s="19" t="s">
        <v>73</v>
      </c>
      <c r="B16" s="12">
        <v>400</v>
      </c>
      <c r="C16" s="13">
        <v>45084</v>
      </c>
      <c r="D16" s="13">
        <v>45061</v>
      </c>
      <c r="E16" s="13"/>
      <c r="F16" s="13"/>
      <c r="G16" s="1">
        <f t="shared" si="0"/>
        <v>-23</v>
      </c>
      <c r="H16" s="12">
        <f t="shared" si="1"/>
        <v>-9200</v>
      </c>
    </row>
    <row r="17" spans="1:8" x14ac:dyDescent="0.25">
      <c r="A17" s="19" t="s">
        <v>74</v>
      </c>
      <c r="B17" s="12">
        <v>1599.99</v>
      </c>
      <c r="C17" s="13">
        <v>45084</v>
      </c>
      <c r="D17" s="13">
        <v>45061</v>
      </c>
      <c r="E17" s="13"/>
      <c r="F17" s="13"/>
      <c r="G17" s="1">
        <f t="shared" si="0"/>
        <v>-23</v>
      </c>
      <c r="H17" s="12">
        <f t="shared" si="1"/>
        <v>-36799.769999999997</v>
      </c>
    </row>
    <row r="18" spans="1:8" x14ac:dyDescent="0.25">
      <c r="A18" s="19" t="s">
        <v>75</v>
      </c>
      <c r="B18" s="12">
        <v>1190</v>
      </c>
      <c r="C18" s="13">
        <v>45087</v>
      </c>
      <c r="D18" s="13">
        <v>45061</v>
      </c>
      <c r="E18" s="13"/>
      <c r="F18" s="13"/>
      <c r="G18" s="1">
        <f t="shared" si="0"/>
        <v>-26</v>
      </c>
      <c r="H18" s="12">
        <f t="shared" si="1"/>
        <v>-30940</v>
      </c>
    </row>
    <row r="19" spans="1:8" x14ac:dyDescent="0.25">
      <c r="A19" s="19" t="s">
        <v>76</v>
      </c>
      <c r="B19" s="12">
        <v>14.96</v>
      </c>
      <c r="C19" s="13">
        <v>45087</v>
      </c>
      <c r="D19" s="13">
        <v>45061</v>
      </c>
      <c r="E19" s="13"/>
      <c r="F19" s="13"/>
      <c r="G19" s="1">
        <f t="shared" si="0"/>
        <v>-26</v>
      </c>
      <c r="H19" s="12">
        <f t="shared" si="1"/>
        <v>-388.96000000000004</v>
      </c>
    </row>
    <row r="20" spans="1:8" x14ac:dyDescent="0.25">
      <c r="A20" s="19" t="s">
        <v>77</v>
      </c>
      <c r="B20" s="12">
        <v>14162</v>
      </c>
      <c r="C20" s="13">
        <v>45030</v>
      </c>
      <c r="D20" s="13">
        <v>45075</v>
      </c>
      <c r="E20" s="13"/>
      <c r="F20" s="13"/>
      <c r="G20" s="1">
        <f t="shared" si="0"/>
        <v>45</v>
      </c>
      <c r="H20" s="12">
        <f t="shared" si="1"/>
        <v>637290</v>
      </c>
    </row>
    <row r="21" spans="1:8" x14ac:dyDescent="0.25">
      <c r="A21" s="19" t="s">
        <v>78</v>
      </c>
      <c r="B21" s="12">
        <v>1000</v>
      </c>
      <c r="C21" s="13">
        <v>45093</v>
      </c>
      <c r="D21" s="13">
        <v>45075</v>
      </c>
      <c r="E21" s="13"/>
      <c r="F21" s="13"/>
      <c r="G21" s="1">
        <f t="shared" si="0"/>
        <v>-18</v>
      </c>
      <c r="H21" s="12">
        <f t="shared" si="1"/>
        <v>-18000</v>
      </c>
    </row>
    <row r="22" spans="1:8" x14ac:dyDescent="0.25">
      <c r="A22" s="19" t="s">
        <v>79</v>
      </c>
      <c r="B22" s="12">
        <v>2545.4499999999998</v>
      </c>
      <c r="C22" s="13">
        <v>45102</v>
      </c>
      <c r="D22" s="13">
        <v>45075</v>
      </c>
      <c r="E22" s="13"/>
      <c r="F22" s="13"/>
      <c r="G22" s="1">
        <f t="shared" si="0"/>
        <v>-27</v>
      </c>
      <c r="H22" s="12">
        <f t="shared" si="1"/>
        <v>-68727.149999999994</v>
      </c>
    </row>
    <row r="23" spans="1:8" x14ac:dyDescent="0.25">
      <c r="A23" s="19" t="s">
        <v>80</v>
      </c>
      <c r="B23" s="12">
        <v>776</v>
      </c>
      <c r="C23" s="13">
        <v>45102</v>
      </c>
      <c r="D23" s="13">
        <v>45075</v>
      </c>
      <c r="E23" s="13"/>
      <c r="F23" s="13"/>
      <c r="G23" s="1">
        <f t="shared" si="0"/>
        <v>-27</v>
      </c>
      <c r="H23" s="12">
        <f t="shared" si="1"/>
        <v>-20952</v>
      </c>
    </row>
    <row r="24" spans="1:8" x14ac:dyDescent="0.25">
      <c r="A24" s="19" t="s">
        <v>81</v>
      </c>
      <c r="B24" s="12">
        <v>1127.27</v>
      </c>
      <c r="C24" s="13">
        <v>45099</v>
      </c>
      <c r="D24" s="13">
        <v>45075</v>
      </c>
      <c r="E24" s="13"/>
      <c r="F24" s="13"/>
      <c r="G24" s="1">
        <f t="shared" si="0"/>
        <v>-24</v>
      </c>
      <c r="H24" s="12">
        <f t="shared" si="1"/>
        <v>-27054.48</v>
      </c>
    </row>
    <row r="25" spans="1:8" x14ac:dyDescent="0.25">
      <c r="A25" s="19" t="s">
        <v>82</v>
      </c>
      <c r="B25" s="12">
        <v>1200</v>
      </c>
      <c r="C25" s="13">
        <v>45099</v>
      </c>
      <c r="D25" s="13">
        <v>45075</v>
      </c>
      <c r="E25" s="13"/>
      <c r="F25" s="13"/>
      <c r="G25" s="1">
        <f t="shared" si="0"/>
        <v>-24</v>
      </c>
      <c r="H25" s="12">
        <f t="shared" si="1"/>
        <v>-28800</v>
      </c>
    </row>
    <row r="26" spans="1:8" x14ac:dyDescent="0.25">
      <c r="A26" s="19" t="s">
        <v>83</v>
      </c>
      <c r="B26" s="12">
        <v>600</v>
      </c>
      <c r="C26" s="13">
        <v>45099</v>
      </c>
      <c r="D26" s="13">
        <v>45075</v>
      </c>
      <c r="E26" s="13"/>
      <c r="F26" s="13"/>
      <c r="G26" s="1">
        <f t="shared" si="0"/>
        <v>-24</v>
      </c>
      <c r="H26" s="12">
        <f t="shared" si="1"/>
        <v>-14400</v>
      </c>
    </row>
    <row r="27" spans="1:8" x14ac:dyDescent="0.25">
      <c r="A27" s="19" t="s">
        <v>84</v>
      </c>
      <c r="B27" s="12">
        <v>250</v>
      </c>
      <c r="C27" s="13">
        <v>45094</v>
      </c>
      <c r="D27" s="13">
        <v>45075</v>
      </c>
      <c r="E27" s="13"/>
      <c r="F27" s="13"/>
      <c r="G27" s="1">
        <f t="shared" si="0"/>
        <v>-19</v>
      </c>
      <c r="H27" s="12">
        <f t="shared" si="1"/>
        <v>-4750</v>
      </c>
    </row>
    <row r="28" spans="1:8" x14ac:dyDescent="0.25">
      <c r="A28" s="19" t="s">
        <v>85</v>
      </c>
      <c r="B28" s="12">
        <v>225.41</v>
      </c>
      <c r="C28" s="13">
        <v>45105</v>
      </c>
      <c r="D28" s="13">
        <v>45090</v>
      </c>
      <c r="E28" s="13"/>
      <c r="F28" s="13"/>
      <c r="G28" s="1">
        <f t="shared" si="0"/>
        <v>-15</v>
      </c>
      <c r="H28" s="12">
        <f t="shared" si="1"/>
        <v>-3381.15</v>
      </c>
    </row>
    <row r="29" spans="1:8" x14ac:dyDescent="0.25">
      <c r="A29" s="19" t="s">
        <v>86</v>
      </c>
      <c r="B29" s="12">
        <v>701.89</v>
      </c>
      <c r="C29" s="13">
        <v>45105</v>
      </c>
      <c r="D29" s="13">
        <v>45090</v>
      </c>
      <c r="E29" s="13"/>
      <c r="F29" s="13"/>
      <c r="G29" s="1">
        <f t="shared" si="0"/>
        <v>-15</v>
      </c>
      <c r="H29" s="12">
        <f t="shared" si="1"/>
        <v>-10528.35</v>
      </c>
    </row>
    <row r="30" spans="1:8" x14ac:dyDescent="0.25">
      <c r="A30" s="19" t="s">
        <v>87</v>
      </c>
      <c r="B30" s="12">
        <v>1023.56</v>
      </c>
      <c r="C30" s="13">
        <v>45105</v>
      </c>
      <c r="D30" s="13">
        <v>45090</v>
      </c>
      <c r="E30" s="13"/>
      <c r="F30" s="13"/>
      <c r="G30" s="1">
        <f t="shared" si="0"/>
        <v>-15</v>
      </c>
      <c r="H30" s="12">
        <f t="shared" si="1"/>
        <v>-15353.4</v>
      </c>
    </row>
    <row r="31" spans="1:8" x14ac:dyDescent="0.25">
      <c r="A31" s="19" t="s">
        <v>88</v>
      </c>
      <c r="B31" s="12">
        <v>1042.53</v>
      </c>
      <c r="C31" s="13">
        <v>45105</v>
      </c>
      <c r="D31" s="13">
        <v>45090</v>
      </c>
      <c r="E31" s="13"/>
      <c r="F31" s="13"/>
      <c r="G31" s="1">
        <f t="shared" si="0"/>
        <v>-15</v>
      </c>
      <c r="H31" s="12">
        <f t="shared" si="1"/>
        <v>-15637.949999999999</v>
      </c>
    </row>
    <row r="32" spans="1:8" x14ac:dyDescent="0.25">
      <c r="A32" s="19" t="s">
        <v>89</v>
      </c>
      <c r="B32" s="12">
        <v>888.61</v>
      </c>
      <c r="C32" s="13">
        <v>45137</v>
      </c>
      <c r="D32" s="13">
        <v>45090</v>
      </c>
      <c r="E32" s="13"/>
      <c r="F32" s="13"/>
      <c r="G32" s="1">
        <f t="shared" si="0"/>
        <v>-47</v>
      </c>
      <c r="H32" s="12">
        <f t="shared" si="1"/>
        <v>-41764.67</v>
      </c>
    </row>
    <row r="33" spans="1:8" x14ac:dyDescent="0.25">
      <c r="A33" s="19" t="s">
        <v>90</v>
      </c>
      <c r="B33" s="12">
        <v>1056.98</v>
      </c>
      <c r="C33" s="13">
        <v>45105</v>
      </c>
      <c r="D33" s="13">
        <v>45090</v>
      </c>
      <c r="E33" s="13"/>
      <c r="F33" s="13"/>
      <c r="G33" s="1">
        <f t="shared" si="0"/>
        <v>-15</v>
      </c>
      <c r="H33" s="12">
        <f t="shared" si="1"/>
        <v>-15854.7</v>
      </c>
    </row>
    <row r="34" spans="1:8" x14ac:dyDescent="0.25">
      <c r="A34" s="19" t="s">
        <v>91</v>
      </c>
      <c r="B34" s="12">
        <v>738.24</v>
      </c>
      <c r="C34" s="13">
        <v>45106</v>
      </c>
      <c r="D34" s="13">
        <v>45090</v>
      </c>
      <c r="E34" s="13"/>
      <c r="F34" s="13"/>
      <c r="G34" s="1">
        <f t="shared" si="0"/>
        <v>-16</v>
      </c>
      <c r="H34" s="12">
        <f t="shared" si="1"/>
        <v>-11811.84</v>
      </c>
    </row>
    <row r="35" spans="1:8" x14ac:dyDescent="0.25">
      <c r="A35" s="19" t="s">
        <v>92</v>
      </c>
      <c r="B35" s="12">
        <v>1036.3599999999999</v>
      </c>
      <c r="C35" s="13">
        <v>45105</v>
      </c>
      <c r="D35" s="13">
        <v>45090</v>
      </c>
      <c r="E35" s="13"/>
      <c r="F35" s="13"/>
      <c r="G35" s="1">
        <f t="shared" si="0"/>
        <v>-15</v>
      </c>
      <c r="H35" s="12">
        <f t="shared" si="1"/>
        <v>-15545.399999999998</v>
      </c>
    </row>
    <row r="36" spans="1:8" x14ac:dyDescent="0.25">
      <c r="A36" s="19" t="s">
        <v>93</v>
      </c>
      <c r="B36" s="12">
        <v>35</v>
      </c>
      <c r="C36" s="13">
        <v>45108</v>
      </c>
      <c r="D36" s="13">
        <v>45090</v>
      </c>
      <c r="E36" s="13"/>
      <c r="F36" s="13"/>
      <c r="G36" s="1">
        <f t="shared" si="0"/>
        <v>-18</v>
      </c>
      <c r="H36" s="12">
        <f t="shared" si="1"/>
        <v>-630</v>
      </c>
    </row>
    <row r="37" spans="1:8" x14ac:dyDescent="0.25">
      <c r="A37" s="19" t="s">
        <v>94</v>
      </c>
      <c r="B37" s="12">
        <v>1625.88</v>
      </c>
      <c r="C37" s="13">
        <v>45112</v>
      </c>
      <c r="D37" s="13">
        <v>45090</v>
      </c>
      <c r="E37" s="13"/>
      <c r="F37" s="13"/>
      <c r="G37" s="1">
        <f t="shared" si="0"/>
        <v>-22</v>
      </c>
      <c r="H37" s="12">
        <f t="shared" si="1"/>
        <v>-35769.360000000001</v>
      </c>
    </row>
    <row r="38" spans="1:8" x14ac:dyDescent="0.25">
      <c r="A38" s="19" t="s">
        <v>95</v>
      </c>
      <c r="B38" s="12">
        <v>85.02</v>
      </c>
      <c r="C38" s="13">
        <v>45113</v>
      </c>
      <c r="D38" s="13">
        <v>45090</v>
      </c>
      <c r="E38" s="13"/>
      <c r="F38" s="13"/>
      <c r="G38" s="1">
        <f t="shared" si="0"/>
        <v>-23</v>
      </c>
      <c r="H38" s="12">
        <f t="shared" si="1"/>
        <v>-1955.4599999999998</v>
      </c>
    </row>
    <row r="39" spans="1:8" x14ac:dyDescent="0.25">
      <c r="A39" s="19" t="s">
        <v>96</v>
      </c>
      <c r="B39" s="12">
        <v>3780</v>
      </c>
      <c r="C39" s="13">
        <v>45113</v>
      </c>
      <c r="D39" s="13">
        <v>45090</v>
      </c>
      <c r="E39" s="13"/>
      <c r="F39" s="13"/>
      <c r="G39" s="1">
        <f t="shared" si="0"/>
        <v>-23</v>
      </c>
      <c r="H39" s="12">
        <f t="shared" si="1"/>
        <v>-86940</v>
      </c>
    </row>
    <row r="40" spans="1:8" x14ac:dyDescent="0.25">
      <c r="A40" s="19" t="s">
        <v>97</v>
      </c>
      <c r="B40" s="12">
        <v>401</v>
      </c>
      <c r="C40" s="13">
        <v>45114</v>
      </c>
      <c r="D40" s="13">
        <v>45090</v>
      </c>
      <c r="E40" s="13"/>
      <c r="F40" s="13"/>
      <c r="G40" s="1">
        <f t="shared" si="0"/>
        <v>-24</v>
      </c>
      <c r="H40" s="12">
        <f t="shared" si="1"/>
        <v>-9624</v>
      </c>
    </row>
    <row r="41" spans="1:8" x14ac:dyDescent="0.25">
      <c r="A41" s="19" t="s">
        <v>98</v>
      </c>
      <c r="B41" s="12">
        <v>1350.79</v>
      </c>
      <c r="C41" s="13">
        <v>45116</v>
      </c>
      <c r="D41" s="13">
        <v>45098</v>
      </c>
      <c r="E41" s="13"/>
      <c r="F41" s="13"/>
      <c r="G41" s="1">
        <f t="shared" si="0"/>
        <v>-18</v>
      </c>
      <c r="H41" s="12">
        <f t="shared" si="1"/>
        <v>-24314.22</v>
      </c>
    </row>
    <row r="42" spans="1:8" x14ac:dyDescent="0.25">
      <c r="A42" s="19" t="s">
        <v>99</v>
      </c>
      <c r="B42" s="12">
        <v>675.8</v>
      </c>
      <c r="C42" s="13">
        <v>45119</v>
      </c>
      <c r="D42" s="13">
        <v>45106</v>
      </c>
      <c r="E42" s="13"/>
      <c r="F42" s="13"/>
      <c r="G42" s="1">
        <f t="shared" si="0"/>
        <v>-13</v>
      </c>
      <c r="H42" s="12">
        <f t="shared" si="1"/>
        <v>-8785.4</v>
      </c>
    </row>
    <row r="43" spans="1:8" x14ac:dyDescent="0.25">
      <c r="A43" s="19" t="s">
        <v>100</v>
      </c>
      <c r="B43" s="12">
        <v>818.18</v>
      </c>
      <c r="C43" s="13">
        <v>45119</v>
      </c>
      <c r="D43" s="13">
        <v>45098</v>
      </c>
      <c r="E43" s="13"/>
      <c r="F43" s="13"/>
      <c r="G43" s="1">
        <f t="shared" si="0"/>
        <v>-21</v>
      </c>
      <c r="H43" s="12">
        <f t="shared" si="1"/>
        <v>-17181.78</v>
      </c>
    </row>
    <row r="44" spans="1:8" x14ac:dyDescent="0.25">
      <c r="A44" s="19" t="s">
        <v>101</v>
      </c>
      <c r="B44" s="12">
        <v>999</v>
      </c>
      <c r="C44" s="13">
        <v>45116</v>
      </c>
      <c r="D44" s="13">
        <v>45098</v>
      </c>
      <c r="E44" s="13"/>
      <c r="F44" s="13"/>
      <c r="G44" s="1">
        <f t="shared" si="0"/>
        <v>-18</v>
      </c>
      <c r="H44" s="12">
        <f t="shared" si="1"/>
        <v>-17982</v>
      </c>
    </row>
    <row r="45" spans="1:8" x14ac:dyDescent="0.25">
      <c r="A45" s="19" t="s">
        <v>102</v>
      </c>
      <c r="B45" s="12">
        <v>436.82</v>
      </c>
      <c r="C45" s="13">
        <v>45119</v>
      </c>
      <c r="D45" s="13">
        <v>45098</v>
      </c>
      <c r="E45" s="13"/>
      <c r="F45" s="13"/>
      <c r="G45" s="1">
        <f t="shared" si="0"/>
        <v>-21</v>
      </c>
      <c r="H45" s="12">
        <f t="shared" si="1"/>
        <v>-9173.2199999999993</v>
      </c>
    </row>
    <row r="46" spans="1:8" x14ac:dyDescent="0.25">
      <c r="A46" s="19" t="s">
        <v>103</v>
      </c>
      <c r="B46" s="12">
        <v>600</v>
      </c>
      <c r="C46" s="13">
        <v>45122</v>
      </c>
      <c r="D46" s="13">
        <v>45098</v>
      </c>
      <c r="E46" s="13"/>
      <c r="F46" s="13"/>
      <c r="G46" s="1">
        <f t="shared" si="0"/>
        <v>-24</v>
      </c>
      <c r="H46" s="12">
        <f t="shared" si="1"/>
        <v>-14400</v>
      </c>
    </row>
    <row r="47" spans="1:8" x14ac:dyDescent="0.25">
      <c r="A47" s="19" t="s">
        <v>104</v>
      </c>
      <c r="B47" s="12">
        <v>239.55</v>
      </c>
      <c r="C47" s="13">
        <v>45119</v>
      </c>
      <c r="D47" s="13">
        <v>45098</v>
      </c>
      <c r="E47" s="13"/>
      <c r="F47" s="13"/>
      <c r="G47" s="1">
        <f t="shared" si="0"/>
        <v>-21</v>
      </c>
      <c r="H47" s="12">
        <f t="shared" si="1"/>
        <v>-5030.55</v>
      </c>
    </row>
    <row r="48" spans="1:8" x14ac:dyDescent="0.25">
      <c r="A48" s="19" t="s">
        <v>105</v>
      </c>
      <c r="B48" s="12">
        <v>600</v>
      </c>
      <c r="C48" s="13">
        <v>45126</v>
      </c>
      <c r="D48" s="13">
        <v>45098</v>
      </c>
      <c r="E48" s="13"/>
      <c r="F48" s="13"/>
      <c r="G48" s="1">
        <f t="shared" si="0"/>
        <v>-28</v>
      </c>
      <c r="H48" s="12">
        <f t="shared" si="1"/>
        <v>-16800</v>
      </c>
    </row>
    <row r="49" spans="1:8" x14ac:dyDescent="0.25">
      <c r="A49" s="19" t="s">
        <v>106</v>
      </c>
      <c r="B49" s="12">
        <v>280</v>
      </c>
      <c r="C49" s="13">
        <v>45126</v>
      </c>
      <c r="D49" s="13">
        <v>45098</v>
      </c>
      <c r="E49" s="13"/>
      <c r="F49" s="13"/>
      <c r="G49" s="1">
        <f t="shared" si="0"/>
        <v>-28</v>
      </c>
      <c r="H49" s="12">
        <f t="shared" si="1"/>
        <v>-7840</v>
      </c>
    </row>
    <row r="50" spans="1:8" x14ac:dyDescent="0.25">
      <c r="A50" s="19" t="s">
        <v>107</v>
      </c>
      <c r="B50" s="12">
        <v>864</v>
      </c>
      <c r="C50" s="13">
        <v>45126</v>
      </c>
      <c r="D50" s="13">
        <v>45098</v>
      </c>
      <c r="E50" s="13"/>
      <c r="F50" s="13"/>
      <c r="G50" s="1">
        <f t="shared" si="0"/>
        <v>-28</v>
      </c>
      <c r="H50" s="12">
        <f t="shared" si="1"/>
        <v>-24192</v>
      </c>
    </row>
    <row r="51" spans="1:8" x14ac:dyDescent="0.25">
      <c r="A51" s="19" t="s">
        <v>108</v>
      </c>
      <c r="B51" s="12">
        <v>1350</v>
      </c>
      <c r="C51" s="13">
        <v>45126</v>
      </c>
      <c r="D51" s="13">
        <v>45098</v>
      </c>
      <c r="E51" s="13"/>
      <c r="F51" s="13"/>
      <c r="G51" s="1">
        <f t="shared" si="0"/>
        <v>-28</v>
      </c>
      <c r="H51" s="12">
        <f t="shared" si="1"/>
        <v>-37800</v>
      </c>
    </row>
    <row r="52" spans="1:8" x14ac:dyDescent="0.25">
      <c r="A52" s="19" t="s">
        <v>109</v>
      </c>
      <c r="B52" s="12">
        <v>18401.64</v>
      </c>
      <c r="C52" s="13">
        <v>45087</v>
      </c>
      <c r="D52" s="13">
        <v>45103</v>
      </c>
      <c r="E52" s="13"/>
      <c r="F52" s="13"/>
      <c r="G52" s="1">
        <f t="shared" si="0"/>
        <v>16</v>
      </c>
      <c r="H52" s="12">
        <f t="shared" si="1"/>
        <v>294426.23999999999</v>
      </c>
    </row>
    <row r="53" spans="1:8" x14ac:dyDescent="0.25">
      <c r="A53" s="19" t="s">
        <v>110</v>
      </c>
      <c r="B53" s="12">
        <v>252</v>
      </c>
      <c r="C53" s="13">
        <v>45126</v>
      </c>
      <c r="D53" s="13">
        <v>45103</v>
      </c>
      <c r="E53" s="13"/>
      <c r="F53" s="13"/>
      <c r="G53" s="1">
        <f t="shared" si="0"/>
        <v>-23</v>
      </c>
      <c r="H53" s="12">
        <f t="shared" si="1"/>
        <v>-5796</v>
      </c>
    </row>
    <row r="54" spans="1:8" x14ac:dyDescent="0.25">
      <c r="A54" s="19" t="s">
        <v>111</v>
      </c>
      <c r="B54" s="12">
        <v>450</v>
      </c>
      <c r="C54" s="13">
        <v>45130</v>
      </c>
      <c r="D54" s="13">
        <v>45103</v>
      </c>
      <c r="E54" s="13"/>
      <c r="F54" s="13"/>
      <c r="G54" s="1">
        <f t="shared" si="0"/>
        <v>-27</v>
      </c>
      <c r="H54" s="12">
        <f t="shared" si="1"/>
        <v>-12150</v>
      </c>
    </row>
    <row r="55" spans="1:8" x14ac:dyDescent="0.25">
      <c r="A55" s="19" t="s">
        <v>112</v>
      </c>
      <c r="B55" s="12">
        <v>160.16999999999999</v>
      </c>
      <c r="C55" s="13">
        <v>45126</v>
      </c>
      <c r="D55" s="13">
        <v>45103</v>
      </c>
      <c r="E55" s="13"/>
      <c r="F55" s="13"/>
      <c r="G55" s="1">
        <f t="shared" si="0"/>
        <v>-23</v>
      </c>
      <c r="H55" s="12">
        <f t="shared" si="1"/>
        <v>-3683.91</v>
      </c>
    </row>
    <row r="56" spans="1:8" x14ac:dyDescent="0.25">
      <c r="A56" s="19" t="s">
        <v>113</v>
      </c>
      <c r="B56" s="12">
        <v>108</v>
      </c>
      <c r="C56" s="13">
        <v>45126</v>
      </c>
      <c r="D56" s="13">
        <v>45103</v>
      </c>
      <c r="E56" s="13"/>
      <c r="F56" s="13"/>
      <c r="G56" s="1">
        <f t="shared" si="0"/>
        <v>-23</v>
      </c>
      <c r="H56" s="12">
        <f t="shared" si="1"/>
        <v>-2484</v>
      </c>
    </row>
    <row r="57" spans="1:8" x14ac:dyDescent="0.25">
      <c r="A57" s="19" t="s">
        <v>114</v>
      </c>
      <c r="B57" s="12">
        <v>208</v>
      </c>
      <c r="C57" s="13">
        <v>45126</v>
      </c>
      <c r="D57" s="13">
        <v>45103</v>
      </c>
      <c r="E57" s="13"/>
      <c r="F57" s="13"/>
      <c r="G57" s="1">
        <f t="shared" si="0"/>
        <v>-23</v>
      </c>
      <c r="H57" s="12">
        <f t="shared" si="1"/>
        <v>-4784</v>
      </c>
    </row>
    <row r="58" spans="1:8" x14ac:dyDescent="0.25">
      <c r="A58" s="19" t="s">
        <v>115</v>
      </c>
      <c r="B58" s="12">
        <v>12527.86</v>
      </c>
      <c r="C58" s="13">
        <v>45102</v>
      </c>
      <c r="D58" s="13">
        <v>45104</v>
      </c>
      <c r="E58" s="13"/>
      <c r="F58" s="13"/>
      <c r="G58" s="1">
        <f t="shared" si="0"/>
        <v>2</v>
      </c>
      <c r="H58" s="12">
        <f t="shared" si="1"/>
        <v>25055.72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2023-07-03T08:16:54Z</dcterms:modified>
</cp:coreProperties>
</file>