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9\Cartelle\DSGA\enza.pettinari\Desktop\"/>
    </mc:Choice>
  </mc:AlternateContent>
  <xr:revisionPtr revIDLastSave="0" documentId="8_{DFA49677-AE20-4AC5-A5B7-1E6419E66263}" xr6:coauthVersionLast="36" xr6:coauthVersionMax="36" xr10:uidLastSave="{00000000-0000-0000-0000-000000000000}"/>
  <bookViews>
    <workbookView xWindow="0" yWindow="0" windowWidth="16110" windowHeight="471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H202" i="5"/>
  <c r="G202" i="5"/>
  <c r="H201" i="5"/>
  <c r="G201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1" i="5"/>
  <c r="G1" i="5"/>
  <c r="C1" i="5"/>
  <c r="B1" i="5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1" i="4"/>
  <c r="G1" i="4"/>
  <c r="C1" i="4"/>
  <c r="B1" i="4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1" i="3"/>
  <c r="G1" i="3"/>
  <c r="C1" i="3"/>
  <c r="B1" i="3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1" i="2"/>
  <c r="G1" i="2"/>
  <c r="C1" i="2"/>
  <c r="B1" i="2"/>
  <c r="D16" i="1"/>
  <c r="C16" i="1"/>
  <c r="B16" i="1"/>
  <c r="D15" i="1"/>
  <c r="C15" i="1"/>
  <c r="B15" i="1"/>
  <c r="D14" i="1"/>
  <c r="C14" i="1"/>
  <c r="B14" i="1"/>
  <c r="D13" i="1"/>
  <c r="C13" i="1"/>
  <c r="B13" i="1"/>
  <c r="E9" i="1"/>
  <c r="C9" i="1"/>
  <c r="A9" i="1"/>
</calcChain>
</file>

<file path=xl/sharedStrings.xml><?xml version="1.0" encoding="utf-8"?>
<sst xmlns="http://schemas.openxmlformats.org/spreadsheetml/2006/main" count="71" uniqueCount="47">
  <si>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</si>
  <si>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</si>
  <si>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</si>
  <si>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</si>
  <si>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</si>
  <si>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</si>
  <si>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</si>
  <si>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</si>
  <si>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</si>
  <si>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</si>
  <si>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</si>
  <si>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</si>
  <si>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</si>
  <si>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</si>
  <si>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</si>
  <si>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</si>
  <si>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</si>
  <si>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</si>
  <si>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</si>
  <si>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</si>
  <si>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VIA UGO BASSI</t>
  </si>
  <si>
    <t>62012 CIVITANOVA MARCHE (MC) - VIA UGO BASSI, 30 - C.F. 93068500433 C.M. MCIC83600N</t>
  </si>
  <si>
    <t>2024</t>
  </si>
  <si>
    <t>271 del 22/12/2023</t>
  </si>
  <si>
    <t>0001349/E del 31/12/2023</t>
  </si>
  <si>
    <t>1024031784 del 05/02/2024</t>
  </si>
  <si>
    <t>34 del 25/01/2024</t>
  </si>
  <si>
    <t>133/ET del 22/12/2023</t>
  </si>
  <si>
    <t>001602 del 31/12/2023</t>
  </si>
  <si>
    <t>11/01 del 23/01/2024</t>
  </si>
  <si>
    <t>11/C del 09/01/2024</t>
  </si>
  <si>
    <t>31/PA del 31/01/2024</t>
  </si>
  <si>
    <t>104 del 31/01/2024</t>
  </si>
  <si>
    <t>17 del 24/01/2024</t>
  </si>
  <si>
    <t>2/PA del 16/01/2024</t>
  </si>
  <si>
    <t>1624003322 del 22/01/2024</t>
  </si>
  <si>
    <t>2024BENA005007037 del 19/01/2024</t>
  </si>
  <si>
    <t>3829 del 15/09/2023</t>
  </si>
  <si>
    <t>A000010457 del 14/02/2024</t>
  </si>
  <si>
    <t>7/FE del 10/02/2024</t>
  </si>
  <si>
    <t>0000000556/PA del 16/02/2024</t>
  </si>
  <si>
    <t>0000000557/PA del 16/02/2024</t>
  </si>
  <si>
    <t>26/PA del 29/02/2024</t>
  </si>
  <si>
    <t>49/PA del 29/02/2024</t>
  </si>
  <si>
    <t>1024060741 del 06/03/2024</t>
  </si>
  <si>
    <t>246A del 08/03/2024</t>
  </si>
  <si>
    <t>153 del 08/03/2024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</si>
</sst>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>
      <alignment horizontal="center"/>
    </xf>
    <xf numFmtId="16" fontId="0" fillId="0" borderId="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C9" sqref="C9:D9"/>
    </sheetView>
  </sheetViews>
  <sheetFormatPr defaultColWidth="9.140625"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 x14ac:dyDescent="0.25">
      <c r="A1" s="2"/>
    </row>
    <row r="2" spans="1:9" ht="15.95" customHeight="1" x14ac:dyDescent="0.3">
      <c r="B2" s="3" t="s">
        <v>20</v>
      </c>
    </row>
    <row r="3" spans="1:9" ht="12.75" customHeight="1" x14ac:dyDescent="0.25">
      <c r="B3" t="s">
        <v>21</v>
      </c>
    </row>
    <row r="4" spans="1:9" ht="15.75" thickBot="1" x14ac:dyDescent="0.3"/>
    <row r="5" spans="1:9" ht="18" customHeight="1" thickBot="1" x14ac:dyDescent="0.4">
      <c r="B5" s="6" t="s">
        <v>17</v>
      </c>
      <c r="F5" s="15" t="s">
        <v>22</v>
      </c>
    </row>
    <row r="7" spans="1:9" s="17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24</v>
      </c>
      <c r="B9" s="33"/>
      <c r="C9" s="32">
        <f>SUM(C13:C16)</f>
        <v>105145.69999999998</v>
      </c>
      <c r="D9" s="33"/>
      <c r="E9" s="38">
        <f>('Trimestre 1'!H1+'Trimestre 2'!H1+'Trimestre 3'!H1+'Trimestre 4'!H1)/C9</f>
        <v>79.418872859280029</v>
      </c>
      <c r="F9" s="39"/>
    </row>
    <row r="10" spans="1:9" ht="20.100000000000001" customHeight="1" thickBot="1" x14ac:dyDescent="0.3">
      <c r="A10" s="18"/>
      <c r="B10" s="18"/>
      <c r="C10" s="19"/>
      <c r="D10" s="18"/>
      <c r="E10" s="20"/>
      <c r="F10" s="27"/>
    </row>
    <row r="11" spans="1:9" s="17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 x14ac:dyDescent="0.25">
      <c r="A13" s="25" t="s">
        <v>13</v>
      </c>
      <c r="B13" s="14">
        <f>'Trimestre 1'!C1</f>
        <v>24</v>
      </c>
      <c r="C13" s="26">
        <f>'Trimestre 1'!B1</f>
        <v>105145.69999999998</v>
      </c>
      <c r="D13" s="26">
        <f>'Trimestre 1'!G1</f>
        <v>79.418872859280029</v>
      </c>
      <c r="E13" s="26">
        <v>85430.47</v>
      </c>
      <c r="F13" s="30">
        <v>6</v>
      </c>
      <c r="G13" s="4"/>
      <c r="H13" s="5"/>
      <c r="I13" s="5"/>
    </row>
    <row r="14" spans="1:9" ht="22.5" customHeight="1" x14ac:dyDescent="0.25">
      <c r="A14" s="25" t="s">
        <v>14</v>
      </c>
      <c r="B14" s="14">
        <f>'Trimestre 2'!C1</f>
        <v>0</v>
      </c>
      <c r="C14" s="26">
        <f>'Trimestre 2'!B1</f>
        <v>0</v>
      </c>
      <c r="D14" s="26">
        <f>'Trimestre 2'!G1</f>
        <v>0</v>
      </c>
      <c r="E14" s="26"/>
      <c r="F14" s="30"/>
    </row>
    <row r="15" spans="1:9" ht="22.5" customHeight="1" x14ac:dyDescent="0.25">
      <c r="A15" s="25" t="s">
        <v>15</v>
      </c>
      <c r="B15" s="14">
        <f>'Trimestre 3'!C1</f>
        <v>0</v>
      </c>
      <c r="C15" s="26">
        <f>'Trimestre 3'!B1</f>
        <v>0</v>
      </c>
      <c r="D15" s="26">
        <f>'Trimestre 3'!G1</f>
        <v>0</v>
      </c>
      <c r="E15" s="26"/>
      <c r="F15" s="30"/>
    </row>
    <row r="16" spans="1:9" ht="21.75" customHeight="1" x14ac:dyDescent="0.25">
      <c r="A16" s="25" t="s">
        <v>16</v>
      </c>
      <c r="B16" s="14">
        <f>'Trimestre 4'!C1</f>
        <v>0</v>
      </c>
      <c r="C16" s="26">
        <f>'Trimestre 4'!B1</f>
        <v>0</v>
      </c>
      <c r="D16" s="26">
        <f>'Trimestre 4'!G1</f>
        <v>0</v>
      </c>
      <c r="E16" s="26"/>
      <c r="F16" s="30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>
      <selection activeCell="A18" sqref="A18"/>
    </sheetView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105145.69999999998</v>
      </c>
      <c r="C1" s="31">
        <f>COUNTA(A4:A203)</f>
        <v>24</v>
      </c>
      <c r="G1" s="13">
        <f>IF(B1&lt;&gt;0,H1/B1,0)</f>
        <v>79.418872859280029</v>
      </c>
      <c r="H1" s="12">
        <f>SUM(H4:H195)</f>
        <v>8350552.9799999995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23</v>
      </c>
      <c r="B4" s="9">
        <v>9828</v>
      </c>
      <c r="C4" s="10">
        <v>45317</v>
      </c>
      <c r="D4" s="10">
        <v>45331</v>
      </c>
      <c r="E4" s="10"/>
      <c r="F4" s="10"/>
      <c r="G4" s="1">
        <f>D4-C4-(F4-E4)</f>
        <v>14</v>
      </c>
      <c r="H4" s="9">
        <f>B4*G4</f>
        <v>137592</v>
      </c>
    </row>
    <row r="5" spans="1:8" x14ac:dyDescent="0.25">
      <c r="A5" s="16" t="s">
        <v>24</v>
      </c>
      <c r="B5" s="9">
        <v>2299.9899999999998</v>
      </c>
      <c r="C5" s="10">
        <v>45345</v>
      </c>
      <c r="D5" s="10">
        <v>45341</v>
      </c>
      <c r="E5" s="10"/>
      <c r="F5" s="10"/>
      <c r="G5" s="1">
        <f t="shared" ref="G5:G68" si="0">D5-C5-(F5-E5)</f>
        <v>-4</v>
      </c>
      <c r="H5" s="9">
        <f t="shared" ref="H5:H68" si="1">B5*G5</f>
        <v>-9199.9599999999991</v>
      </c>
    </row>
    <row r="6" spans="1:8" x14ac:dyDescent="0.25">
      <c r="A6" s="16" t="s">
        <v>25</v>
      </c>
      <c r="B6" s="9">
        <v>61</v>
      </c>
      <c r="C6" s="10">
        <v>45345</v>
      </c>
      <c r="D6" s="10">
        <v>45341</v>
      </c>
      <c r="E6" s="10"/>
      <c r="F6" s="10"/>
      <c r="G6" s="1">
        <f t="shared" si="0"/>
        <v>-4</v>
      </c>
      <c r="H6" s="9">
        <f t="shared" si="1"/>
        <v>-244</v>
      </c>
    </row>
    <row r="7" spans="1:8" x14ac:dyDescent="0.25">
      <c r="A7" s="16" t="s">
        <v>26</v>
      </c>
      <c r="B7" s="9">
        <v>1354.55</v>
      </c>
      <c r="C7" s="10">
        <v>45354</v>
      </c>
      <c r="D7" s="10">
        <v>45341</v>
      </c>
      <c r="E7" s="10"/>
      <c r="F7" s="10"/>
      <c r="G7" s="1">
        <f t="shared" si="0"/>
        <v>-13</v>
      </c>
      <c r="H7" s="9">
        <f t="shared" si="1"/>
        <v>-17609.150000000001</v>
      </c>
    </row>
    <row r="8" spans="1:8" x14ac:dyDescent="0.25">
      <c r="A8" s="16" t="s">
        <v>27</v>
      </c>
      <c r="B8" s="9">
        <v>35</v>
      </c>
      <c r="C8" s="10">
        <v>45345</v>
      </c>
      <c r="D8" s="10">
        <v>45341</v>
      </c>
      <c r="E8" s="10"/>
      <c r="F8" s="10"/>
      <c r="G8" s="1">
        <f t="shared" si="0"/>
        <v>-4</v>
      </c>
      <c r="H8" s="9">
        <f t="shared" si="1"/>
        <v>-140</v>
      </c>
    </row>
    <row r="9" spans="1:8" x14ac:dyDescent="0.25">
      <c r="A9" s="16" t="s">
        <v>28</v>
      </c>
      <c r="B9" s="9">
        <v>500</v>
      </c>
      <c r="C9" s="10">
        <v>45343</v>
      </c>
      <c r="D9" s="10">
        <v>45341</v>
      </c>
      <c r="E9" s="10"/>
      <c r="F9" s="10"/>
      <c r="G9" s="1">
        <f t="shared" si="0"/>
        <v>-2</v>
      </c>
      <c r="H9" s="9">
        <f t="shared" si="1"/>
        <v>-1000</v>
      </c>
    </row>
    <row r="10" spans="1:8" x14ac:dyDescent="0.25">
      <c r="A10" s="16" t="s">
        <v>29</v>
      </c>
      <c r="B10" s="9">
        <v>2109.09</v>
      </c>
      <c r="C10" s="10">
        <v>45365</v>
      </c>
      <c r="D10" s="10">
        <v>45341</v>
      </c>
      <c r="E10" s="10"/>
      <c r="F10" s="10"/>
      <c r="G10" s="1">
        <f t="shared" si="0"/>
        <v>-24</v>
      </c>
      <c r="H10" s="9">
        <f t="shared" si="1"/>
        <v>-50618.16</v>
      </c>
    </row>
    <row r="11" spans="1:8" x14ac:dyDescent="0.25">
      <c r="A11" s="16" t="s">
        <v>30</v>
      </c>
      <c r="B11" s="9">
        <v>1100</v>
      </c>
      <c r="C11" s="10">
        <v>45343</v>
      </c>
      <c r="D11" s="10">
        <v>45341</v>
      </c>
      <c r="E11" s="10"/>
      <c r="F11" s="10"/>
      <c r="G11" s="1">
        <f t="shared" si="0"/>
        <v>-2</v>
      </c>
      <c r="H11" s="9">
        <f t="shared" si="1"/>
        <v>-2200</v>
      </c>
    </row>
    <row r="12" spans="1:8" x14ac:dyDescent="0.25">
      <c r="A12" s="16" t="s">
        <v>31</v>
      </c>
      <c r="B12" s="9">
        <v>115.26</v>
      </c>
      <c r="C12" s="10">
        <v>45368</v>
      </c>
      <c r="D12" s="10">
        <v>45341</v>
      </c>
      <c r="E12" s="10"/>
      <c r="F12" s="10"/>
      <c r="G12" s="1">
        <f t="shared" si="0"/>
        <v>-27</v>
      </c>
      <c r="H12" s="9">
        <f t="shared" si="1"/>
        <v>-3112.02</v>
      </c>
    </row>
    <row r="13" spans="1:8" x14ac:dyDescent="0.25">
      <c r="A13" s="16" t="s">
        <v>32</v>
      </c>
      <c r="B13" s="9">
        <v>270</v>
      </c>
      <c r="C13" s="10">
        <v>45365</v>
      </c>
      <c r="D13" s="10">
        <v>45341</v>
      </c>
      <c r="E13" s="10"/>
      <c r="F13" s="10"/>
      <c r="G13" s="1">
        <f t="shared" si="0"/>
        <v>-24</v>
      </c>
      <c r="H13" s="9">
        <f t="shared" si="1"/>
        <v>-6480</v>
      </c>
    </row>
    <row r="14" spans="1:8" x14ac:dyDescent="0.25">
      <c r="A14" s="16" t="s">
        <v>33</v>
      </c>
      <c r="B14" s="9">
        <v>90</v>
      </c>
      <c r="C14" s="10">
        <v>45357</v>
      </c>
      <c r="D14" s="10">
        <v>45341</v>
      </c>
      <c r="E14" s="10"/>
      <c r="F14" s="10"/>
      <c r="G14" s="1">
        <f t="shared" si="0"/>
        <v>-16</v>
      </c>
      <c r="H14" s="9">
        <f t="shared" si="1"/>
        <v>-1440</v>
      </c>
    </row>
    <row r="15" spans="1:8" x14ac:dyDescent="0.25">
      <c r="A15" s="16" t="s">
        <v>34</v>
      </c>
      <c r="B15" s="9">
        <v>2564.13</v>
      </c>
      <c r="C15" s="10">
        <v>45350</v>
      </c>
      <c r="D15" s="10">
        <v>45341</v>
      </c>
      <c r="E15" s="10"/>
      <c r="F15" s="10"/>
      <c r="G15" s="1">
        <f t="shared" si="0"/>
        <v>-9</v>
      </c>
      <c r="H15" s="9">
        <f t="shared" si="1"/>
        <v>-23077.17</v>
      </c>
    </row>
    <row r="16" spans="1:8" x14ac:dyDescent="0.25">
      <c r="A16" s="16" t="s">
        <v>35</v>
      </c>
      <c r="B16" s="9">
        <v>119</v>
      </c>
      <c r="C16" s="10">
        <v>45354</v>
      </c>
      <c r="D16" s="10">
        <v>45341</v>
      </c>
      <c r="E16" s="10"/>
      <c r="F16" s="10"/>
      <c r="G16" s="1">
        <f t="shared" si="0"/>
        <v>-13</v>
      </c>
      <c r="H16" s="9">
        <f t="shared" si="1"/>
        <v>-1547</v>
      </c>
    </row>
    <row r="17" spans="1:8" x14ac:dyDescent="0.25">
      <c r="A17" s="16" t="s">
        <v>36</v>
      </c>
      <c r="B17" s="9">
        <v>168</v>
      </c>
      <c r="C17" s="10">
        <v>45350</v>
      </c>
      <c r="D17" s="10">
        <v>45341</v>
      </c>
      <c r="E17" s="10"/>
      <c r="F17" s="10"/>
      <c r="G17" s="1">
        <f t="shared" si="0"/>
        <v>-9</v>
      </c>
      <c r="H17" s="9">
        <f t="shared" si="1"/>
        <v>-1512</v>
      </c>
    </row>
    <row r="18" spans="1:8" x14ac:dyDescent="0.25">
      <c r="A18" s="16" t="s">
        <v>37</v>
      </c>
      <c r="B18" s="9">
        <v>77016</v>
      </c>
      <c r="C18" s="10">
        <v>45231</v>
      </c>
      <c r="D18" s="10">
        <v>45341</v>
      </c>
      <c r="E18" s="10"/>
      <c r="F18" s="10"/>
      <c r="G18" s="1">
        <f t="shared" si="0"/>
        <v>110</v>
      </c>
      <c r="H18" s="9">
        <f t="shared" si="1"/>
        <v>8471760</v>
      </c>
    </row>
    <row r="19" spans="1:8" x14ac:dyDescent="0.25">
      <c r="A19" s="16" t="s">
        <v>38</v>
      </c>
      <c r="B19" s="9">
        <v>424</v>
      </c>
      <c r="C19" s="10">
        <v>45368</v>
      </c>
      <c r="D19" s="10">
        <v>45350</v>
      </c>
      <c r="E19" s="10"/>
      <c r="F19" s="10"/>
      <c r="G19" s="1">
        <f t="shared" si="0"/>
        <v>-18</v>
      </c>
      <c r="H19" s="9">
        <f t="shared" si="1"/>
        <v>-7632</v>
      </c>
    </row>
    <row r="20" spans="1:8" x14ac:dyDescent="0.25">
      <c r="A20" s="16" t="s">
        <v>39</v>
      </c>
      <c r="B20" s="9">
        <v>2200</v>
      </c>
      <c r="C20" s="10">
        <v>45372</v>
      </c>
      <c r="D20" s="10">
        <v>45352</v>
      </c>
      <c r="E20" s="10"/>
      <c r="F20" s="10"/>
      <c r="G20" s="1">
        <f t="shared" si="0"/>
        <v>-20</v>
      </c>
      <c r="H20" s="9">
        <f t="shared" si="1"/>
        <v>-44000</v>
      </c>
    </row>
    <row r="21" spans="1:8" x14ac:dyDescent="0.25">
      <c r="A21" s="16" t="s">
        <v>40</v>
      </c>
      <c r="B21" s="9">
        <v>1275</v>
      </c>
      <c r="C21" s="10">
        <v>45379</v>
      </c>
      <c r="D21" s="10">
        <v>45370</v>
      </c>
      <c r="E21" s="10"/>
      <c r="F21" s="10"/>
      <c r="G21" s="1">
        <f t="shared" si="0"/>
        <v>-9</v>
      </c>
      <c r="H21" s="9">
        <f t="shared" si="1"/>
        <v>-11475</v>
      </c>
    </row>
    <row r="22" spans="1:8" x14ac:dyDescent="0.25">
      <c r="A22" s="16" t="s">
        <v>41</v>
      </c>
      <c r="B22" s="9">
        <v>500</v>
      </c>
      <c r="C22" s="10">
        <v>45379</v>
      </c>
      <c r="D22" s="10">
        <v>45370</v>
      </c>
      <c r="E22" s="10"/>
      <c r="F22" s="10"/>
      <c r="G22" s="1">
        <f t="shared" si="0"/>
        <v>-9</v>
      </c>
      <c r="H22" s="9">
        <f t="shared" si="1"/>
        <v>-4500</v>
      </c>
    </row>
    <row r="23" spans="1:8" x14ac:dyDescent="0.25">
      <c r="A23" s="16" t="s">
        <v>42</v>
      </c>
      <c r="B23" s="9">
        <v>2100.98</v>
      </c>
      <c r="C23" s="10">
        <v>45392</v>
      </c>
      <c r="D23" s="10">
        <v>45370</v>
      </c>
      <c r="E23" s="10"/>
      <c r="F23" s="10"/>
      <c r="G23" s="1">
        <f t="shared" si="0"/>
        <v>-22</v>
      </c>
      <c r="H23" s="9">
        <f t="shared" si="1"/>
        <v>-46221.56</v>
      </c>
    </row>
    <row r="24" spans="1:8" x14ac:dyDescent="0.25">
      <c r="A24" s="16" t="s">
        <v>43</v>
      </c>
      <c r="B24" s="9">
        <v>460</v>
      </c>
      <c r="C24" s="10">
        <v>45392</v>
      </c>
      <c r="D24" s="10">
        <v>45370</v>
      </c>
      <c r="E24" s="10"/>
      <c r="F24" s="10"/>
      <c r="G24" s="1">
        <f t="shared" si="0"/>
        <v>-22</v>
      </c>
      <c r="H24" s="9">
        <f t="shared" si="1"/>
        <v>-10120</v>
      </c>
    </row>
    <row r="25" spans="1:8" x14ac:dyDescent="0.25">
      <c r="A25" s="16" t="s">
        <v>44</v>
      </c>
      <c r="B25" s="9">
        <v>18</v>
      </c>
      <c r="C25" s="10">
        <v>45400</v>
      </c>
      <c r="D25" s="10">
        <v>45370</v>
      </c>
      <c r="E25" s="10"/>
      <c r="F25" s="10"/>
      <c r="G25" s="1">
        <f t="shared" si="0"/>
        <v>-30</v>
      </c>
      <c r="H25" s="9">
        <f t="shared" si="1"/>
        <v>-540</v>
      </c>
    </row>
    <row r="26" spans="1:8" x14ac:dyDescent="0.25">
      <c r="A26" s="16" t="s">
        <v>45</v>
      </c>
      <c r="B26" s="9">
        <v>300</v>
      </c>
      <c r="C26" s="10">
        <v>45400</v>
      </c>
      <c r="D26" s="10">
        <v>45370</v>
      </c>
      <c r="E26" s="10"/>
      <c r="F26" s="10"/>
      <c r="G26" s="1">
        <f t="shared" si="0"/>
        <v>-30</v>
      </c>
      <c r="H26" s="9">
        <f t="shared" si="1"/>
        <v>-9000</v>
      </c>
    </row>
    <row r="27" spans="1:8" x14ac:dyDescent="0.25">
      <c r="A27" s="16" t="s">
        <v>46</v>
      </c>
      <c r="B27" s="9">
        <v>237.7</v>
      </c>
      <c r="C27" s="10">
        <v>45400</v>
      </c>
      <c r="D27" s="10">
        <v>45370</v>
      </c>
      <c r="E27" s="10"/>
      <c r="F27" s="10"/>
      <c r="G27" s="1">
        <f t="shared" si="0"/>
        <v>-30</v>
      </c>
      <c r="H27" s="9">
        <f t="shared" si="1"/>
        <v>-7131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Enza Pettinari</dc:creator>
  <cp:lastModifiedBy>Enza Pettinari</cp:lastModifiedBy>
  <dcterms:created xsi:type="dcterms:W3CDTF">2006-09-16T00:00:00Z</dcterms:created>
  <dcterms:modified xsi:type="dcterms:W3CDTF">2024-04-03T10:57:05Z</dcterms:modified>
</cp:coreProperties>
</file>