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24226"/>
  <xr:revisionPtr revIDLastSave="0" documentId="8_{8A83CE6E-F11C-43E0-BE1E-A9CD90049665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</workbook>
</file>

<file path=xl/calcChain.xml><?xml version="1.0" encoding="utf-8"?>
<calcChain xmlns="http://schemas.openxmlformats.org/spreadsheetml/2006/main">
  <c r="G353" i="5" l="1"/>
  <c r="H353" i="5" s="1"/>
  <c r="H352" i="5"/>
  <c r="G352" i="5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H345" i="5"/>
  <c r="G345" i="5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H337" i="5"/>
  <c r="G337" i="5"/>
  <c r="G336" i="5"/>
  <c r="H336" i="5" s="1"/>
  <c r="G335" i="5"/>
  <c r="H335" i="5" s="1"/>
  <c r="G334" i="5"/>
  <c r="H334" i="5" s="1"/>
  <c r="H333" i="5"/>
  <c r="G333" i="5"/>
  <c r="G332" i="5"/>
  <c r="H332" i="5" s="1"/>
  <c r="G331" i="5"/>
  <c r="H331" i="5" s="1"/>
  <c r="G330" i="5"/>
  <c r="H330" i="5" s="1"/>
  <c r="G329" i="5"/>
  <c r="H329" i="5" s="1"/>
  <c r="H328" i="5"/>
  <c r="G328" i="5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H321" i="5"/>
  <c r="G321" i="5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H313" i="5"/>
  <c r="G313" i="5"/>
  <c r="G312" i="5"/>
  <c r="H312" i="5" s="1"/>
  <c r="G311" i="5"/>
  <c r="H311" i="5" s="1"/>
  <c r="G310" i="5"/>
  <c r="H310" i="5" s="1"/>
  <c r="H309" i="5"/>
  <c r="G309" i="5"/>
  <c r="G308" i="5"/>
  <c r="H308" i="5" s="1"/>
  <c r="G307" i="5"/>
  <c r="H307" i="5" s="1"/>
  <c r="G306" i="5"/>
  <c r="H306" i="5" s="1"/>
  <c r="G305" i="5"/>
  <c r="H305" i="5" s="1"/>
  <c r="H304" i="5"/>
  <c r="G304" i="5"/>
  <c r="G303" i="5"/>
  <c r="H303" i="5" s="1"/>
  <c r="G302" i="5"/>
  <c r="H302" i="5" s="1"/>
  <c r="H301" i="5"/>
  <c r="G301" i="5"/>
  <c r="G300" i="5"/>
  <c r="H300" i="5" s="1"/>
  <c r="G299" i="5"/>
  <c r="H299" i="5" s="1"/>
  <c r="G298" i="5"/>
  <c r="H298" i="5" s="1"/>
  <c r="H297" i="5"/>
  <c r="G297" i="5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H289" i="5"/>
  <c r="G289" i="5"/>
  <c r="G288" i="5"/>
  <c r="H288" i="5" s="1"/>
  <c r="G287" i="5"/>
  <c r="H287" i="5" s="1"/>
  <c r="G286" i="5"/>
  <c r="H286" i="5" s="1"/>
  <c r="H285" i="5"/>
  <c r="G285" i="5"/>
  <c r="G284" i="5"/>
  <c r="H284" i="5" s="1"/>
  <c r="G283" i="5"/>
  <c r="H283" i="5" s="1"/>
  <c r="G282" i="5"/>
  <c r="H282" i="5" s="1"/>
  <c r="G281" i="5"/>
  <c r="H281" i="5" s="1"/>
  <c r="H280" i="5"/>
  <c r="G280" i="5"/>
  <c r="G279" i="5"/>
  <c r="H279" i="5" s="1"/>
  <c r="G278" i="5"/>
  <c r="H278" i="5" s="1"/>
  <c r="H277" i="5"/>
  <c r="G277" i="5"/>
  <c r="G276" i="5"/>
  <c r="H276" i="5" s="1"/>
  <c r="G275" i="5"/>
  <c r="H275" i="5" s="1"/>
  <c r="G274" i="5"/>
  <c r="H274" i="5" s="1"/>
  <c r="H273" i="5"/>
  <c r="G273" i="5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H265" i="5"/>
  <c r="G265" i="5"/>
  <c r="G264" i="5"/>
  <c r="H264" i="5" s="1"/>
  <c r="G263" i="5"/>
  <c r="H263" i="5" s="1"/>
  <c r="G262" i="5"/>
  <c r="H262" i="5" s="1"/>
  <c r="H261" i="5"/>
  <c r="G261" i="5"/>
  <c r="G260" i="5"/>
  <c r="H260" i="5" s="1"/>
  <c r="G259" i="5"/>
  <c r="H259" i="5" s="1"/>
  <c r="G258" i="5"/>
  <c r="H258" i="5" s="1"/>
  <c r="G257" i="5"/>
  <c r="H257" i="5" s="1"/>
  <c r="H256" i="5"/>
  <c r="G256" i="5"/>
  <c r="G255" i="5"/>
  <c r="H255" i="5" s="1"/>
  <c r="G254" i="5"/>
  <c r="H254" i="5" s="1"/>
  <c r="H253" i="5"/>
  <c r="G253" i="5"/>
  <c r="G252" i="5"/>
  <c r="H252" i="5" s="1"/>
  <c r="G251" i="5"/>
  <c r="H251" i="5" s="1"/>
  <c r="G250" i="5"/>
  <c r="H250" i="5" s="1"/>
  <c r="H249" i="5"/>
  <c r="G249" i="5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H241" i="5"/>
  <c r="G241" i="5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H231" i="5"/>
  <c r="G231" i="5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H223" i="5"/>
  <c r="G223" i="5"/>
  <c r="G222" i="5"/>
  <c r="H222" i="5" s="1"/>
  <c r="G221" i="5"/>
  <c r="H221" i="5" s="1"/>
  <c r="G220" i="5"/>
  <c r="H220" i="5" s="1"/>
  <c r="G219" i="5"/>
  <c r="H219" i="5" s="1"/>
  <c r="G218" i="5"/>
  <c r="H218" i="5" s="1"/>
  <c r="H217" i="5"/>
  <c r="G217" i="5"/>
  <c r="G216" i="5"/>
  <c r="H216" i="5" s="1"/>
  <c r="G215" i="5"/>
  <c r="H215" i="5" s="1"/>
  <c r="G214" i="5"/>
  <c r="H214" i="5" s="1"/>
  <c r="H213" i="5"/>
  <c r="G213" i="5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H205" i="5"/>
  <c r="G205" i="5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H195" i="5"/>
  <c r="G195" i="5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H187" i="5"/>
  <c r="G187" i="5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H177" i="5"/>
  <c r="G177" i="5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H169" i="5"/>
  <c r="G169" i="5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H159" i="5"/>
  <c r="G159" i="5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H151" i="5"/>
  <c r="G151" i="5"/>
  <c r="G150" i="5"/>
  <c r="H150" i="5" s="1"/>
  <c r="G149" i="5"/>
  <c r="H149" i="5" s="1"/>
  <c r="G148" i="5"/>
  <c r="H148" i="5" s="1"/>
  <c r="G147" i="5"/>
  <c r="H147" i="5" s="1"/>
  <c r="G146" i="5"/>
  <c r="H146" i="5" s="1"/>
  <c r="H145" i="5"/>
  <c r="G145" i="5"/>
  <c r="G144" i="5"/>
  <c r="H144" i="5" s="1"/>
  <c r="G143" i="5"/>
  <c r="H143" i="5" s="1"/>
  <c r="G142" i="5"/>
  <c r="H142" i="5" s="1"/>
  <c r="H141" i="5"/>
  <c r="G141" i="5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H133" i="5"/>
  <c r="G133" i="5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H123" i="5"/>
  <c r="G123" i="5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H115" i="5"/>
  <c r="G115" i="5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H105" i="5"/>
  <c r="G105" i="5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H97" i="5"/>
  <c r="G97" i="5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H87" i="5"/>
  <c r="G87" i="5"/>
  <c r="G86" i="5"/>
  <c r="H86" i="5" s="1"/>
  <c r="G85" i="5"/>
  <c r="H85" i="5" s="1"/>
  <c r="G84" i="5"/>
  <c r="H84" i="5" s="1"/>
  <c r="G83" i="5"/>
  <c r="H83" i="5" s="1"/>
  <c r="G82" i="5"/>
  <c r="H82" i="5" s="1"/>
  <c r="H81" i="5"/>
  <c r="G81" i="5"/>
  <c r="G80" i="5"/>
  <c r="H80" i="5" s="1"/>
  <c r="H79" i="5"/>
  <c r="G79" i="5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H69" i="5"/>
  <c r="G69" i="5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H61" i="5"/>
  <c r="G61" i="5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H51" i="5"/>
  <c r="G51" i="5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H43" i="5"/>
  <c r="G43" i="5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H33" i="5"/>
  <c r="G33" i="5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H25" i="5"/>
  <c r="G25" i="5"/>
  <c r="G24" i="5"/>
  <c r="H24" i="5" s="1"/>
  <c r="G23" i="5"/>
  <c r="H23" i="5" s="1"/>
  <c r="G22" i="5"/>
  <c r="H22" i="5" s="1"/>
  <c r="G21" i="5"/>
  <c r="H21" i="5" s="1"/>
  <c r="G20" i="5"/>
  <c r="H20" i="5" s="1"/>
  <c r="H19" i="5"/>
  <c r="G19" i="5"/>
  <c r="G18" i="5"/>
  <c r="H18" i="5" s="1"/>
  <c r="G17" i="5"/>
  <c r="H17" i="5" s="1"/>
  <c r="G16" i="5"/>
  <c r="H16" i="5" s="1"/>
  <c r="H15" i="5"/>
  <c r="G15" i="5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H7" i="5"/>
  <c r="G7" i="5"/>
  <c r="G6" i="5"/>
  <c r="H6" i="5" s="1"/>
  <c r="G5" i="5"/>
  <c r="H5" i="5" s="1"/>
  <c r="G4" i="5"/>
  <c r="H4" i="5" s="1"/>
  <c r="C1" i="5"/>
  <c r="B16" i="1" s="1"/>
  <c r="B1" i="5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H343" i="4"/>
  <c r="G343" i="4"/>
  <c r="G342" i="4"/>
  <c r="H342" i="4" s="1"/>
  <c r="G341" i="4"/>
  <c r="H341" i="4" s="1"/>
  <c r="G340" i="4"/>
  <c r="H340" i="4" s="1"/>
  <c r="G339" i="4"/>
  <c r="H339" i="4" s="1"/>
  <c r="G338" i="4"/>
  <c r="H338" i="4" s="1"/>
  <c r="H337" i="4"/>
  <c r="G337" i="4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H313" i="4"/>
  <c r="G313" i="4"/>
  <c r="G312" i="4"/>
  <c r="H312" i="4" s="1"/>
  <c r="G311" i="4"/>
  <c r="H311" i="4" s="1"/>
  <c r="G310" i="4"/>
  <c r="H310" i="4" s="1"/>
  <c r="G309" i="4"/>
  <c r="H309" i="4" s="1"/>
  <c r="G308" i="4"/>
  <c r="H308" i="4" s="1"/>
  <c r="H307" i="4"/>
  <c r="G307" i="4"/>
  <c r="G306" i="4"/>
  <c r="H306" i="4" s="1"/>
  <c r="G305" i="4"/>
  <c r="H305" i="4" s="1"/>
  <c r="G304" i="4"/>
  <c r="H304" i="4" s="1"/>
  <c r="G303" i="4"/>
  <c r="H303" i="4" s="1"/>
  <c r="G302" i="4"/>
  <c r="H302" i="4" s="1"/>
  <c r="H301" i="4"/>
  <c r="G301" i="4"/>
  <c r="G300" i="4"/>
  <c r="H300" i="4" s="1"/>
  <c r="G299" i="4"/>
  <c r="H299" i="4" s="1"/>
  <c r="G298" i="4"/>
  <c r="H298" i="4" s="1"/>
  <c r="G297" i="4"/>
  <c r="H297" i="4" s="1"/>
  <c r="G296" i="4"/>
  <c r="H296" i="4" s="1"/>
  <c r="H295" i="4"/>
  <c r="G295" i="4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H271" i="4"/>
  <c r="G271" i="4"/>
  <c r="G270" i="4"/>
  <c r="H270" i="4" s="1"/>
  <c r="G269" i="4"/>
  <c r="H269" i="4" s="1"/>
  <c r="G268" i="4"/>
  <c r="H268" i="4" s="1"/>
  <c r="G267" i="4"/>
  <c r="H267" i="4" s="1"/>
  <c r="G266" i="4"/>
  <c r="H266" i="4" s="1"/>
  <c r="H265" i="4"/>
  <c r="G265" i="4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H241" i="4"/>
  <c r="G241" i="4"/>
  <c r="G240" i="4"/>
  <c r="H240" i="4" s="1"/>
  <c r="G239" i="4"/>
  <c r="H239" i="4" s="1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G231" i="4"/>
  <c r="H231" i="4" s="1"/>
  <c r="G230" i="4"/>
  <c r="H230" i="4" s="1"/>
  <c r="H229" i="4"/>
  <c r="G229" i="4"/>
  <c r="G228" i="4"/>
  <c r="H228" i="4" s="1"/>
  <c r="G227" i="4"/>
  <c r="H227" i="4" s="1"/>
  <c r="G226" i="4"/>
  <c r="H226" i="4" s="1"/>
  <c r="G225" i="4"/>
  <c r="H225" i="4" s="1"/>
  <c r="G224" i="4"/>
  <c r="H224" i="4" s="1"/>
  <c r="H223" i="4"/>
  <c r="G223" i="4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H199" i="4"/>
  <c r="G199" i="4"/>
  <c r="G198" i="4"/>
  <c r="H198" i="4" s="1"/>
  <c r="G197" i="4"/>
  <c r="H197" i="4" s="1"/>
  <c r="G196" i="4"/>
  <c r="H196" i="4" s="1"/>
  <c r="G195" i="4"/>
  <c r="H195" i="4" s="1"/>
  <c r="G194" i="4"/>
  <c r="H194" i="4" s="1"/>
  <c r="H193" i="4"/>
  <c r="G193" i="4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H169" i="4"/>
  <c r="G169" i="4"/>
  <c r="G168" i="4"/>
  <c r="H168" i="4" s="1"/>
  <c r="G167" i="4"/>
  <c r="H167" i="4" s="1"/>
  <c r="G166" i="4"/>
  <c r="H166" i="4" s="1"/>
  <c r="G165" i="4"/>
  <c r="H165" i="4" s="1"/>
  <c r="G164" i="4"/>
  <c r="H164" i="4" s="1"/>
  <c r="H163" i="4"/>
  <c r="G163" i="4"/>
  <c r="G162" i="4"/>
  <c r="H162" i="4" s="1"/>
  <c r="G161" i="4"/>
  <c r="H161" i="4" s="1"/>
  <c r="G160" i="4"/>
  <c r="H160" i="4" s="1"/>
  <c r="G159" i="4"/>
  <c r="H159" i="4" s="1"/>
  <c r="G158" i="4"/>
  <c r="H158" i="4" s="1"/>
  <c r="H157" i="4"/>
  <c r="G157" i="4"/>
  <c r="G156" i="4"/>
  <c r="H156" i="4" s="1"/>
  <c r="G155" i="4"/>
  <c r="H155" i="4" s="1"/>
  <c r="G154" i="4"/>
  <c r="H154" i="4" s="1"/>
  <c r="G153" i="4"/>
  <c r="H153" i="4" s="1"/>
  <c r="G152" i="4"/>
  <c r="H152" i="4" s="1"/>
  <c r="H151" i="4"/>
  <c r="G151" i="4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H121" i="4"/>
  <c r="G121" i="4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H91" i="4"/>
  <c r="G91" i="4"/>
  <c r="G90" i="4"/>
  <c r="H90" i="4" s="1"/>
  <c r="G89" i="4"/>
  <c r="H89" i="4" s="1"/>
  <c r="G88" i="4"/>
  <c r="H88" i="4" s="1"/>
  <c r="G87" i="4"/>
  <c r="H87" i="4" s="1"/>
  <c r="G86" i="4"/>
  <c r="H86" i="4" s="1"/>
  <c r="H85" i="4"/>
  <c r="G85" i="4"/>
  <c r="G84" i="4"/>
  <c r="H84" i="4" s="1"/>
  <c r="G83" i="4"/>
  <c r="H83" i="4" s="1"/>
  <c r="G82" i="4"/>
  <c r="H82" i="4" s="1"/>
  <c r="G81" i="4"/>
  <c r="H81" i="4" s="1"/>
  <c r="G80" i="4"/>
  <c r="H80" i="4" s="1"/>
  <c r="H79" i="4"/>
  <c r="G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H49" i="4"/>
  <c r="G49" i="4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5" i="1" s="1"/>
  <c r="B1" i="4"/>
  <c r="G353" i="3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H167" i="3"/>
  <c r="G167" i="3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H143" i="3"/>
  <c r="G143" i="3"/>
  <c r="G142" i="3"/>
  <c r="H142" i="3" s="1"/>
  <c r="G141" i="3"/>
  <c r="H141" i="3" s="1"/>
  <c r="H140" i="3"/>
  <c r="G140" i="3"/>
  <c r="G139" i="3"/>
  <c r="H139" i="3" s="1"/>
  <c r="G138" i="3"/>
  <c r="H138" i="3" s="1"/>
  <c r="G137" i="3"/>
  <c r="H137" i="3" s="1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H119" i="3"/>
  <c r="G119" i="3"/>
  <c r="G118" i="3"/>
  <c r="H118" i="3" s="1"/>
  <c r="G117" i="3"/>
  <c r="H117" i="3" s="1"/>
  <c r="H116" i="3"/>
  <c r="G116" i="3"/>
  <c r="G115" i="3"/>
  <c r="H115" i="3" s="1"/>
  <c r="G114" i="3"/>
  <c r="H114" i="3" s="1"/>
  <c r="G113" i="3"/>
  <c r="H113" i="3" s="1"/>
  <c r="G112" i="3"/>
  <c r="H112" i="3" s="1"/>
  <c r="H111" i="3"/>
  <c r="G111" i="3"/>
  <c r="H110" i="3"/>
  <c r="G110" i="3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H95" i="3"/>
  <c r="G95" i="3"/>
  <c r="G94" i="3"/>
  <c r="H94" i="3" s="1"/>
  <c r="G93" i="3"/>
  <c r="H93" i="3" s="1"/>
  <c r="H92" i="3"/>
  <c r="G92" i="3"/>
  <c r="G91" i="3"/>
  <c r="H91" i="3" s="1"/>
  <c r="G90" i="3"/>
  <c r="H90" i="3" s="1"/>
  <c r="G89" i="3"/>
  <c r="H89" i="3" s="1"/>
  <c r="G88" i="3"/>
  <c r="H88" i="3" s="1"/>
  <c r="H87" i="3"/>
  <c r="G87" i="3"/>
  <c r="H86" i="3"/>
  <c r="G86" i="3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H71" i="3"/>
  <c r="G71" i="3"/>
  <c r="G70" i="3"/>
  <c r="H70" i="3" s="1"/>
  <c r="G69" i="3"/>
  <c r="H69" i="3" s="1"/>
  <c r="H68" i="3"/>
  <c r="G68" i="3"/>
  <c r="G67" i="3"/>
  <c r="H67" i="3" s="1"/>
  <c r="G66" i="3"/>
  <c r="H66" i="3" s="1"/>
  <c r="G65" i="3"/>
  <c r="H65" i="3" s="1"/>
  <c r="G64" i="3"/>
  <c r="H64" i="3" s="1"/>
  <c r="H63" i="3"/>
  <c r="G63" i="3"/>
  <c r="H62" i="3"/>
  <c r="G62" i="3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H47" i="3"/>
  <c r="G47" i="3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3" i="1" s="1"/>
  <c r="B1" i="2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H130" i="2" s="1"/>
  <c r="G129" i="2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H115" i="2" s="1"/>
  <c r="G114" i="2"/>
  <c r="G113" i="2"/>
  <c r="G112" i="2"/>
  <c r="H112" i="2" s="1"/>
  <c r="G111" i="2"/>
  <c r="G110" i="2"/>
  <c r="G109" i="2"/>
  <c r="H109" i="2" s="1"/>
  <c r="G108" i="2"/>
  <c r="H108" i="2" s="1"/>
  <c r="G107" i="2"/>
  <c r="G106" i="2"/>
  <c r="G105" i="2"/>
  <c r="H105" i="2" s="1"/>
  <c r="G104" i="2"/>
  <c r="H104" i="2" s="1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H95" i="2" s="1"/>
  <c r="G94" i="2"/>
  <c r="H94" i="2" s="1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H83" i="2" s="1"/>
  <c r="G82" i="2"/>
  <c r="G81" i="2"/>
  <c r="G80" i="2"/>
  <c r="H80" i="2" s="1"/>
  <c r="G79" i="2"/>
  <c r="H79" i="2" s="1"/>
  <c r="G78" i="2"/>
  <c r="G77" i="2"/>
  <c r="G76" i="2"/>
  <c r="H76" i="2" s="1"/>
  <c r="G75" i="2"/>
  <c r="H75" i="2" s="1"/>
  <c r="G74" i="2"/>
  <c r="G73" i="2"/>
  <c r="H73" i="2" s="1"/>
  <c r="G72" i="2"/>
  <c r="H72" i="2" s="1"/>
  <c r="G71" i="2"/>
  <c r="G70" i="2"/>
  <c r="H70" i="2" s="1"/>
  <c r="G69" i="2"/>
  <c r="H69" i="2" s="1"/>
  <c r="G68" i="2"/>
  <c r="H68" i="2" s="1"/>
  <c r="G67" i="2"/>
  <c r="G66" i="2"/>
  <c r="G65" i="2"/>
  <c r="G64" i="2"/>
  <c r="H64" i="2" s="1"/>
  <c r="G63" i="2"/>
  <c r="G62" i="2"/>
  <c r="H62" i="2" s="1"/>
  <c r="G61" i="2"/>
  <c r="H61" i="2" s="1"/>
  <c r="G60" i="2"/>
  <c r="H60" i="2" s="1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H43" i="2" s="1"/>
  <c r="G42" i="2"/>
  <c r="H42" i="2" s="1"/>
  <c r="G41" i="2"/>
  <c r="H41" i="2" s="1"/>
  <c r="G40" i="2"/>
  <c r="H40" i="2" s="1"/>
  <c r="G39" i="2"/>
  <c r="G38" i="2"/>
  <c r="H38" i="2" s="1"/>
  <c r="G37" i="2"/>
  <c r="G36" i="2"/>
  <c r="H36" i="2" s="1"/>
  <c r="G35" i="2"/>
  <c r="H35" i="2" s="1"/>
  <c r="G34" i="2"/>
  <c r="H34" i="2" s="1"/>
  <c r="G33" i="2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29" i="2"/>
  <c r="H125" i="2"/>
  <c r="H122" i="2"/>
  <c r="H121" i="2"/>
  <c r="H119" i="2"/>
  <c r="H114" i="2"/>
  <c r="H113" i="2"/>
  <c r="H111" i="2"/>
  <c r="H110" i="2"/>
  <c r="H107" i="2"/>
  <c r="H106" i="2"/>
  <c r="H103" i="2"/>
  <c r="H102" i="2"/>
  <c r="H101" i="2"/>
  <c r="H97" i="2"/>
  <c r="H93" i="2"/>
  <c r="H91" i="2"/>
  <c r="H87" i="2"/>
  <c r="H86" i="2"/>
  <c r="H85" i="2"/>
  <c r="H82" i="2"/>
  <c r="H81" i="2"/>
  <c r="H78" i="2"/>
  <c r="H77" i="2"/>
  <c r="H74" i="2"/>
  <c r="H71" i="2"/>
  <c r="H67" i="2"/>
  <c r="H66" i="2"/>
  <c r="H65" i="2"/>
  <c r="H63" i="2"/>
  <c r="H59" i="2"/>
  <c r="H57" i="2"/>
  <c r="H55" i="2"/>
  <c r="H54" i="2"/>
  <c r="H49" i="2"/>
  <c r="H47" i="2"/>
  <c r="H46" i="2"/>
  <c r="H45" i="2"/>
  <c r="H39" i="2"/>
  <c r="H37" i="2"/>
  <c r="H33" i="2"/>
  <c r="C13" i="1"/>
  <c r="H1" i="2" l="1"/>
  <c r="C15" i="1"/>
  <c r="C9" i="1" s="1"/>
  <c r="C14" i="1"/>
  <c r="H1" i="4"/>
  <c r="G1" i="4" s="1"/>
  <c r="D15" i="1" s="1"/>
  <c r="G1" i="5"/>
  <c r="D16" i="1" s="1"/>
  <c r="C16" i="1"/>
  <c r="H1" i="5"/>
  <c r="H1" i="3"/>
  <c r="G1" i="3" s="1"/>
  <c r="D14" i="1" s="1"/>
  <c r="A9" i="1"/>
  <c r="E9" i="1" l="1"/>
  <c r="G1" i="2"/>
  <c r="D13" i="1" s="1"/>
</calcChain>
</file>

<file path=xl/sharedStrings.xml><?xml version="1.0" encoding="utf-8"?>
<sst xmlns="http://schemas.openxmlformats.org/spreadsheetml/2006/main" count="175" uniqueCount="132">
  <si>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</si>
  <si>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</si>
  <si>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</si>
  <si>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</si>
  <si>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</si>
  <si>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</si>
  <si>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</si>
  <si>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</si>
  <si>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</si>
  <si>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</si>
  <si>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</si>
  <si>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</si>
  <si>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</si>
  <si>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</si>
  <si>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</si>
  <si>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</si>
  <si>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</si>
  <si>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</si>
  <si>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</si>
  <si>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</si>
  <si>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I.C. VIA UGO BASSI</t>
  </si>
  <si>
    <t>62012 CIVITANOVA MARCHE (MC) Via Ugo Bassi, 30 C.F. 93068500433 C.M. MCIC83600N</t>
  </si>
  <si>
    <t>1022003425 del 19/01/2022</t>
  </si>
  <si>
    <t>3648 del 23/12/2021</t>
  </si>
  <si>
    <t>3647 del 23/12/2021</t>
  </si>
  <si>
    <t>pa/261 del 21/12/2021</t>
  </si>
  <si>
    <t>237/PA del 22/12/2021</t>
  </si>
  <si>
    <t>pa/263 del 21/12/2021</t>
  </si>
  <si>
    <t>pa/264 del 21/12/2021</t>
  </si>
  <si>
    <t>236/PA del 22/12/2021</t>
  </si>
  <si>
    <t>pa/267 del 23/12/2021</t>
  </si>
  <si>
    <t>10804 del 22/12/2021</t>
  </si>
  <si>
    <t>7X00293311 del 10/02/2022</t>
  </si>
  <si>
    <t>0000000439/PA del 01/02/2022</t>
  </si>
  <si>
    <t>00003 del 05/01/2022</t>
  </si>
  <si>
    <t>6 del 26/01/2022</t>
  </si>
  <si>
    <t>3/2022 del 26/01/2022</t>
  </si>
  <si>
    <t>A/3 del 21/01/2022</t>
  </si>
  <si>
    <t>V3-4866 del 10/02/2022</t>
  </si>
  <si>
    <t>1022042909 del 18/02/2022</t>
  </si>
  <si>
    <t>1022057096 del 02/03/2022</t>
  </si>
  <si>
    <t>5/PA del 28/02/2022</t>
  </si>
  <si>
    <t>221/N del 28/02/2022</t>
  </si>
  <si>
    <t>23 del 18/03/2022</t>
  </si>
  <si>
    <t>241/B del 17/03/2022</t>
  </si>
  <si>
    <t>483 del 10/03/2022</t>
  </si>
  <si>
    <t>25 PA del 31/01/2022</t>
  </si>
  <si>
    <t>42/PA del 16/03/2022</t>
  </si>
  <si>
    <t>363 del 24/03/2022</t>
  </si>
  <si>
    <t>pa/63 del 30/03/2022</t>
  </si>
  <si>
    <t>FVL708 del 31/03/2022</t>
  </si>
  <si>
    <t>56/PA del 31/03/2022</t>
  </si>
  <si>
    <t>V3-11700 del 07/04/2022</t>
  </si>
  <si>
    <t>22 del 25/03/2022</t>
  </si>
  <si>
    <t>V3-11877 del 08/04/2022</t>
  </si>
  <si>
    <t>B62 del 13/04/2022</t>
  </si>
  <si>
    <t>1022094962 del 12/04/2022</t>
  </si>
  <si>
    <t>pa/86 del 13/04/2022</t>
  </si>
  <si>
    <t>1022121525 del 02/05/2022</t>
  </si>
  <si>
    <t>00055 del 15/04/2022</t>
  </si>
  <si>
    <t>83/PA del 30/04/2022</t>
  </si>
  <si>
    <t>86/PA del 30/04/2022</t>
  </si>
  <si>
    <t>87/PA del 30/04/2022</t>
  </si>
  <si>
    <t>V3-13994 del 02/05/2022</t>
  </si>
  <si>
    <t>84/PA del 30/04/2022</t>
  </si>
  <si>
    <t>85/PA del 30/04/2022</t>
  </si>
  <si>
    <t>158/01 del 10/05/2022</t>
  </si>
  <si>
    <t>189/01 del 13/05/2022</t>
  </si>
  <si>
    <t>41 del 21/05/2022</t>
  </si>
  <si>
    <t>pa/9 del 11/05/2022</t>
  </si>
  <si>
    <t>72/PA del 18/05/2022</t>
  </si>
  <si>
    <t>138/2022/IMM del 19/05/2022</t>
  </si>
  <si>
    <t>44 del 23/05/2022</t>
  </si>
  <si>
    <t>233/01 del 23/05/2022</t>
  </si>
  <si>
    <t>6 del 31/05/2022</t>
  </si>
  <si>
    <t>158 del 27/05/2022</t>
  </si>
  <si>
    <t>251/01 del 26/05/2022</t>
  </si>
  <si>
    <t>270/01 del 30/05/2022</t>
  </si>
  <si>
    <t>161 del 27/05/2022</t>
  </si>
  <si>
    <t>147 del 21/05/2022</t>
  </si>
  <si>
    <t>176 del 07/06/2022</t>
  </si>
  <si>
    <t>170 del 06/06/2022</t>
  </si>
  <si>
    <t>40E del 01/06/2022</t>
  </si>
  <si>
    <t>36/ET del 23/05/2022</t>
  </si>
  <si>
    <t>44/ET del 01/06/2022</t>
  </si>
  <si>
    <t>90/22 del 16/05/2022</t>
  </si>
  <si>
    <t>91/22 del 16/05/2022</t>
  </si>
  <si>
    <t>92/22 del 23/05/2022</t>
  </si>
  <si>
    <t>93/22 del 23/05/2022</t>
  </si>
  <si>
    <t>95/22 del 23/05/2022</t>
  </si>
  <si>
    <t>94/22 del 23/05/2022</t>
  </si>
  <si>
    <t>24-PA del 24/05/2022</t>
  </si>
  <si>
    <t>15 del 19/05/2022</t>
  </si>
  <si>
    <t>00078 del 26/05/2022</t>
  </si>
  <si>
    <t>V3-17963 del 01/06/2022</t>
  </si>
  <si>
    <t>29-PA del 08/06/2022</t>
  </si>
  <si>
    <t>pa/37 del 09/06/2022</t>
  </si>
  <si>
    <t>pa/38 del 09/06/2022</t>
  </si>
  <si>
    <t>V3-18992 del 13/06/2022</t>
  </si>
  <si>
    <t>2 del 15/06/2022</t>
  </si>
  <si>
    <t>1 del 15/06/2022</t>
  </si>
  <si>
    <t>599/F del 13/07/2022</t>
  </si>
  <si>
    <t>pa/48 del 23/06/2022</t>
  </si>
  <si>
    <t>1022179432 del 04/07/2022</t>
  </si>
  <si>
    <t>2022-VENPA-0000084 del 30/06/2022</t>
  </si>
  <si>
    <t>469 del 13/06/2022</t>
  </si>
  <si>
    <t>470 del 13/06/2022</t>
  </si>
  <si>
    <t>8/ter del 14/06/2022</t>
  </si>
  <si>
    <t>140/PA del 31/07/2022</t>
  </si>
  <si>
    <t>2183 del 26/07/2022</t>
  </si>
  <si>
    <t>3/2 del 31/07/2022</t>
  </si>
  <si>
    <t>130 del 01/08/2022</t>
  </si>
  <si>
    <t>131 del 01/08/2022</t>
  </si>
  <si>
    <t>1/PA-2022 del 21/07/2022</t>
  </si>
  <si>
    <t>1684/FE del 05/07/2022</t>
  </si>
  <si>
    <t>A/156 del 31/07/2022</t>
  </si>
  <si>
    <t>266/WP del 31/07/2022</t>
  </si>
  <si>
    <t>1022211936 del 01/08/2022</t>
  </si>
  <si>
    <t>61 del 06/08/2022</t>
  </si>
  <si>
    <t>43/FE/2022 del 01/09/2022</t>
  </si>
  <si>
    <t>0000002431/PA del 04/09/2022</t>
  </si>
  <si>
    <t>0000002430/PA del 04/09/2022</t>
  </si>
  <si>
    <t>27/PA del 15/03/2022</t>
  </si>
  <si>
    <t>0/2002 del 01/09/2022</t>
  </si>
  <si>
    <t>038_22 del 07/06/2022</t>
  </si>
  <si>
    <t>037_22 del 07/06/2022</t>
  </si>
  <si>
    <t>036_22 del 07/06/2022</t>
  </si>
  <si>
    <t>0000726/E del 20/07/2022</t>
  </si>
  <si>
    <t>0000725/E del 20/07/2022</t>
  </si>
  <si>
    <t>20</t>
  </si>
  <si>
    <t>17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</si>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</sst>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>
      <selection activeCell="B1" sqref="B1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2022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126</v>
      </c>
      <c r="B9" s="35"/>
      <c r="C9" s="34">
        <f>SUM(C13:C16)</f>
        <v>101622.35999999999</v>
      </c>
      <c r="D9" s="35"/>
      <c r="E9" s="40">
        <f>('Trimestre 1'!H1+'Trimestre 2'!H1+'Trimestre 3'!H1+'Trimestre 4'!H1)/C9</f>
        <v>18.490920698948543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40</v>
      </c>
      <c r="C13" s="29">
        <f>'Trimestre 1'!B1</f>
        <v>34082.399999999994</v>
      </c>
      <c r="D13" s="29">
        <f>'Trimestre 1'!G1</f>
        <v>8.9354197474356294</v>
      </c>
      <c r="E13" s="29">
        <v>91693.14</v>
      </c>
      <c r="F13" s="33" t="s">
        <v>129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42</v>
      </c>
      <c r="C14" s="29">
        <f>'Trimestre 2'!B1</f>
        <v>18700.030000000002</v>
      </c>
      <c r="D14" s="29">
        <f>'Trimestre 2'!G1</f>
        <v>-12.009987684511733</v>
      </c>
      <c r="E14" s="29">
        <v>81914.14</v>
      </c>
      <c r="F14" s="33" t="s">
        <v>130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44</v>
      </c>
      <c r="C15" s="29">
        <f>'Trimestre 3'!B1</f>
        <v>48839.929999999993</v>
      </c>
      <c r="D15" s="29">
        <f>'Trimestre 3'!G1</f>
        <v>36.837431585180411</v>
      </c>
      <c r="E15" s="29">
        <v>22053.32</v>
      </c>
      <c r="F15" s="33" t="s">
        <v>131</v>
      </c>
    </row>
    <row r="16" spans="1:11" ht="21.75" customHeight="1" x14ac:dyDescent="0.25">
      <c r="A16" s="28" t="s">
        <v>16</v>
      </c>
      <c r="B16" s="17">
        <f>'Trimestre 4'!C1</f>
        <v>0</v>
      </c>
      <c r="C16" s="29">
        <f>'Trimestre 4'!B1</f>
        <v>0</v>
      </c>
      <c r="D16" s="29">
        <f>'Trimestre 4'!G1</f>
        <v>0</v>
      </c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34082.399999999994</v>
      </c>
      <c r="C1">
        <f>COUNTA(A4:A353)</f>
        <v>40</v>
      </c>
      <c r="G1" s="16">
        <f>IF(B1&lt;&gt;0,H1/B1,0)</f>
        <v>8.9354197474356294</v>
      </c>
      <c r="H1" s="15">
        <f>SUM(H4:H353)</f>
        <v>304540.55000000005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48.01</v>
      </c>
      <c r="C4" s="13">
        <v>44624</v>
      </c>
      <c r="D4" s="13">
        <v>44603</v>
      </c>
      <c r="E4" s="13"/>
      <c r="F4" s="13"/>
      <c r="G4" s="1">
        <f>D4-C4-(F4-E4)</f>
        <v>-21</v>
      </c>
      <c r="H4" s="12">
        <f>B4*G4</f>
        <v>-1008.2099999999999</v>
      </c>
    </row>
    <row r="5" spans="1:8" x14ac:dyDescent="0.25">
      <c r="A5" s="19" t="s">
        <v>23</v>
      </c>
      <c r="B5" s="12">
        <v>90</v>
      </c>
      <c r="C5" s="13">
        <v>44589</v>
      </c>
      <c r="D5" s="13">
        <v>44603</v>
      </c>
      <c r="E5" s="13"/>
      <c r="F5" s="13"/>
      <c r="G5" s="1">
        <f t="shared" ref="G5:G68" si="0">D5-C5-(F5-E5)</f>
        <v>14</v>
      </c>
      <c r="H5" s="12">
        <f t="shared" ref="H5:H68" si="1">B5*G5</f>
        <v>1260</v>
      </c>
    </row>
    <row r="6" spans="1:8" x14ac:dyDescent="0.25">
      <c r="A6" s="19" t="s">
        <v>24</v>
      </c>
      <c r="B6" s="12">
        <v>193.49</v>
      </c>
      <c r="C6" s="13">
        <v>44589</v>
      </c>
      <c r="D6" s="13">
        <v>44603</v>
      </c>
      <c r="E6" s="13"/>
      <c r="F6" s="13"/>
      <c r="G6" s="1">
        <f t="shared" si="0"/>
        <v>14</v>
      </c>
      <c r="H6" s="12">
        <f t="shared" si="1"/>
        <v>2708.86</v>
      </c>
    </row>
    <row r="7" spans="1:8" x14ac:dyDescent="0.25">
      <c r="A7" s="19" t="s">
        <v>25</v>
      </c>
      <c r="B7" s="12">
        <v>251.69</v>
      </c>
      <c r="C7" s="13">
        <v>44583</v>
      </c>
      <c r="D7" s="13">
        <v>44603</v>
      </c>
      <c r="E7" s="13"/>
      <c r="F7" s="13"/>
      <c r="G7" s="1">
        <f t="shared" si="0"/>
        <v>20</v>
      </c>
      <c r="H7" s="12">
        <f t="shared" si="1"/>
        <v>5033.8</v>
      </c>
    </row>
    <row r="8" spans="1:8" x14ac:dyDescent="0.25">
      <c r="A8" s="19" t="s">
        <v>26</v>
      </c>
      <c r="B8" s="12">
        <v>284</v>
      </c>
      <c r="C8" s="13">
        <v>44589</v>
      </c>
      <c r="D8" s="13">
        <v>44603</v>
      </c>
      <c r="E8" s="13"/>
      <c r="F8" s="13"/>
      <c r="G8" s="1">
        <f t="shared" si="0"/>
        <v>14</v>
      </c>
      <c r="H8" s="12">
        <f t="shared" si="1"/>
        <v>3976</v>
      </c>
    </row>
    <row r="9" spans="1:8" x14ac:dyDescent="0.25">
      <c r="A9" s="19" t="s">
        <v>27</v>
      </c>
      <c r="B9" s="12">
        <v>41.48</v>
      </c>
      <c r="C9" s="13">
        <v>44589</v>
      </c>
      <c r="D9" s="13">
        <v>44603</v>
      </c>
      <c r="E9" s="13"/>
      <c r="F9" s="13"/>
      <c r="G9" s="1">
        <f t="shared" si="0"/>
        <v>14</v>
      </c>
      <c r="H9" s="12">
        <f t="shared" si="1"/>
        <v>580.71999999999991</v>
      </c>
    </row>
    <row r="10" spans="1:8" x14ac:dyDescent="0.25">
      <c r="A10" s="19" t="s">
        <v>28</v>
      </c>
      <c r="B10" s="12">
        <v>197.26</v>
      </c>
      <c r="C10" s="13">
        <v>44589</v>
      </c>
      <c r="D10" s="13">
        <v>44603</v>
      </c>
      <c r="E10" s="13"/>
      <c r="F10" s="13"/>
      <c r="G10" s="1">
        <f t="shared" si="0"/>
        <v>14</v>
      </c>
      <c r="H10" s="12">
        <f t="shared" si="1"/>
        <v>2761.64</v>
      </c>
    </row>
    <row r="11" spans="1:8" x14ac:dyDescent="0.25">
      <c r="A11" s="19" t="s">
        <v>29</v>
      </c>
      <c r="B11" s="12">
        <v>193.2</v>
      </c>
      <c r="C11" s="13">
        <v>44589</v>
      </c>
      <c r="D11" s="13">
        <v>44603</v>
      </c>
      <c r="E11" s="13"/>
      <c r="F11" s="13"/>
      <c r="G11" s="1">
        <f t="shared" si="0"/>
        <v>14</v>
      </c>
      <c r="H11" s="12">
        <f t="shared" si="1"/>
        <v>2704.7999999999997</v>
      </c>
    </row>
    <row r="12" spans="1:8" x14ac:dyDescent="0.25">
      <c r="A12" s="19" t="s">
        <v>30</v>
      </c>
      <c r="B12" s="12">
        <v>316.19</v>
      </c>
      <c r="C12" s="13">
        <v>44589</v>
      </c>
      <c r="D12" s="13">
        <v>44603</v>
      </c>
      <c r="E12" s="13"/>
      <c r="F12" s="13"/>
      <c r="G12" s="1">
        <f t="shared" si="0"/>
        <v>14</v>
      </c>
      <c r="H12" s="12">
        <f t="shared" si="1"/>
        <v>4426.66</v>
      </c>
    </row>
    <row r="13" spans="1:8" x14ac:dyDescent="0.25">
      <c r="A13" s="19" t="s">
        <v>31</v>
      </c>
      <c r="B13" s="12">
        <v>1580.04</v>
      </c>
      <c r="C13" s="13">
        <v>44589</v>
      </c>
      <c r="D13" s="13">
        <v>44613</v>
      </c>
      <c r="E13" s="13"/>
      <c r="F13" s="13"/>
      <c r="G13" s="1">
        <f t="shared" si="0"/>
        <v>24</v>
      </c>
      <c r="H13" s="12">
        <f t="shared" si="1"/>
        <v>37920.959999999999</v>
      </c>
    </row>
    <row r="14" spans="1:8" x14ac:dyDescent="0.25">
      <c r="A14" s="19" t="s">
        <v>31</v>
      </c>
      <c r="B14" s="12">
        <v>5601.96</v>
      </c>
      <c r="C14" s="13">
        <v>44589</v>
      </c>
      <c r="D14" s="13">
        <v>44613</v>
      </c>
      <c r="E14" s="13"/>
      <c r="F14" s="13"/>
      <c r="G14" s="1">
        <f t="shared" si="0"/>
        <v>24</v>
      </c>
      <c r="H14" s="12">
        <f t="shared" si="1"/>
        <v>134447.04000000001</v>
      </c>
    </row>
    <row r="15" spans="1:8" x14ac:dyDescent="0.25">
      <c r="A15" s="19" t="s">
        <v>32</v>
      </c>
      <c r="B15" s="12">
        <v>529.1</v>
      </c>
      <c r="C15" s="13">
        <v>44640</v>
      </c>
      <c r="D15" s="13">
        <v>44613</v>
      </c>
      <c r="E15" s="13"/>
      <c r="F15" s="13"/>
      <c r="G15" s="1">
        <f t="shared" si="0"/>
        <v>-27</v>
      </c>
      <c r="H15" s="12">
        <f t="shared" si="1"/>
        <v>-14285.7</v>
      </c>
    </row>
    <row r="16" spans="1:8" x14ac:dyDescent="0.25">
      <c r="A16" s="19" t="s">
        <v>33</v>
      </c>
      <c r="B16" s="12">
        <v>936</v>
      </c>
      <c r="C16" s="13">
        <v>44638</v>
      </c>
      <c r="D16" s="13">
        <v>44613</v>
      </c>
      <c r="E16" s="13"/>
      <c r="F16" s="13"/>
      <c r="G16" s="1">
        <f t="shared" si="0"/>
        <v>-25</v>
      </c>
      <c r="H16" s="12">
        <f t="shared" si="1"/>
        <v>-23400</v>
      </c>
    </row>
    <row r="17" spans="1:8" x14ac:dyDescent="0.25">
      <c r="A17" s="19" t="s">
        <v>34</v>
      </c>
      <c r="B17" s="12">
        <v>351</v>
      </c>
      <c r="C17" s="13">
        <v>44598</v>
      </c>
      <c r="D17" s="13">
        <v>44613</v>
      </c>
      <c r="E17" s="13"/>
      <c r="F17" s="13"/>
      <c r="G17" s="1">
        <f t="shared" si="0"/>
        <v>15</v>
      </c>
      <c r="H17" s="12">
        <f t="shared" si="1"/>
        <v>5265</v>
      </c>
    </row>
    <row r="18" spans="1:8" x14ac:dyDescent="0.25">
      <c r="A18" s="19" t="s">
        <v>35</v>
      </c>
      <c r="B18" s="12">
        <v>655.38</v>
      </c>
      <c r="C18" s="13">
        <v>44640</v>
      </c>
      <c r="D18" s="13">
        <v>44613</v>
      </c>
      <c r="E18" s="13"/>
      <c r="F18" s="13"/>
      <c r="G18" s="1">
        <f t="shared" si="0"/>
        <v>-27</v>
      </c>
      <c r="H18" s="12">
        <f t="shared" si="1"/>
        <v>-17695.259999999998</v>
      </c>
    </row>
    <row r="19" spans="1:8" x14ac:dyDescent="0.25">
      <c r="A19" s="19" t="s">
        <v>36</v>
      </c>
      <c r="B19" s="12">
        <v>128.69999999999999</v>
      </c>
      <c r="C19" s="13">
        <v>44631</v>
      </c>
      <c r="D19" s="13">
        <v>44613</v>
      </c>
      <c r="E19" s="13"/>
      <c r="F19" s="13"/>
      <c r="G19" s="1">
        <f t="shared" si="0"/>
        <v>-18</v>
      </c>
      <c r="H19" s="12">
        <f t="shared" si="1"/>
        <v>-2316.6</v>
      </c>
    </row>
    <row r="20" spans="1:8" x14ac:dyDescent="0.25">
      <c r="A20" s="19" t="s">
        <v>37</v>
      </c>
      <c r="B20" s="12">
        <v>1372.8</v>
      </c>
      <c r="C20" s="13">
        <v>44626</v>
      </c>
      <c r="D20" s="13">
        <v>44613</v>
      </c>
      <c r="E20" s="13"/>
      <c r="F20" s="13"/>
      <c r="G20" s="1">
        <f t="shared" si="0"/>
        <v>-13</v>
      </c>
      <c r="H20" s="12">
        <f t="shared" si="1"/>
        <v>-17846.399999999998</v>
      </c>
    </row>
    <row r="21" spans="1:8" x14ac:dyDescent="0.25">
      <c r="A21" s="19" t="s">
        <v>37</v>
      </c>
      <c r="B21" s="12">
        <v>57.2</v>
      </c>
      <c r="C21" s="13">
        <v>44626</v>
      </c>
      <c r="D21" s="13">
        <v>44623</v>
      </c>
      <c r="E21" s="13"/>
      <c r="F21" s="13"/>
      <c r="G21" s="1">
        <f t="shared" si="0"/>
        <v>-3</v>
      </c>
      <c r="H21" s="12">
        <f t="shared" si="1"/>
        <v>-171.60000000000002</v>
      </c>
    </row>
    <row r="22" spans="1:8" x14ac:dyDescent="0.25">
      <c r="A22" s="19" t="s">
        <v>36</v>
      </c>
      <c r="B22" s="12">
        <v>36.299999999999997</v>
      </c>
      <c r="C22" s="13">
        <v>44631</v>
      </c>
      <c r="D22" s="13">
        <v>44623</v>
      </c>
      <c r="E22" s="13"/>
      <c r="F22" s="13"/>
      <c r="G22" s="1">
        <f t="shared" si="0"/>
        <v>-8</v>
      </c>
      <c r="H22" s="12">
        <f t="shared" si="1"/>
        <v>-290.39999999999998</v>
      </c>
    </row>
    <row r="23" spans="1:8" x14ac:dyDescent="0.25">
      <c r="A23" s="19" t="s">
        <v>34</v>
      </c>
      <c r="B23" s="12">
        <v>99</v>
      </c>
      <c r="C23" s="13">
        <v>44598</v>
      </c>
      <c r="D23" s="13">
        <v>44623</v>
      </c>
      <c r="E23" s="13"/>
      <c r="F23" s="13"/>
      <c r="G23" s="1">
        <f t="shared" si="0"/>
        <v>25</v>
      </c>
      <c r="H23" s="12">
        <f t="shared" si="1"/>
        <v>2475</v>
      </c>
    </row>
    <row r="24" spans="1:8" x14ac:dyDescent="0.25">
      <c r="A24" s="19" t="s">
        <v>33</v>
      </c>
      <c r="B24" s="12">
        <v>264</v>
      </c>
      <c r="C24" s="13">
        <v>44638</v>
      </c>
      <c r="D24" s="13">
        <v>44623</v>
      </c>
      <c r="E24" s="13"/>
      <c r="F24" s="13"/>
      <c r="G24" s="1">
        <f t="shared" si="0"/>
        <v>-15</v>
      </c>
      <c r="H24" s="12">
        <f t="shared" si="1"/>
        <v>-3960</v>
      </c>
    </row>
    <row r="25" spans="1:8" x14ac:dyDescent="0.25">
      <c r="A25" s="19" t="s">
        <v>32</v>
      </c>
      <c r="B25" s="12">
        <v>97.9</v>
      </c>
      <c r="C25" s="13">
        <v>44640</v>
      </c>
      <c r="D25" s="13">
        <v>44623</v>
      </c>
      <c r="E25" s="13"/>
      <c r="F25" s="13"/>
      <c r="G25" s="1">
        <f t="shared" si="0"/>
        <v>-17</v>
      </c>
      <c r="H25" s="12">
        <f t="shared" si="1"/>
        <v>-1664.3000000000002</v>
      </c>
    </row>
    <row r="26" spans="1:8" x14ac:dyDescent="0.25">
      <c r="A26" s="19" t="s">
        <v>31</v>
      </c>
      <c r="B26" s="12">
        <v>1580.04</v>
      </c>
      <c r="C26" s="13">
        <v>44589</v>
      </c>
      <c r="D26" s="13">
        <v>44623</v>
      </c>
      <c r="E26" s="13"/>
      <c r="F26" s="13"/>
      <c r="G26" s="1">
        <f t="shared" si="0"/>
        <v>34</v>
      </c>
      <c r="H26" s="12">
        <f t="shared" si="1"/>
        <v>53721.36</v>
      </c>
    </row>
    <row r="27" spans="1:8" x14ac:dyDescent="0.25">
      <c r="A27" s="19" t="s">
        <v>30</v>
      </c>
      <c r="B27" s="12">
        <v>69.56</v>
      </c>
      <c r="C27" s="13">
        <v>44589</v>
      </c>
      <c r="D27" s="13">
        <v>44623</v>
      </c>
      <c r="E27" s="13"/>
      <c r="F27" s="13"/>
      <c r="G27" s="1">
        <f t="shared" si="0"/>
        <v>34</v>
      </c>
      <c r="H27" s="12">
        <f t="shared" si="1"/>
        <v>2365.04</v>
      </c>
    </row>
    <row r="28" spans="1:8" x14ac:dyDescent="0.25">
      <c r="A28" s="19" t="s">
        <v>29</v>
      </c>
      <c r="B28" s="12">
        <v>42.5</v>
      </c>
      <c r="C28" s="13">
        <v>44589</v>
      </c>
      <c r="D28" s="13">
        <v>44623</v>
      </c>
      <c r="E28" s="13"/>
      <c r="F28" s="13"/>
      <c r="G28" s="1">
        <f t="shared" si="0"/>
        <v>34</v>
      </c>
      <c r="H28" s="12">
        <f t="shared" si="1"/>
        <v>1445</v>
      </c>
    </row>
    <row r="29" spans="1:8" x14ac:dyDescent="0.25">
      <c r="A29" s="19" t="s">
        <v>28</v>
      </c>
      <c r="B29" s="12">
        <v>43.4</v>
      </c>
      <c r="C29" s="13">
        <v>44589</v>
      </c>
      <c r="D29" s="13">
        <v>44623</v>
      </c>
      <c r="E29" s="13"/>
      <c r="F29" s="13"/>
      <c r="G29" s="1">
        <f t="shared" si="0"/>
        <v>34</v>
      </c>
      <c r="H29" s="12">
        <f t="shared" si="1"/>
        <v>1475.6</v>
      </c>
    </row>
    <row r="30" spans="1:8" x14ac:dyDescent="0.25">
      <c r="A30" s="19" t="s">
        <v>27</v>
      </c>
      <c r="B30" s="12">
        <v>9.1300000000000008</v>
      </c>
      <c r="C30" s="13">
        <v>44589</v>
      </c>
      <c r="D30" s="13">
        <v>44623</v>
      </c>
      <c r="E30" s="13"/>
      <c r="F30" s="13"/>
      <c r="G30" s="1">
        <f t="shared" si="0"/>
        <v>34</v>
      </c>
      <c r="H30" s="12">
        <f t="shared" si="1"/>
        <v>310.42</v>
      </c>
    </row>
    <row r="31" spans="1:8" x14ac:dyDescent="0.25">
      <c r="A31" s="19" t="s">
        <v>26</v>
      </c>
      <c r="B31" s="12">
        <v>62.48</v>
      </c>
      <c r="C31" s="13">
        <v>44589</v>
      </c>
      <c r="D31" s="13">
        <v>44623</v>
      </c>
      <c r="E31" s="13"/>
      <c r="F31" s="13"/>
      <c r="G31" s="1">
        <f t="shared" si="0"/>
        <v>34</v>
      </c>
      <c r="H31" s="12">
        <f t="shared" si="1"/>
        <v>2124.3199999999997</v>
      </c>
    </row>
    <row r="32" spans="1:8" x14ac:dyDescent="0.25">
      <c r="A32" s="19" t="s">
        <v>25</v>
      </c>
      <c r="B32" s="12">
        <v>55.37</v>
      </c>
      <c r="C32" s="13">
        <v>44583</v>
      </c>
      <c r="D32" s="13">
        <v>44623</v>
      </c>
      <c r="E32" s="13"/>
      <c r="F32" s="13"/>
      <c r="G32" s="1">
        <f t="shared" si="0"/>
        <v>40</v>
      </c>
      <c r="H32" s="12">
        <f t="shared" si="1"/>
        <v>2214.7999999999997</v>
      </c>
    </row>
    <row r="33" spans="1:8" x14ac:dyDescent="0.25">
      <c r="A33" s="19" t="s">
        <v>24</v>
      </c>
      <c r="B33" s="12">
        <v>2.59</v>
      </c>
      <c r="C33" s="13">
        <v>44589</v>
      </c>
      <c r="D33" s="13">
        <v>44623</v>
      </c>
      <c r="E33" s="13"/>
      <c r="F33" s="13"/>
      <c r="G33" s="1">
        <f t="shared" si="0"/>
        <v>34</v>
      </c>
      <c r="H33" s="12">
        <f t="shared" si="1"/>
        <v>88.06</v>
      </c>
    </row>
    <row r="34" spans="1:8" x14ac:dyDescent="0.25">
      <c r="A34" s="19" t="s">
        <v>23</v>
      </c>
      <c r="B34" s="12">
        <v>4.5</v>
      </c>
      <c r="C34" s="13">
        <v>44589</v>
      </c>
      <c r="D34" s="13">
        <v>44623</v>
      </c>
      <c r="E34" s="13"/>
      <c r="F34" s="13"/>
      <c r="G34" s="1">
        <f t="shared" si="0"/>
        <v>34</v>
      </c>
      <c r="H34" s="12">
        <f t="shared" si="1"/>
        <v>153</v>
      </c>
    </row>
    <row r="35" spans="1:8" x14ac:dyDescent="0.25">
      <c r="A35" s="19" t="s">
        <v>38</v>
      </c>
      <c r="B35" s="12">
        <v>70.33</v>
      </c>
      <c r="C35" s="13">
        <v>44646</v>
      </c>
      <c r="D35" s="13">
        <v>44648</v>
      </c>
      <c r="E35" s="13"/>
      <c r="F35" s="13"/>
      <c r="G35" s="1">
        <f t="shared" si="0"/>
        <v>2</v>
      </c>
      <c r="H35" s="12">
        <f t="shared" si="1"/>
        <v>140.66</v>
      </c>
    </row>
    <row r="36" spans="1:8" x14ac:dyDescent="0.25">
      <c r="A36" s="19" t="s">
        <v>39</v>
      </c>
      <c r="B36" s="12">
        <v>99.42</v>
      </c>
      <c r="C36" s="13">
        <v>44651</v>
      </c>
      <c r="D36" s="13">
        <v>44648</v>
      </c>
      <c r="E36" s="13"/>
      <c r="F36" s="13"/>
      <c r="G36" s="1">
        <f t="shared" si="0"/>
        <v>-3</v>
      </c>
      <c r="H36" s="12">
        <f t="shared" si="1"/>
        <v>-298.26</v>
      </c>
    </row>
    <row r="37" spans="1:8" x14ac:dyDescent="0.25">
      <c r="A37" s="19" t="s">
        <v>40</v>
      </c>
      <c r="B37" s="12">
        <v>31.28</v>
      </c>
      <c r="C37" s="13">
        <v>44665</v>
      </c>
      <c r="D37" s="13">
        <v>44648</v>
      </c>
      <c r="E37" s="13"/>
      <c r="F37" s="13"/>
      <c r="G37" s="1">
        <f t="shared" si="0"/>
        <v>-17</v>
      </c>
      <c r="H37" s="12">
        <f t="shared" si="1"/>
        <v>-531.76</v>
      </c>
    </row>
    <row r="38" spans="1:8" x14ac:dyDescent="0.25">
      <c r="A38" s="19" t="s">
        <v>41</v>
      </c>
      <c r="B38" s="12">
        <v>114.51</v>
      </c>
      <c r="C38" s="13">
        <v>44661</v>
      </c>
      <c r="D38" s="13">
        <v>44648</v>
      </c>
      <c r="E38" s="13"/>
      <c r="F38" s="13"/>
      <c r="G38" s="1">
        <f t="shared" si="0"/>
        <v>-13</v>
      </c>
      <c r="H38" s="12">
        <f t="shared" si="1"/>
        <v>-1488.63</v>
      </c>
    </row>
    <row r="39" spans="1:8" x14ac:dyDescent="0.25">
      <c r="A39" s="19" t="s">
        <v>42</v>
      </c>
      <c r="B39" s="12">
        <v>466.83</v>
      </c>
      <c r="C39" s="13">
        <v>44665</v>
      </c>
      <c r="D39" s="13">
        <v>44648</v>
      </c>
      <c r="E39" s="13"/>
      <c r="F39" s="13"/>
      <c r="G39" s="1">
        <f t="shared" si="0"/>
        <v>-17</v>
      </c>
      <c r="H39" s="12">
        <f t="shared" si="1"/>
        <v>-7936.11</v>
      </c>
    </row>
    <row r="40" spans="1:8" x14ac:dyDescent="0.25">
      <c r="A40" s="19" t="s">
        <v>43</v>
      </c>
      <c r="B40" s="12">
        <v>260</v>
      </c>
      <c r="C40" s="13">
        <v>44675</v>
      </c>
      <c r="D40" s="13">
        <v>44648</v>
      </c>
      <c r="E40" s="13"/>
      <c r="F40" s="13"/>
      <c r="G40" s="1">
        <f t="shared" si="0"/>
        <v>-27</v>
      </c>
      <c r="H40" s="12">
        <f t="shared" si="1"/>
        <v>-7020</v>
      </c>
    </row>
    <row r="41" spans="1:8" x14ac:dyDescent="0.25">
      <c r="A41" s="19" t="s">
        <v>44</v>
      </c>
      <c r="B41" s="12">
        <v>326.39999999999998</v>
      </c>
      <c r="C41" s="13">
        <v>44675</v>
      </c>
      <c r="D41" s="13">
        <v>44648</v>
      </c>
      <c r="E41" s="13"/>
      <c r="F41" s="13"/>
      <c r="G41" s="1">
        <f t="shared" si="0"/>
        <v>-27</v>
      </c>
      <c r="H41" s="12">
        <f t="shared" si="1"/>
        <v>-8812.7999999999993</v>
      </c>
    </row>
    <row r="42" spans="1:8" x14ac:dyDescent="0.25">
      <c r="A42" s="19" t="s">
        <v>45</v>
      </c>
      <c r="B42" s="12">
        <v>4680</v>
      </c>
      <c r="C42" s="13">
        <v>44669</v>
      </c>
      <c r="D42" s="13">
        <v>44648</v>
      </c>
      <c r="E42" s="13"/>
      <c r="F42" s="13"/>
      <c r="G42" s="1">
        <f t="shared" si="0"/>
        <v>-21</v>
      </c>
      <c r="H42" s="12">
        <f t="shared" si="1"/>
        <v>-98280</v>
      </c>
    </row>
    <row r="43" spans="1:8" x14ac:dyDescent="0.25">
      <c r="A43" s="19" t="s">
        <v>46</v>
      </c>
      <c r="B43" s="12">
        <v>12839.36</v>
      </c>
      <c r="C43" s="13">
        <v>44638</v>
      </c>
      <c r="D43" s="13">
        <v>44657</v>
      </c>
      <c r="E43" s="13"/>
      <c r="F43" s="13"/>
      <c r="G43" s="1">
        <f t="shared" si="0"/>
        <v>19</v>
      </c>
      <c r="H43" s="12">
        <f t="shared" si="1"/>
        <v>243947.84000000003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ref="G204:G253" si="8">D204-C204-(F204-E204)</f>
        <v>0</v>
      </c>
      <c r="H204" s="12">
        <f t="shared" ref="H204:H253" si="9">B204*G204</f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8"/>
        <v>0</v>
      </c>
      <c r="H205" s="12">
        <f t="shared" si="9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8"/>
        <v>0</v>
      </c>
      <c r="H206" s="12">
        <f t="shared" si="9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8"/>
        <v>0</v>
      </c>
      <c r="H207" s="12">
        <f t="shared" si="9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8"/>
        <v>0</v>
      </c>
      <c r="H208" s="12">
        <f t="shared" si="9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8"/>
        <v>0</v>
      </c>
      <c r="H209" s="12">
        <f t="shared" si="9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8"/>
        <v>0</v>
      </c>
      <c r="H210" s="12">
        <f t="shared" si="9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8"/>
        <v>0</v>
      </c>
      <c r="H211" s="12">
        <f t="shared" si="9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8"/>
        <v>0</v>
      </c>
      <c r="H212" s="12">
        <f t="shared" si="9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8"/>
        <v>0</v>
      </c>
      <c r="H213" s="12">
        <f t="shared" si="9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8"/>
        <v>0</v>
      </c>
      <c r="H214" s="12">
        <f t="shared" si="9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8"/>
        <v>0</v>
      </c>
      <c r="H215" s="12">
        <f t="shared" si="9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8"/>
        <v>0</v>
      </c>
      <c r="H216" s="12">
        <f t="shared" si="9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8"/>
        <v>0</v>
      </c>
      <c r="H217" s="12">
        <f t="shared" si="9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8"/>
        <v>0</v>
      </c>
      <c r="H218" s="12">
        <f t="shared" si="9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8"/>
        <v>0</v>
      </c>
      <c r="H219" s="12">
        <f t="shared" si="9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8"/>
        <v>0</v>
      </c>
      <c r="H220" s="12">
        <f t="shared" si="9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8"/>
        <v>0</v>
      </c>
      <c r="H221" s="12">
        <f t="shared" si="9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8"/>
        <v>0</v>
      </c>
      <c r="H222" s="12">
        <f t="shared" si="9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8"/>
        <v>0</v>
      </c>
      <c r="H223" s="12">
        <f t="shared" si="9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8"/>
        <v>0</v>
      </c>
      <c r="H224" s="12">
        <f t="shared" si="9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8"/>
        <v>0</v>
      </c>
      <c r="H225" s="12">
        <f t="shared" si="9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8"/>
        <v>0</v>
      </c>
      <c r="H226" s="12">
        <f t="shared" si="9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8"/>
        <v>0</v>
      </c>
      <c r="H227" s="12">
        <f t="shared" si="9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8"/>
        <v>0</v>
      </c>
      <c r="H228" s="12">
        <f t="shared" si="9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8"/>
        <v>0</v>
      </c>
      <c r="H229" s="12">
        <f t="shared" si="9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8"/>
        <v>0</v>
      </c>
      <c r="H230" s="12">
        <f t="shared" si="9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8"/>
        <v>0</v>
      </c>
      <c r="H231" s="12">
        <f t="shared" si="9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8"/>
        <v>0</v>
      </c>
      <c r="H232" s="12">
        <f t="shared" si="9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8"/>
        <v>0</v>
      </c>
      <c r="H233" s="12">
        <f t="shared" si="9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8"/>
        <v>0</v>
      </c>
      <c r="H234" s="12">
        <f t="shared" si="9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8"/>
        <v>0</v>
      </c>
      <c r="H235" s="12">
        <f t="shared" si="9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8"/>
        <v>0</v>
      </c>
      <c r="H236" s="12">
        <f t="shared" si="9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8"/>
        <v>0</v>
      </c>
      <c r="H237" s="12">
        <f t="shared" si="9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8"/>
        <v>0</v>
      </c>
      <c r="H238" s="12">
        <f t="shared" si="9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8"/>
        <v>0</v>
      </c>
      <c r="H239" s="12">
        <f t="shared" si="9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8"/>
        <v>0</v>
      </c>
      <c r="H240" s="12">
        <f t="shared" si="9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8"/>
        <v>0</v>
      </c>
      <c r="H241" s="12">
        <f t="shared" si="9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8"/>
        <v>0</v>
      </c>
      <c r="H242" s="12">
        <f t="shared" si="9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8"/>
        <v>0</v>
      </c>
      <c r="H243" s="12">
        <f t="shared" si="9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8"/>
        <v>0</v>
      </c>
      <c r="H244" s="12">
        <f t="shared" si="9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8"/>
        <v>0</v>
      </c>
      <c r="H245" s="12">
        <f t="shared" si="9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8"/>
        <v>0</v>
      </c>
      <c r="H246" s="12">
        <f t="shared" si="9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8"/>
        <v>0</v>
      </c>
      <c r="H247" s="12">
        <f t="shared" si="9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8"/>
        <v>0</v>
      </c>
      <c r="H248" s="12">
        <f t="shared" si="9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8"/>
        <v>0</v>
      </c>
      <c r="H249" s="12">
        <f t="shared" si="9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8"/>
        <v>0</v>
      </c>
      <c r="H250" s="12">
        <f t="shared" si="9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8"/>
        <v>0</v>
      </c>
      <c r="H251" s="12">
        <f t="shared" si="9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8"/>
        <v>0</v>
      </c>
      <c r="H252" s="12">
        <f t="shared" si="9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8"/>
        <v>0</v>
      </c>
      <c r="H253" s="12">
        <f t="shared" si="9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ref="G254:G317" si="10">D254-C254-(F254-E254)</f>
        <v>0</v>
      </c>
      <c r="H254" s="12">
        <f t="shared" ref="H254:H317" si="11">B254*G254</f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10"/>
        <v>0</v>
      </c>
      <c r="H255" s="12">
        <f t="shared" si="11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10"/>
        <v>0</v>
      </c>
      <c r="H256" s="12">
        <f t="shared" si="11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10"/>
        <v>0</v>
      </c>
      <c r="H257" s="12">
        <f t="shared" si="11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10"/>
        <v>0</v>
      </c>
      <c r="H258" s="12">
        <f t="shared" si="11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10"/>
        <v>0</v>
      </c>
      <c r="H259" s="12">
        <f t="shared" si="11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10"/>
        <v>0</v>
      </c>
      <c r="H260" s="12">
        <f t="shared" si="11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si="10"/>
        <v>0</v>
      </c>
      <c r="H261" s="12">
        <f t="shared" si="11"/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10"/>
        <v>0</v>
      </c>
      <c r="H262" s="12">
        <f t="shared" si="11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10"/>
        <v>0</v>
      </c>
      <c r="H263" s="12">
        <f t="shared" si="11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10"/>
        <v>0</v>
      </c>
      <c r="H264" s="12">
        <f t="shared" si="11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10"/>
        <v>0</v>
      </c>
      <c r="H265" s="12">
        <f t="shared" si="11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10"/>
        <v>0</v>
      </c>
      <c r="H266" s="12">
        <f t="shared" si="11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10"/>
        <v>0</v>
      </c>
      <c r="H267" s="12">
        <f t="shared" si="11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10"/>
        <v>0</v>
      </c>
      <c r="H268" s="12">
        <f t="shared" si="11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10"/>
        <v>0</v>
      </c>
      <c r="H269" s="12">
        <f t="shared" si="11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10"/>
        <v>0</v>
      </c>
      <c r="H270" s="12">
        <f t="shared" si="11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10"/>
        <v>0</v>
      </c>
      <c r="H271" s="12">
        <f t="shared" si="11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10"/>
        <v>0</v>
      </c>
      <c r="H272" s="12">
        <f t="shared" si="11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10"/>
        <v>0</v>
      </c>
      <c r="H273" s="12">
        <f t="shared" si="11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10"/>
        <v>0</v>
      </c>
      <c r="H274" s="12">
        <f t="shared" si="11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10"/>
        <v>0</v>
      </c>
      <c r="H275" s="12">
        <f t="shared" si="11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10"/>
        <v>0</v>
      </c>
      <c r="H276" s="12">
        <f t="shared" si="11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10"/>
        <v>0</v>
      </c>
      <c r="H277" s="12">
        <f t="shared" si="11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10"/>
        <v>0</v>
      </c>
      <c r="H278" s="12">
        <f t="shared" si="11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10"/>
        <v>0</v>
      </c>
      <c r="H279" s="12">
        <f t="shared" si="11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10"/>
        <v>0</v>
      </c>
      <c r="H280" s="12">
        <f t="shared" si="11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10"/>
        <v>0</v>
      </c>
      <c r="H281" s="12">
        <f t="shared" si="11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10"/>
        <v>0</v>
      </c>
      <c r="H282" s="12">
        <f t="shared" si="11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10"/>
        <v>0</v>
      </c>
      <c r="H283" s="12">
        <f t="shared" si="11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10"/>
        <v>0</v>
      </c>
      <c r="H284" s="12">
        <f t="shared" si="11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10"/>
        <v>0</v>
      </c>
      <c r="H285" s="12">
        <f t="shared" si="11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10"/>
        <v>0</v>
      </c>
      <c r="H286" s="12">
        <f t="shared" si="11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10"/>
        <v>0</v>
      </c>
      <c r="H287" s="12">
        <f t="shared" si="11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10"/>
        <v>0</v>
      </c>
      <c r="H288" s="12">
        <f t="shared" si="11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10"/>
        <v>0</v>
      </c>
      <c r="H289" s="12">
        <f t="shared" si="11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10"/>
        <v>0</v>
      </c>
      <c r="H290" s="12">
        <f t="shared" si="11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10"/>
        <v>0</v>
      </c>
      <c r="H291" s="12">
        <f t="shared" si="11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10"/>
        <v>0</v>
      </c>
      <c r="H292" s="12">
        <f t="shared" si="11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10"/>
        <v>0</v>
      </c>
      <c r="H293" s="12">
        <f t="shared" si="11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10"/>
        <v>0</v>
      </c>
      <c r="H294" s="12">
        <f t="shared" si="11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10"/>
        <v>0</v>
      </c>
      <c r="H295" s="12">
        <f t="shared" si="11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10"/>
        <v>0</v>
      </c>
      <c r="H296" s="12">
        <f t="shared" si="11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10"/>
        <v>0</v>
      </c>
      <c r="H297" s="12">
        <f t="shared" si="11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10"/>
        <v>0</v>
      </c>
      <c r="H298" s="12">
        <f t="shared" si="11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10"/>
        <v>0</v>
      </c>
      <c r="H299" s="12">
        <f t="shared" si="11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10"/>
        <v>0</v>
      </c>
      <c r="H300" s="12">
        <f t="shared" si="11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10"/>
        <v>0</v>
      </c>
      <c r="H301" s="12">
        <f t="shared" si="11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10"/>
        <v>0</v>
      </c>
      <c r="H302" s="12">
        <f t="shared" si="11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10"/>
        <v>0</v>
      </c>
      <c r="H303" s="12">
        <f t="shared" si="11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10"/>
        <v>0</v>
      </c>
      <c r="H304" s="12">
        <f t="shared" si="11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10"/>
        <v>0</v>
      </c>
      <c r="H305" s="12">
        <f t="shared" si="11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10"/>
        <v>0</v>
      </c>
      <c r="H306" s="12">
        <f t="shared" si="11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10"/>
        <v>0</v>
      </c>
      <c r="H307" s="12">
        <f t="shared" si="11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10"/>
        <v>0</v>
      </c>
      <c r="H308" s="12">
        <f t="shared" si="11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10"/>
        <v>0</v>
      </c>
      <c r="H309" s="12">
        <f t="shared" si="11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10"/>
        <v>0</v>
      </c>
      <c r="H310" s="12">
        <f t="shared" si="11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10"/>
        <v>0</v>
      </c>
      <c r="H311" s="12">
        <f t="shared" si="11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10"/>
        <v>0</v>
      </c>
      <c r="H312" s="12">
        <f t="shared" si="11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10"/>
        <v>0</v>
      </c>
      <c r="H313" s="12">
        <f t="shared" si="11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10"/>
        <v>0</v>
      </c>
      <c r="H314" s="12">
        <f t="shared" si="11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10"/>
        <v>0</v>
      </c>
      <c r="H315" s="12">
        <f t="shared" si="11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10"/>
        <v>0</v>
      </c>
      <c r="H316" s="12">
        <f t="shared" si="11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10"/>
        <v>0</v>
      </c>
      <c r="H317" s="12">
        <f t="shared" si="11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ref="G318:G353" si="12">D318-C318-(F318-E318)</f>
        <v>0</v>
      </c>
      <c r="H318" s="12">
        <f t="shared" ref="H318:H353" si="13">B318*G318</f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12"/>
        <v>0</v>
      </c>
      <c r="H319" s="12">
        <f t="shared" si="13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12"/>
        <v>0</v>
      </c>
      <c r="H320" s="12">
        <f t="shared" si="13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12"/>
        <v>0</v>
      </c>
      <c r="H321" s="12">
        <f t="shared" si="13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12"/>
        <v>0</v>
      </c>
      <c r="H322" s="12">
        <f t="shared" si="13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12"/>
        <v>0</v>
      </c>
      <c r="H323" s="12">
        <f t="shared" si="13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12"/>
        <v>0</v>
      </c>
      <c r="H324" s="12">
        <f t="shared" si="13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si="12"/>
        <v>0</v>
      </c>
      <c r="H325" s="12">
        <f t="shared" si="13"/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2"/>
        <v>0</v>
      </c>
      <c r="H326" s="12">
        <f t="shared" si="13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2"/>
        <v>0</v>
      </c>
      <c r="H327" s="12">
        <f t="shared" si="13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2"/>
        <v>0</v>
      </c>
      <c r="H328" s="12">
        <f t="shared" si="13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2"/>
        <v>0</v>
      </c>
      <c r="H329" s="12">
        <f t="shared" si="13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2"/>
        <v>0</v>
      </c>
      <c r="H330" s="12">
        <f t="shared" si="13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2"/>
        <v>0</v>
      </c>
      <c r="H331" s="12">
        <f t="shared" si="13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2"/>
        <v>0</v>
      </c>
      <c r="H332" s="12">
        <f t="shared" si="13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2"/>
        <v>0</v>
      </c>
      <c r="H333" s="12">
        <f t="shared" si="13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2"/>
        <v>0</v>
      </c>
      <c r="H334" s="12">
        <f t="shared" si="13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2"/>
        <v>0</v>
      </c>
      <c r="H335" s="12">
        <f t="shared" si="13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2"/>
        <v>0</v>
      </c>
      <c r="H336" s="12">
        <f t="shared" si="13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2"/>
        <v>0</v>
      </c>
      <c r="H337" s="12">
        <f t="shared" si="13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2"/>
        <v>0</v>
      </c>
      <c r="H338" s="12">
        <f t="shared" si="13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2"/>
        <v>0</v>
      </c>
      <c r="H339" s="12">
        <f t="shared" si="13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2"/>
        <v>0</v>
      </c>
      <c r="H340" s="12">
        <f t="shared" si="13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2"/>
        <v>0</v>
      </c>
      <c r="H341" s="12">
        <f t="shared" si="13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2"/>
        <v>0</v>
      </c>
      <c r="H342" s="12">
        <f t="shared" si="13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2"/>
        <v>0</v>
      </c>
      <c r="H343" s="12">
        <f t="shared" si="13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2"/>
        <v>0</v>
      </c>
      <c r="H344" s="12">
        <f t="shared" si="13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2"/>
        <v>0</v>
      </c>
      <c r="H345" s="12">
        <f t="shared" si="13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2"/>
        <v>0</v>
      </c>
      <c r="H346" s="12">
        <f t="shared" si="13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2"/>
        <v>0</v>
      </c>
      <c r="H347" s="12">
        <f t="shared" si="13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2"/>
        <v>0</v>
      </c>
      <c r="H348" s="12">
        <f t="shared" si="13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2"/>
        <v>0</v>
      </c>
      <c r="H349" s="12">
        <f t="shared" si="13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2"/>
        <v>0</v>
      </c>
      <c r="H350" s="12">
        <f t="shared" si="13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2"/>
        <v>0</v>
      </c>
      <c r="H351" s="12">
        <f t="shared" si="13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2"/>
        <v>0</v>
      </c>
      <c r="H352" s="12">
        <f t="shared" si="13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2"/>
        <v>0</v>
      </c>
      <c r="H353" s="12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18700.030000000002</v>
      </c>
      <c r="C1">
        <f>COUNTA(A4:A353)</f>
        <v>42</v>
      </c>
      <c r="G1" s="16">
        <f>IF(B1&lt;&gt;0,H1/B1,0)</f>
        <v>-12.009987684511733</v>
      </c>
      <c r="H1" s="15">
        <f>SUM(H4:H353)</f>
        <v>-224587.12999999998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42</v>
      </c>
      <c r="B4" s="12">
        <v>131.66999999999999</v>
      </c>
      <c r="C4" s="13">
        <v>44665</v>
      </c>
      <c r="D4" s="13">
        <v>44657</v>
      </c>
      <c r="E4" s="13"/>
      <c r="F4" s="13"/>
      <c r="G4" s="1">
        <f>D4-C4-(F4-E4)</f>
        <v>-8</v>
      </c>
      <c r="H4" s="12">
        <f>B4*G4</f>
        <v>-1053.3599999999999</v>
      </c>
    </row>
    <row r="5" spans="1:8" x14ac:dyDescent="0.25">
      <c r="A5" s="19" t="s">
        <v>38</v>
      </c>
      <c r="B5" s="12">
        <v>19.84</v>
      </c>
      <c r="C5" s="13">
        <v>44646</v>
      </c>
      <c r="D5" s="13">
        <v>44657</v>
      </c>
      <c r="E5" s="13"/>
      <c r="F5" s="13"/>
      <c r="G5" s="1">
        <f t="shared" ref="G5:G68" si="0">D5-C5-(F5-E5)</f>
        <v>11</v>
      </c>
      <c r="H5" s="12">
        <f t="shared" ref="H5:H68" si="1">B5*G5</f>
        <v>218.24</v>
      </c>
    </row>
    <row r="6" spans="1:8" x14ac:dyDescent="0.25">
      <c r="A6" s="19" t="s">
        <v>47</v>
      </c>
      <c r="B6" s="12">
        <v>4333.7</v>
      </c>
      <c r="C6" s="13">
        <v>44682</v>
      </c>
      <c r="D6" s="13">
        <v>44686</v>
      </c>
      <c r="E6" s="13"/>
      <c r="F6" s="13"/>
      <c r="G6" s="1">
        <f t="shared" si="0"/>
        <v>4</v>
      </c>
      <c r="H6" s="12">
        <f t="shared" si="1"/>
        <v>17334.8</v>
      </c>
    </row>
    <row r="7" spans="1:8" x14ac:dyDescent="0.25">
      <c r="A7" s="19" t="s">
        <v>48</v>
      </c>
      <c r="B7" s="12">
        <v>112</v>
      </c>
      <c r="C7" s="13">
        <v>44686</v>
      </c>
      <c r="D7" s="13">
        <v>44686</v>
      </c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 t="s">
        <v>49</v>
      </c>
      <c r="B8" s="12">
        <v>216.51</v>
      </c>
      <c r="C8" s="13">
        <v>44694</v>
      </c>
      <c r="D8" s="13">
        <v>44686</v>
      </c>
      <c r="E8" s="13"/>
      <c r="F8" s="13"/>
      <c r="G8" s="1">
        <f t="shared" si="0"/>
        <v>-8</v>
      </c>
      <c r="H8" s="12">
        <f t="shared" si="1"/>
        <v>-1732.08</v>
      </c>
    </row>
    <row r="9" spans="1:8" x14ac:dyDescent="0.25">
      <c r="A9" s="19" t="s">
        <v>50</v>
      </c>
      <c r="B9" s="12">
        <v>90</v>
      </c>
      <c r="C9" s="13">
        <v>44701</v>
      </c>
      <c r="D9" s="13">
        <v>44686</v>
      </c>
      <c r="E9" s="13"/>
      <c r="F9" s="13"/>
      <c r="G9" s="1">
        <f t="shared" si="0"/>
        <v>-15</v>
      </c>
      <c r="H9" s="12">
        <f t="shared" si="1"/>
        <v>-1350</v>
      </c>
    </row>
    <row r="10" spans="1:8" x14ac:dyDescent="0.25">
      <c r="A10" s="19" t="s">
        <v>51</v>
      </c>
      <c r="B10" s="12">
        <v>80.400000000000006</v>
      </c>
      <c r="C10" s="13">
        <v>44701</v>
      </c>
      <c r="D10" s="13">
        <v>44686</v>
      </c>
      <c r="E10" s="13"/>
      <c r="F10" s="13"/>
      <c r="G10" s="1">
        <f t="shared" si="0"/>
        <v>-15</v>
      </c>
      <c r="H10" s="12">
        <f t="shared" si="1"/>
        <v>-1206</v>
      </c>
    </row>
    <row r="11" spans="1:8" x14ac:dyDescent="0.25">
      <c r="A11" s="19" t="s">
        <v>52</v>
      </c>
      <c r="B11" s="12">
        <v>119.48</v>
      </c>
      <c r="C11" s="13">
        <v>44701</v>
      </c>
      <c r="D11" s="13">
        <v>44686</v>
      </c>
      <c r="E11" s="13"/>
      <c r="F11" s="13"/>
      <c r="G11" s="1">
        <f t="shared" si="0"/>
        <v>-15</v>
      </c>
      <c r="H11" s="12">
        <f t="shared" si="1"/>
        <v>-1792.2</v>
      </c>
    </row>
    <row r="12" spans="1:8" x14ac:dyDescent="0.25">
      <c r="A12" s="19" t="s">
        <v>53</v>
      </c>
      <c r="B12" s="12">
        <v>64.75</v>
      </c>
      <c r="C12" s="13">
        <v>44701</v>
      </c>
      <c r="D12" s="13">
        <v>44686</v>
      </c>
      <c r="E12" s="13"/>
      <c r="F12" s="13"/>
      <c r="G12" s="1">
        <f t="shared" si="0"/>
        <v>-15</v>
      </c>
      <c r="H12" s="12">
        <f t="shared" si="1"/>
        <v>-971.25</v>
      </c>
    </row>
    <row r="13" spans="1:8" x14ac:dyDescent="0.25">
      <c r="A13" s="19" t="s">
        <v>54</v>
      </c>
      <c r="B13" s="12">
        <v>208.41</v>
      </c>
      <c r="C13" s="13">
        <v>44704</v>
      </c>
      <c r="D13" s="13">
        <v>44686</v>
      </c>
      <c r="E13" s="13"/>
      <c r="F13" s="13"/>
      <c r="G13" s="1">
        <f t="shared" si="0"/>
        <v>-18</v>
      </c>
      <c r="H13" s="12">
        <f t="shared" si="1"/>
        <v>-3751.38</v>
      </c>
    </row>
    <row r="14" spans="1:8" x14ac:dyDescent="0.25">
      <c r="A14" s="19" t="s">
        <v>55</v>
      </c>
      <c r="B14" s="12">
        <v>302.45999999999998</v>
      </c>
      <c r="C14" s="13">
        <v>44714</v>
      </c>
      <c r="D14" s="13">
        <v>44704</v>
      </c>
      <c r="E14" s="13"/>
      <c r="F14" s="13"/>
      <c r="G14" s="1">
        <f t="shared" si="0"/>
        <v>-10</v>
      </c>
      <c r="H14" s="12">
        <f t="shared" si="1"/>
        <v>-3024.6</v>
      </c>
    </row>
    <row r="15" spans="1:8" x14ac:dyDescent="0.25">
      <c r="A15" s="19" t="s">
        <v>56</v>
      </c>
      <c r="B15" s="12">
        <v>52.68</v>
      </c>
      <c r="C15" s="13">
        <v>44714</v>
      </c>
      <c r="D15" s="13">
        <v>44704</v>
      </c>
      <c r="E15" s="13"/>
      <c r="F15" s="13"/>
      <c r="G15" s="1">
        <f t="shared" si="0"/>
        <v>-10</v>
      </c>
      <c r="H15" s="12">
        <f t="shared" si="1"/>
        <v>-526.79999999999995</v>
      </c>
    </row>
    <row r="16" spans="1:8" x14ac:dyDescent="0.25">
      <c r="A16" s="19" t="s">
        <v>57</v>
      </c>
      <c r="B16" s="12">
        <v>89.91</v>
      </c>
      <c r="C16" s="13">
        <v>44715</v>
      </c>
      <c r="D16" s="13">
        <v>44704</v>
      </c>
      <c r="E16" s="13"/>
      <c r="F16" s="13"/>
      <c r="G16" s="1">
        <f t="shared" si="0"/>
        <v>-11</v>
      </c>
      <c r="H16" s="12">
        <f t="shared" si="1"/>
        <v>-989.01</v>
      </c>
    </row>
    <row r="17" spans="1:8" x14ac:dyDescent="0.25">
      <c r="A17" s="19" t="s">
        <v>58</v>
      </c>
      <c r="B17" s="12">
        <v>22.2</v>
      </c>
      <c r="C17" s="13">
        <v>44723</v>
      </c>
      <c r="D17" s="13">
        <v>44704</v>
      </c>
      <c r="E17" s="13"/>
      <c r="F17" s="13"/>
      <c r="G17" s="1">
        <f t="shared" si="0"/>
        <v>-19</v>
      </c>
      <c r="H17" s="12">
        <f t="shared" si="1"/>
        <v>-421.8</v>
      </c>
    </row>
    <row r="18" spans="1:8" x14ac:dyDescent="0.25">
      <c r="A18" s="19" t="s">
        <v>59</v>
      </c>
      <c r="B18" s="12">
        <v>1200</v>
      </c>
      <c r="C18" s="13">
        <v>44715</v>
      </c>
      <c r="D18" s="13">
        <v>44704</v>
      </c>
      <c r="E18" s="13"/>
      <c r="F18" s="13"/>
      <c r="G18" s="1">
        <f t="shared" si="0"/>
        <v>-11</v>
      </c>
      <c r="H18" s="12">
        <f t="shared" si="1"/>
        <v>-13200</v>
      </c>
    </row>
    <row r="19" spans="1:8" x14ac:dyDescent="0.25">
      <c r="A19" s="19" t="s">
        <v>60</v>
      </c>
      <c r="B19" s="12">
        <v>197.21</v>
      </c>
      <c r="C19" s="13">
        <v>44729</v>
      </c>
      <c r="D19" s="13">
        <v>44704</v>
      </c>
      <c r="E19" s="13"/>
      <c r="F19" s="13"/>
      <c r="G19" s="1">
        <f t="shared" si="0"/>
        <v>-25</v>
      </c>
      <c r="H19" s="12">
        <f t="shared" si="1"/>
        <v>-4930.25</v>
      </c>
    </row>
    <row r="20" spans="1:8" x14ac:dyDescent="0.25">
      <c r="A20" s="19" t="s">
        <v>61</v>
      </c>
      <c r="B20" s="12">
        <v>256.89999999999998</v>
      </c>
      <c r="C20" s="13">
        <v>44729</v>
      </c>
      <c r="D20" s="13">
        <v>44704</v>
      </c>
      <c r="E20" s="13"/>
      <c r="F20" s="13"/>
      <c r="G20" s="1">
        <f t="shared" si="0"/>
        <v>-25</v>
      </c>
      <c r="H20" s="12">
        <f t="shared" si="1"/>
        <v>-6422.4999999999991</v>
      </c>
    </row>
    <row r="21" spans="1:8" x14ac:dyDescent="0.25">
      <c r="A21" s="19" t="s">
        <v>62</v>
      </c>
      <c r="B21" s="12">
        <v>221.05</v>
      </c>
      <c r="C21" s="13">
        <v>44729</v>
      </c>
      <c r="D21" s="13">
        <v>44704</v>
      </c>
      <c r="E21" s="13"/>
      <c r="F21" s="13"/>
      <c r="G21" s="1">
        <f t="shared" si="0"/>
        <v>-25</v>
      </c>
      <c r="H21" s="12">
        <f t="shared" si="1"/>
        <v>-5526.25</v>
      </c>
    </row>
    <row r="22" spans="1:8" x14ac:dyDescent="0.25">
      <c r="A22" s="19" t="s">
        <v>63</v>
      </c>
      <c r="B22" s="12">
        <v>228.94</v>
      </c>
      <c r="C22" s="13">
        <v>44729</v>
      </c>
      <c r="D22" s="13">
        <v>44704</v>
      </c>
      <c r="E22" s="13"/>
      <c r="F22" s="13"/>
      <c r="G22" s="1">
        <f t="shared" si="0"/>
        <v>-25</v>
      </c>
      <c r="H22" s="12">
        <f t="shared" si="1"/>
        <v>-5723.5</v>
      </c>
    </row>
    <row r="23" spans="1:8" x14ac:dyDescent="0.25">
      <c r="A23" s="19" t="s">
        <v>64</v>
      </c>
      <c r="B23" s="12">
        <v>32.21</v>
      </c>
      <c r="C23" s="13">
        <v>44729</v>
      </c>
      <c r="D23" s="13">
        <v>44704</v>
      </c>
      <c r="E23" s="13"/>
      <c r="F23" s="13"/>
      <c r="G23" s="1">
        <f t="shared" si="0"/>
        <v>-25</v>
      </c>
      <c r="H23" s="12">
        <f t="shared" si="1"/>
        <v>-805.25</v>
      </c>
    </row>
    <row r="24" spans="1:8" x14ac:dyDescent="0.25">
      <c r="A24" s="19" t="s">
        <v>65</v>
      </c>
      <c r="B24" s="12">
        <v>786.24</v>
      </c>
      <c r="C24" s="13">
        <v>44729</v>
      </c>
      <c r="D24" s="13">
        <v>44704</v>
      </c>
      <c r="E24" s="13"/>
      <c r="F24" s="13"/>
      <c r="G24" s="1">
        <f t="shared" si="0"/>
        <v>-25</v>
      </c>
      <c r="H24" s="12">
        <f t="shared" si="1"/>
        <v>-19656</v>
      </c>
    </row>
    <row r="25" spans="1:8" x14ac:dyDescent="0.25">
      <c r="A25" s="19" t="s">
        <v>64</v>
      </c>
      <c r="B25" s="12">
        <v>9.09</v>
      </c>
      <c r="C25" s="13">
        <v>44729</v>
      </c>
      <c r="D25" s="13">
        <v>44708</v>
      </c>
      <c r="E25" s="13"/>
      <c r="F25" s="13"/>
      <c r="G25" s="1">
        <f t="shared" si="0"/>
        <v>-21</v>
      </c>
      <c r="H25" s="12">
        <f t="shared" si="1"/>
        <v>-190.89</v>
      </c>
    </row>
    <row r="26" spans="1:8" x14ac:dyDescent="0.25">
      <c r="A26" s="19" t="s">
        <v>65</v>
      </c>
      <c r="B26" s="12">
        <v>221.76</v>
      </c>
      <c r="C26" s="13">
        <v>44729</v>
      </c>
      <c r="D26" s="13">
        <v>44708</v>
      </c>
      <c r="E26" s="13"/>
      <c r="F26" s="13"/>
      <c r="G26" s="1">
        <f t="shared" si="0"/>
        <v>-21</v>
      </c>
      <c r="H26" s="12">
        <f t="shared" si="1"/>
        <v>-4656.96</v>
      </c>
    </row>
    <row r="27" spans="1:8" x14ac:dyDescent="0.25">
      <c r="A27" s="19" t="s">
        <v>66</v>
      </c>
      <c r="B27" s="12">
        <v>580</v>
      </c>
      <c r="C27" s="13">
        <v>44736</v>
      </c>
      <c r="D27" s="13">
        <v>44720</v>
      </c>
      <c r="E27" s="13"/>
      <c r="F27" s="13"/>
      <c r="G27" s="1">
        <f t="shared" si="0"/>
        <v>-16</v>
      </c>
      <c r="H27" s="12">
        <f t="shared" si="1"/>
        <v>-9280</v>
      </c>
    </row>
    <row r="28" spans="1:8" x14ac:dyDescent="0.25">
      <c r="A28" s="19" t="s">
        <v>67</v>
      </c>
      <c r="B28" s="12">
        <v>409.09</v>
      </c>
      <c r="C28" s="13">
        <v>44736</v>
      </c>
      <c r="D28" s="13">
        <v>44720</v>
      </c>
      <c r="E28" s="13"/>
      <c r="F28" s="13"/>
      <c r="G28" s="1">
        <f t="shared" si="0"/>
        <v>-16</v>
      </c>
      <c r="H28" s="12">
        <f t="shared" si="1"/>
        <v>-6545.44</v>
      </c>
    </row>
    <row r="29" spans="1:8" x14ac:dyDescent="0.25">
      <c r="A29" s="19" t="s">
        <v>68</v>
      </c>
      <c r="B29" s="12">
        <v>45</v>
      </c>
      <c r="C29" s="13">
        <v>44742</v>
      </c>
      <c r="D29" s="13">
        <v>44720</v>
      </c>
      <c r="E29" s="13"/>
      <c r="F29" s="13"/>
      <c r="G29" s="1">
        <f t="shared" si="0"/>
        <v>-22</v>
      </c>
      <c r="H29" s="12">
        <f t="shared" si="1"/>
        <v>-990</v>
      </c>
    </row>
    <row r="30" spans="1:8" x14ac:dyDescent="0.25">
      <c r="A30" s="19" t="s">
        <v>69</v>
      </c>
      <c r="B30" s="12">
        <v>51.37</v>
      </c>
      <c r="C30" s="13">
        <v>44734</v>
      </c>
      <c r="D30" s="13">
        <v>44720</v>
      </c>
      <c r="E30" s="13"/>
      <c r="F30" s="13"/>
      <c r="G30" s="1">
        <f t="shared" si="0"/>
        <v>-14</v>
      </c>
      <c r="H30" s="12">
        <f t="shared" si="1"/>
        <v>-719.18</v>
      </c>
    </row>
    <row r="31" spans="1:8" x14ac:dyDescent="0.25">
      <c r="A31" s="19" t="s">
        <v>70</v>
      </c>
      <c r="B31" s="12">
        <v>1404.23</v>
      </c>
      <c r="C31" s="13">
        <v>44736</v>
      </c>
      <c r="D31" s="13">
        <v>44720</v>
      </c>
      <c r="E31" s="13"/>
      <c r="F31" s="13"/>
      <c r="G31" s="1">
        <f t="shared" si="0"/>
        <v>-16</v>
      </c>
      <c r="H31" s="12">
        <f t="shared" si="1"/>
        <v>-22467.68</v>
      </c>
    </row>
    <row r="32" spans="1:8" x14ac:dyDescent="0.25">
      <c r="A32" s="19" t="s">
        <v>71</v>
      </c>
      <c r="B32" s="12">
        <v>834.84</v>
      </c>
      <c r="C32" s="13">
        <v>44749</v>
      </c>
      <c r="D32" s="13">
        <v>44728</v>
      </c>
      <c r="E32" s="13"/>
      <c r="F32" s="13"/>
      <c r="G32" s="1">
        <f t="shared" si="0"/>
        <v>-21</v>
      </c>
      <c r="H32" s="12">
        <f t="shared" si="1"/>
        <v>-17531.64</v>
      </c>
    </row>
    <row r="33" spans="1:8" x14ac:dyDescent="0.25">
      <c r="A33" s="19" t="s">
        <v>72</v>
      </c>
      <c r="B33" s="12">
        <v>972</v>
      </c>
      <c r="C33" s="13">
        <v>44749</v>
      </c>
      <c r="D33" s="13">
        <v>44728</v>
      </c>
      <c r="E33" s="13"/>
      <c r="F33" s="13"/>
      <c r="G33" s="1">
        <f t="shared" si="0"/>
        <v>-21</v>
      </c>
      <c r="H33" s="12">
        <f t="shared" si="1"/>
        <v>-20412</v>
      </c>
    </row>
    <row r="34" spans="1:8" x14ac:dyDescent="0.25">
      <c r="A34" s="19" t="s">
        <v>73</v>
      </c>
      <c r="B34" s="12">
        <v>850</v>
      </c>
      <c r="C34" s="13">
        <v>44749</v>
      </c>
      <c r="D34" s="13">
        <v>44728</v>
      </c>
      <c r="E34" s="13"/>
      <c r="F34" s="13"/>
      <c r="G34" s="1">
        <f t="shared" si="0"/>
        <v>-21</v>
      </c>
      <c r="H34" s="12">
        <f t="shared" si="1"/>
        <v>-17850</v>
      </c>
    </row>
    <row r="35" spans="1:8" x14ac:dyDescent="0.25">
      <c r="A35" s="19" t="s">
        <v>74</v>
      </c>
      <c r="B35" s="12">
        <v>365</v>
      </c>
      <c r="C35" s="13">
        <v>44756</v>
      </c>
      <c r="D35" s="13">
        <v>44728</v>
      </c>
      <c r="E35" s="13"/>
      <c r="F35" s="13"/>
      <c r="G35" s="1">
        <f t="shared" si="0"/>
        <v>-28</v>
      </c>
      <c r="H35" s="12">
        <f t="shared" si="1"/>
        <v>-10220</v>
      </c>
    </row>
    <row r="36" spans="1:8" x14ac:dyDescent="0.25">
      <c r="A36" s="19" t="s">
        <v>75</v>
      </c>
      <c r="B36" s="12">
        <v>300</v>
      </c>
      <c r="C36" s="13">
        <v>44749</v>
      </c>
      <c r="D36" s="13">
        <v>44728</v>
      </c>
      <c r="E36" s="13"/>
      <c r="F36" s="13"/>
      <c r="G36" s="1">
        <f t="shared" si="0"/>
        <v>-21</v>
      </c>
      <c r="H36" s="12">
        <f t="shared" si="1"/>
        <v>-6300</v>
      </c>
    </row>
    <row r="37" spans="1:8" x14ac:dyDescent="0.25">
      <c r="A37" s="19" t="s">
        <v>76</v>
      </c>
      <c r="B37" s="12">
        <v>458.18</v>
      </c>
      <c r="C37" s="13">
        <v>44758</v>
      </c>
      <c r="D37" s="13">
        <v>44743</v>
      </c>
      <c r="E37" s="13"/>
      <c r="F37" s="13"/>
      <c r="G37" s="1">
        <f t="shared" si="0"/>
        <v>-15</v>
      </c>
      <c r="H37" s="12">
        <f t="shared" si="1"/>
        <v>-6872.7</v>
      </c>
    </row>
    <row r="38" spans="1:8" x14ac:dyDescent="0.25">
      <c r="A38" s="19" t="s">
        <v>77</v>
      </c>
      <c r="B38" s="12">
        <v>260</v>
      </c>
      <c r="C38" s="13">
        <v>44758</v>
      </c>
      <c r="D38" s="13">
        <v>44743</v>
      </c>
      <c r="E38" s="13"/>
      <c r="F38" s="13"/>
      <c r="G38" s="1">
        <f t="shared" si="0"/>
        <v>-15</v>
      </c>
      <c r="H38" s="12">
        <f t="shared" si="1"/>
        <v>-3900</v>
      </c>
    </row>
    <row r="39" spans="1:8" x14ac:dyDescent="0.25">
      <c r="A39" s="19" t="s">
        <v>78</v>
      </c>
      <c r="B39" s="12">
        <v>290.91000000000003</v>
      </c>
      <c r="C39" s="13">
        <v>44749</v>
      </c>
      <c r="D39" s="13">
        <v>44743</v>
      </c>
      <c r="E39" s="13"/>
      <c r="F39" s="13"/>
      <c r="G39" s="1">
        <f t="shared" si="0"/>
        <v>-6</v>
      </c>
      <c r="H39" s="12">
        <f t="shared" si="1"/>
        <v>-1745.46</v>
      </c>
    </row>
    <row r="40" spans="1:8" x14ac:dyDescent="0.25">
      <c r="A40" s="19" t="s">
        <v>79</v>
      </c>
      <c r="B40" s="12">
        <v>340.91</v>
      </c>
      <c r="C40" s="13">
        <v>44749</v>
      </c>
      <c r="D40" s="13">
        <v>44743</v>
      </c>
      <c r="E40" s="13"/>
      <c r="F40" s="13"/>
      <c r="G40" s="1">
        <f t="shared" si="0"/>
        <v>-6</v>
      </c>
      <c r="H40" s="12">
        <f t="shared" si="1"/>
        <v>-2045.46</v>
      </c>
    </row>
    <row r="41" spans="1:8" x14ac:dyDescent="0.25">
      <c r="A41" s="19" t="s">
        <v>80</v>
      </c>
      <c r="B41" s="12">
        <v>300</v>
      </c>
      <c r="C41" s="13">
        <v>44760</v>
      </c>
      <c r="D41" s="13">
        <v>44743</v>
      </c>
      <c r="E41" s="13"/>
      <c r="F41" s="13"/>
      <c r="G41" s="1">
        <f t="shared" si="0"/>
        <v>-17</v>
      </c>
      <c r="H41" s="12">
        <f t="shared" si="1"/>
        <v>-5100</v>
      </c>
    </row>
    <row r="42" spans="1:8" x14ac:dyDescent="0.25">
      <c r="A42" s="19" t="s">
        <v>81</v>
      </c>
      <c r="B42" s="12">
        <v>809.09</v>
      </c>
      <c r="C42" s="13">
        <v>44760</v>
      </c>
      <c r="D42" s="13">
        <v>44743</v>
      </c>
      <c r="E42" s="13"/>
      <c r="F42" s="13"/>
      <c r="G42" s="1">
        <f t="shared" si="0"/>
        <v>-17</v>
      </c>
      <c r="H42" s="12">
        <f t="shared" si="1"/>
        <v>-13754.53</v>
      </c>
    </row>
    <row r="43" spans="1:8" x14ac:dyDescent="0.25">
      <c r="A43" s="19" t="s">
        <v>82</v>
      </c>
      <c r="B43" s="12">
        <v>872</v>
      </c>
      <c r="C43" s="13">
        <v>44756</v>
      </c>
      <c r="D43" s="13">
        <v>44743</v>
      </c>
      <c r="E43" s="13"/>
      <c r="F43" s="13"/>
      <c r="G43" s="1">
        <f t="shared" si="0"/>
        <v>-13</v>
      </c>
      <c r="H43" s="12">
        <f t="shared" si="1"/>
        <v>-11336</v>
      </c>
    </row>
    <row r="44" spans="1:8" x14ac:dyDescent="0.25">
      <c r="A44" s="19" t="s">
        <v>83</v>
      </c>
      <c r="B44" s="12">
        <v>140</v>
      </c>
      <c r="C44" s="13">
        <v>44749</v>
      </c>
      <c r="D44" s="13">
        <v>44743</v>
      </c>
      <c r="E44" s="13"/>
      <c r="F44" s="13"/>
      <c r="G44" s="1">
        <f t="shared" si="0"/>
        <v>-6</v>
      </c>
      <c r="H44" s="12">
        <f t="shared" si="1"/>
        <v>-840</v>
      </c>
    </row>
    <row r="45" spans="1:8" x14ac:dyDescent="0.25">
      <c r="A45" s="19" t="s">
        <v>84</v>
      </c>
      <c r="B45" s="12">
        <v>420</v>
      </c>
      <c r="C45" s="13">
        <v>44758</v>
      </c>
      <c r="D45" s="13">
        <v>44743</v>
      </c>
      <c r="E45" s="13"/>
      <c r="F45" s="13"/>
      <c r="G45" s="1">
        <f t="shared" si="0"/>
        <v>-15</v>
      </c>
      <c r="H45" s="12">
        <f t="shared" si="1"/>
        <v>-6300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48839.929999999993</v>
      </c>
      <c r="C1">
        <f>COUNTA(A4:A353)</f>
        <v>44</v>
      </c>
      <c r="G1" s="16">
        <f>IF(B1&lt;&gt;0,H1/B1,0)</f>
        <v>36.837431585180411</v>
      </c>
      <c r="H1" s="15">
        <f>SUM(H4:H353)</f>
        <v>1799137.58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85</v>
      </c>
      <c r="B4" s="12">
        <v>538.67999999999995</v>
      </c>
      <c r="C4" s="13">
        <v>44749</v>
      </c>
      <c r="D4" s="13">
        <v>44750</v>
      </c>
      <c r="E4" s="13"/>
      <c r="F4" s="13"/>
      <c r="G4" s="1">
        <f>D4-C4-(F4-E4)</f>
        <v>1</v>
      </c>
      <c r="H4" s="12">
        <f>B4*G4</f>
        <v>538.67999999999995</v>
      </c>
    </row>
    <row r="5" spans="1:8" x14ac:dyDescent="0.25">
      <c r="A5" s="19" t="s">
        <v>86</v>
      </c>
      <c r="B5" s="12">
        <v>759.42</v>
      </c>
      <c r="C5" s="13">
        <v>44749</v>
      </c>
      <c r="D5" s="13">
        <v>44750</v>
      </c>
      <c r="E5" s="13"/>
      <c r="F5" s="13"/>
      <c r="G5" s="1">
        <f t="shared" ref="G5:G68" si="0">D5-C5-(F5-E5)</f>
        <v>1</v>
      </c>
      <c r="H5" s="12">
        <f t="shared" ref="H5:H68" si="1">B5*G5</f>
        <v>759.42</v>
      </c>
    </row>
    <row r="6" spans="1:8" x14ac:dyDescent="0.25">
      <c r="A6" s="19" t="s">
        <v>87</v>
      </c>
      <c r="B6" s="12">
        <v>1086.74</v>
      </c>
      <c r="C6" s="13">
        <v>44752</v>
      </c>
      <c r="D6" s="13">
        <v>44750</v>
      </c>
      <c r="E6" s="13"/>
      <c r="F6" s="13"/>
      <c r="G6" s="1">
        <f t="shared" si="0"/>
        <v>-2</v>
      </c>
      <c r="H6" s="12">
        <f t="shared" si="1"/>
        <v>-2173.48</v>
      </c>
    </row>
    <row r="7" spans="1:8" x14ac:dyDescent="0.25">
      <c r="A7" s="19" t="s">
        <v>88</v>
      </c>
      <c r="B7" s="12">
        <v>845.6</v>
      </c>
      <c r="C7" s="13">
        <v>44752</v>
      </c>
      <c r="D7" s="13">
        <v>44750</v>
      </c>
      <c r="E7" s="13"/>
      <c r="F7" s="13"/>
      <c r="G7" s="1">
        <f t="shared" si="0"/>
        <v>-2</v>
      </c>
      <c r="H7" s="12">
        <f t="shared" si="1"/>
        <v>-1691.2</v>
      </c>
    </row>
    <row r="8" spans="1:8" x14ac:dyDescent="0.25">
      <c r="A8" s="19" t="s">
        <v>89</v>
      </c>
      <c r="B8" s="12">
        <v>675.33</v>
      </c>
      <c r="C8" s="13">
        <v>44752</v>
      </c>
      <c r="D8" s="13">
        <v>44750</v>
      </c>
      <c r="E8" s="13"/>
      <c r="F8" s="13"/>
      <c r="G8" s="1">
        <f t="shared" si="0"/>
        <v>-2</v>
      </c>
      <c r="H8" s="12">
        <f t="shared" si="1"/>
        <v>-1350.66</v>
      </c>
    </row>
    <row r="9" spans="1:8" x14ac:dyDescent="0.25">
      <c r="A9" s="19" t="s">
        <v>90</v>
      </c>
      <c r="B9" s="12">
        <v>612.41</v>
      </c>
      <c r="C9" s="13">
        <v>44752</v>
      </c>
      <c r="D9" s="13">
        <v>44750</v>
      </c>
      <c r="E9" s="13"/>
      <c r="F9" s="13"/>
      <c r="G9" s="1">
        <f t="shared" si="0"/>
        <v>-2</v>
      </c>
      <c r="H9" s="12">
        <f t="shared" si="1"/>
        <v>-1224.82</v>
      </c>
    </row>
    <row r="10" spans="1:8" x14ac:dyDescent="0.25">
      <c r="A10" s="19" t="s">
        <v>91</v>
      </c>
      <c r="B10" s="12">
        <v>37.909999999999997</v>
      </c>
      <c r="C10" s="13">
        <v>44749</v>
      </c>
      <c r="D10" s="13">
        <v>44750</v>
      </c>
      <c r="E10" s="13"/>
      <c r="F10" s="13"/>
      <c r="G10" s="1">
        <f t="shared" si="0"/>
        <v>1</v>
      </c>
      <c r="H10" s="12">
        <f t="shared" si="1"/>
        <v>37.909999999999997</v>
      </c>
    </row>
    <row r="11" spans="1:8" x14ac:dyDescent="0.25">
      <c r="A11" s="19" t="s">
        <v>92</v>
      </c>
      <c r="B11" s="12">
        <v>50</v>
      </c>
      <c r="C11" s="13">
        <v>44750</v>
      </c>
      <c r="D11" s="13">
        <v>44750</v>
      </c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 t="s">
        <v>93</v>
      </c>
      <c r="B12" s="12">
        <v>250</v>
      </c>
      <c r="C12" s="13">
        <v>44750</v>
      </c>
      <c r="D12" s="13">
        <v>44750</v>
      </c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 t="s">
        <v>94</v>
      </c>
      <c r="B13" s="12">
        <v>92.45</v>
      </c>
      <c r="C13" s="13">
        <v>44760</v>
      </c>
      <c r="D13" s="13">
        <v>44750</v>
      </c>
      <c r="E13" s="13"/>
      <c r="F13" s="13"/>
      <c r="G13" s="1">
        <f t="shared" si="0"/>
        <v>-10</v>
      </c>
      <c r="H13" s="12">
        <f t="shared" si="1"/>
        <v>-924.5</v>
      </c>
    </row>
    <row r="14" spans="1:8" x14ac:dyDescent="0.25">
      <c r="A14" s="19" t="s">
        <v>95</v>
      </c>
      <c r="B14" s="12">
        <v>173.49</v>
      </c>
      <c r="C14" s="13">
        <v>44765</v>
      </c>
      <c r="D14" s="13">
        <v>44750</v>
      </c>
      <c r="E14" s="13"/>
      <c r="F14" s="13"/>
      <c r="G14" s="1">
        <f t="shared" si="0"/>
        <v>-15</v>
      </c>
      <c r="H14" s="12">
        <f t="shared" si="1"/>
        <v>-2602.3500000000004</v>
      </c>
    </row>
    <row r="15" spans="1:8" x14ac:dyDescent="0.25">
      <c r="A15" s="19" t="s">
        <v>96</v>
      </c>
      <c r="B15" s="12">
        <v>41</v>
      </c>
      <c r="C15" s="13">
        <v>44765</v>
      </c>
      <c r="D15" s="13">
        <v>44750</v>
      </c>
      <c r="E15" s="13"/>
      <c r="F15" s="13"/>
      <c r="G15" s="1">
        <f t="shared" si="0"/>
        <v>-15</v>
      </c>
      <c r="H15" s="12">
        <f t="shared" si="1"/>
        <v>-615</v>
      </c>
    </row>
    <row r="16" spans="1:8" x14ac:dyDescent="0.25">
      <c r="A16" s="19" t="s">
        <v>97</v>
      </c>
      <c r="B16" s="12">
        <v>44.44</v>
      </c>
      <c r="C16" s="13">
        <v>44765</v>
      </c>
      <c r="D16" s="13">
        <v>44750</v>
      </c>
      <c r="E16" s="13"/>
      <c r="F16" s="13"/>
      <c r="G16" s="1">
        <f t="shared" si="0"/>
        <v>-15</v>
      </c>
      <c r="H16" s="12">
        <f t="shared" si="1"/>
        <v>-666.59999999999991</v>
      </c>
    </row>
    <row r="17" spans="1:8" x14ac:dyDescent="0.25">
      <c r="A17" s="19" t="s">
        <v>98</v>
      </c>
      <c r="B17" s="12">
        <v>77.33</v>
      </c>
      <c r="C17" s="13">
        <v>44770</v>
      </c>
      <c r="D17" s="13">
        <v>44750</v>
      </c>
      <c r="E17" s="13"/>
      <c r="F17" s="13"/>
      <c r="G17" s="1">
        <f t="shared" si="0"/>
        <v>-20</v>
      </c>
      <c r="H17" s="12">
        <f t="shared" si="1"/>
        <v>-1546.6</v>
      </c>
    </row>
    <row r="18" spans="1:8" x14ac:dyDescent="0.25">
      <c r="A18" s="19" t="s">
        <v>99</v>
      </c>
      <c r="B18" s="12">
        <v>1200</v>
      </c>
      <c r="C18" s="13">
        <v>44779</v>
      </c>
      <c r="D18" s="13">
        <v>44755</v>
      </c>
      <c r="E18" s="13"/>
      <c r="F18" s="13"/>
      <c r="G18" s="1">
        <f t="shared" si="0"/>
        <v>-24</v>
      </c>
      <c r="H18" s="12">
        <f t="shared" si="1"/>
        <v>-28800</v>
      </c>
    </row>
    <row r="19" spans="1:8" x14ac:dyDescent="0.25">
      <c r="A19" s="19" t="s">
        <v>100</v>
      </c>
      <c r="B19" s="12">
        <v>2400</v>
      </c>
      <c r="C19" s="13">
        <v>44779</v>
      </c>
      <c r="D19" s="13">
        <v>44755</v>
      </c>
      <c r="E19" s="13"/>
      <c r="F19" s="13"/>
      <c r="G19" s="1">
        <f t="shared" si="0"/>
        <v>-24</v>
      </c>
      <c r="H19" s="12">
        <f t="shared" si="1"/>
        <v>-57600</v>
      </c>
    </row>
    <row r="20" spans="1:8" x14ac:dyDescent="0.25">
      <c r="A20" s="19" t="s">
        <v>101</v>
      </c>
      <c r="B20" s="12">
        <v>3490</v>
      </c>
      <c r="C20" s="13">
        <v>44799</v>
      </c>
      <c r="D20" s="13">
        <v>44775</v>
      </c>
      <c r="E20" s="13"/>
      <c r="F20" s="13"/>
      <c r="G20" s="1">
        <f t="shared" si="0"/>
        <v>-24</v>
      </c>
      <c r="H20" s="12">
        <f t="shared" si="1"/>
        <v>-83760</v>
      </c>
    </row>
    <row r="21" spans="1:8" x14ac:dyDescent="0.25">
      <c r="A21" s="19" t="s">
        <v>102</v>
      </c>
      <c r="B21" s="12">
        <v>416.26</v>
      </c>
      <c r="C21" s="13">
        <v>44783</v>
      </c>
      <c r="D21" s="13">
        <v>44775</v>
      </c>
      <c r="E21" s="13"/>
      <c r="F21" s="13"/>
      <c r="G21" s="1">
        <f t="shared" si="0"/>
        <v>-8</v>
      </c>
      <c r="H21" s="12">
        <f t="shared" si="1"/>
        <v>-3330.08</v>
      </c>
    </row>
    <row r="22" spans="1:8" x14ac:dyDescent="0.25">
      <c r="A22" s="19" t="s">
        <v>103</v>
      </c>
      <c r="B22" s="12">
        <v>72</v>
      </c>
      <c r="C22" s="13">
        <v>44791</v>
      </c>
      <c r="D22" s="13">
        <v>44775</v>
      </c>
      <c r="E22" s="13"/>
      <c r="F22" s="13"/>
      <c r="G22" s="1">
        <f t="shared" si="0"/>
        <v>-16</v>
      </c>
      <c r="H22" s="12">
        <f t="shared" si="1"/>
        <v>-1152</v>
      </c>
    </row>
    <row r="23" spans="1:8" x14ac:dyDescent="0.25">
      <c r="A23" s="19" t="s">
        <v>104</v>
      </c>
      <c r="B23" s="12">
        <v>89.07</v>
      </c>
      <c r="C23" s="13">
        <v>44791</v>
      </c>
      <c r="D23" s="13">
        <v>44775</v>
      </c>
      <c r="E23" s="13"/>
      <c r="F23" s="13"/>
      <c r="G23" s="1">
        <f t="shared" si="0"/>
        <v>-16</v>
      </c>
      <c r="H23" s="12">
        <f t="shared" si="1"/>
        <v>-1425.12</v>
      </c>
    </row>
    <row r="24" spans="1:8" x14ac:dyDescent="0.25">
      <c r="A24" s="19" t="s">
        <v>105</v>
      </c>
      <c r="B24" s="12">
        <v>900</v>
      </c>
      <c r="C24" s="13">
        <v>44770</v>
      </c>
      <c r="D24" s="13">
        <v>44775</v>
      </c>
      <c r="E24" s="13"/>
      <c r="F24" s="13"/>
      <c r="G24" s="1">
        <f t="shared" si="0"/>
        <v>5</v>
      </c>
      <c r="H24" s="12">
        <f t="shared" si="1"/>
        <v>4500</v>
      </c>
    </row>
    <row r="25" spans="1:8" x14ac:dyDescent="0.25">
      <c r="A25" s="19" t="s">
        <v>106</v>
      </c>
      <c r="B25" s="12">
        <v>900</v>
      </c>
      <c r="C25" s="13">
        <v>44783</v>
      </c>
      <c r="D25" s="13">
        <v>44775</v>
      </c>
      <c r="E25" s="13"/>
      <c r="F25" s="13"/>
      <c r="G25" s="1">
        <f t="shared" si="0"/>
        <v>-8</v>
      </c>
      <c r="H25" s="12">
        <f t="shared" si="1"/>
        <v>-7200</v>
      </c>
    </row>
    <row r="26" spans="1:8" x14ac:dyDescent="0.25">
      <c r="A26" s="19" t="s">
        <v>107</v>
      </c>
      <c r="B26" s="12">
        <v>2100</v>
      </c>
      <c r="C26" s="13">
        <v>44770</v>
      </c>
      <c r="D26" s="13">
        <v>44775</v>
      </c>
      <c r="E26" s="13"/>
      <c r="F26" s="13"/>
      <c r="G26" s="1">
        <f t="shared" si="0"/>
        <v>5</v>
      </c>
      <c r="H26" s="12">
        <f t="shared" si="1"/>
        <v>10500</v>
      </c>
    </row>
    <row r="27" spans="1:8" x14ac:dyDescent="0.25">
      <c r="A27" s="19" t="s">
        <v>108</v>
      </c>
      <c r="B27" s="12">
        <v>133.09</v>
      </c>
      <c r="C27" s="13">
        <v>44820</v>
      </c>
      <c r="D27" s="13">
        <v>44797</v>
      </c>
      <c r="E27" s="13"/>
      <c r="F27" s="13"/>
      <c r="G27" s="1">
        <f t="shared" si="0"/>
        <v>-23</v>
      </c>
      <c r="H27" s="12">
        <f t="shared" si="1"/>
        <v>-3061.07</v>
      </c>
    </row>
    <row r="28" spans="1:8" x14ac:dyDescent="0.25">
      <c r="A28" s="19" t="s">
        <v>109</v>
      </c>
      <c r="B28" s="12">
        <v>125.8</v>
      </c>
      <c r="C28" s="13">
        <v>44820</v>
      </c>
      <c r="D28" s="13">
        <v>44797</v>
      </c>
      <c r="E28" s="13"/>
      <c r="F28" s="13"/>
      <c r="G28" s="1">
        <f t="shared" si="0"/>
        <v>-23</v>
      </c>
      <c r="H28" s="12">
        <f t="shared" si="1"/>
        <v>-2893.4</v>
      </c>
    </row>
    <row r="29" spans="1:8" x14ac:dyDescent="0.25">
      <c r="A29" s="19" t="s">
        <v>110</v>
      </c>
      <c r="B29" s="12">
        <v>375</v>
      </c>
      <c r="C29" s="13">
        <v>44820</v>
      </c>
      <c r="D29" s="13">
        <v>44797</v>
      </c>
      <c r="E29" s="13"/>
      <c r="F29" s="13"/>
      <c r="G29" s="1">
        <f t="shared" si="0"/>
        <v>-23</v>
      </c>
      <c r="H29" s="12">
        <f t="shared" si="1"/>
        <v>-8625</v>
      </c>
    </row>
    <row r="30" spans="1:8" x14ac:dyDescent="0.25">
      <c r="A30" s="19" t="s">
        <v>111</v>
      </c>
      <c r="B30" s="12">
        <v>180</v>
      </c>
      <c r="C30" s="13">
        <v>44820</v>
      </c>
      <c r="D30" s="13">
        <v>44797</v>
      </c>
      <c r="E30" s="13"/>
      <c r="F30" s="13"/>
      <c r="G30" s="1">
        <f t="shared" si="0"/>
        <v>-23</v>
      </c>
      <c r="H30" s="12">
        <f t="shared" si="1"/>
        <v>-4140</v>
      </c>
    </row>
    <row r="31" spans="1:8" x14ac:dyDescent="0.25">
      <c r="A31" s="19" t="s">
        <v>112</v>
      </c>
      <c r="B31" s="12">
        <v>180</v>
      </c>
      <c r="C31" s="13">
        <v>44820</v>
      </c>
      <c r="D31" s="13">
        <v>44797</v>
      </c>
      <c r="E31" s="13"/>
      <c r="F31" s="13"/>
      <c r="G31" s="1">
        <f t="shared" si="0"/>
        <v>-23</v>
      </c>
      <c r="H31" s="12">
        <f t="shared" si="1"/>
        <v>-4140</v>
      </c>
    </row>
    <row r="32" spans="1:8" x14ac:dyDescent="0.25">
      <c r="A32" s="19" t="s">
        <v>113</v>
      </c>
      <c r="B32" s="12">
        <v>2400</v>
      </c>
      <c r="C32" s="13">
        <v>44820</v>
      </c>
      <c r="D32" s="13">
        <v>44797</v>
      </c>
      <c r="E32" s="13"/>
      <c r="F32" s="13"/>
      <c r="G32" s="1">
        <f t="shared" si="0"/>
        <v>-23</v>
      </c>
      <c r="H32" s="12">
        <f t="shared" si="1"/>
        <v>-55200</v>
      </c>
    </row>
    <row r="33" spans="1:8" x14ac:dyDescent="0.25">
      <c r="A33" s="19" t="s">
        <v>114</v>
      </c>
      <c r="B33" s="12">
        <v>543.12</v>
      </c>
      <c r="C33" s="13">
        <v>44799</v>
      </c>
      <c r="D33" s="13">
        <v>44823</v>
      </c>
      <c r="E33" s="13"/>
      <c r="F33" s="13"/>
      <c r="G33" s="1">
        <f t="shared" si="0"/>
        <v>24</v>
      </c>
      <c r="H33" s="12">
        <f t="shared" si="1"/>
        <v>13034.880000000001</v>
      </c>
    </row>
    <row r="34" spans="1:8" x14ac:dyDescent="0.25">
      <c r="A34" s="19" t="s">
        <v>115</v>
      </c>
      <c r="B34" s="12">
        <v>2400</v>
      </c>
      <c r="C34" s="13">
        <v>44820</v>
      </c>
      <c r="D34" s="13">
        <v>44827</v>
      </c>
      <c r="E34" s="13"/>
      <c r="F34" s="13"/>
      <c r="G34" s="1">
        <f t="shared" si="0"/>
        <v>7</v>
      </c>
      <c r="H34" s="12">
        <f t="shared" si="1"/>
        <v>16800</v>
      </c>
    </row>
    <row r="35" spans="1:8" x14ac:dyDescent="0.25">
      <c r="A35" s="19" t="s">
        <v>116</v>
      </c>
      <c r="B35" s="12">
        <v>196.64</v>
      </c>
      <c r="C35" s="13">
        <v>44820</v>
      </c>
      <c r="D35" s="13">
        <v>44827</v>
      </c>
      <c r="E35" s="13"/>
      <c r="F35" s="13"/>
      <c r="G35" s="1">
        <f t="shared" si="0"/>
        <v>7</v>
      </c>
      <c r="H35" s="12">
        <f t="shared" si="1"/>
        <v>1376.48</v>
      </c>
    </row>
    <row r="36" spans="1:8" x14ac:dyDescent="0.25">
      <c r="A36" s="19" t="s">
        <v>117</v>
      </c>
      <c r="B36" s="12">
        <v>9.2100000000000009</v>
      </c>
      <c r="C36" s="13">
        <v>44820</v>
      </c>
      <c r="D36" s="13">
        <v>44827</v>
      </c>
      <c r="E36" s="13"/>
      <c r="F36" s="13"/>
      <c r="G36" s="1">
        <f t="shared" si="0"/>
        <v>7</v>
      </c>
      <c r="H36" s="12">
        <f t="shared" si="1"/>
        <v>64.47</v>
      </c>
    </row>
    <row r="37" spans="1:8" x14ac:dyDescent="0.25">
      <c r="A37" s="19" t="s">
        <v>118</v>
      </c>
      <c r="B37" s="12">
        <v>1100</v>
      </c>
      <c r="C37" s="13">
        <v>44829</v>
      </c>
      <c r="D37" s="13">
        <v>44827</v>
      </c>
      <c r="E37" s="13"/>
      <c r="F37" s="13"/>
      <c r="G37" s="1">
        <f t="shared" si="0"/>
        <v>-2</v>
      </c>
      <c r="H37" s="12">
        <f t="shared" si="1"/>
        <v>-2200</v>
      </c>
    </row>
    <row r="38" spans="1:8" x14ac:dyDescent="0.25">
      <c r="A38" s="19" t="s">
        <v>119</v>
      </c>
      <c r="B38" s="12">
        <v>1853.22</v>
      </c>
      <c r="C38" s="13">
        <v>44841</v>
      </c>
      <c r="D38" s="13">
        <v>44827</v>
      </c>
      <c r="E38" s="13"/>
      <c r="F38" s="13"/>
      <c r="G38" s="1">
        <f t="shared" si="0"/>
        <v>-14</v>
      </c>
      <c r="H38" s="12">
        <f t="shared" si="1"/>
        <v>-25945.08</v>
      </c>
    </row>
    <row r="39" spans="1:8" x14ac:dyDescent="0.25">
      <c r="A39" s="19" t="s">
        <v>120</v>
      </c>
      <c r="B39" s="12">
        <v>1550</v>
      </c>
      <c r="C39" s="13">
        <v>44849</v>
      </c>
      <c r="D39" s="13">
        <v>44827</v>
      </c>
      <c r="E39" s="13"/>
      <c r="F39" s="13"/>
      <c r="G39" s="1">
        <f t="shared" si="0"/>
        <v>-22</v>
      </c>
      <c r="H39" s="12">
        <f t="shared" si="1"/>
        <v>-34100</v>
      </c>
    </row>
    <row r="40" spans="1:8" x14ac:dyDescent="0.25">
      <c r="A40" s="19" t="s">
        <v>121</v>
      </c>
      <c r="B40" s="12">
        <v>300</v>
      </c>
      <c r="C40" s="13">
        <v>44849</v>
      </c>
      <c r="D40" s="13">
        <v>44827</v>
      </c>
      <c r="E40" s="13"/>
      <c r="F40" s="13"/>
      <c r="G40" s="1">
        <f t="shared" si="0"/>
        <v>-22</v>
      </c>
      <c r="H40" s="12">
        <f t="shared" si="1"/>
        <v>-6600</v>
      </c>
    </row>
    <row r="41" spans="1:8" x14ac:dyDescent="0.25">
      <c r="A41" s="19" t="s">
        <v>122</v>
      </c>
      <c r="B41" s="12">
        <v>11428.58</v>
      </c>
      <c r="C41" s="13">
        <v>44675</v>
      </c>
      <c r="D41" s="13">
        <v>44827</v>
      </c>
      <c r="E41" s="13"/>
      <c r="F41" s="13"/>
      <c r="G41" s="1">
        <f t="shared" si="0"/>
        <v>152</v>
      </c>
      <c r="H41" s="12">
        <f t="shared" si="1"/>
        <v>1737144.16</v>
      </c>
    </row>
    <row r="42" spans="1:8" x14ac:dyDescent="0.25">
      <c r="A42" s="19" t="s">
        <v>123</v>
      </c>
      <c r="B42" s="12">
        <v>56</v>
      </c>
      <c r="C42" s="13">
        <v>44857</v>
      </c>
      <c r="D42" s="13">
        <v>44827</v>
      </c>
      <c r="E42" s="13"/>
      <c r="F42" s="13"/>
      <c r="G42" s="1">
        <f t="shared" si="0"/>
        <v>-30</v>
      </c>
      <c r="H42" s="12">
        <f t="shared" si="1"/>
        <v>-1680</v>
      </c>
    </row>
    <row r="43" spans="1:8" x14ac:dyDescent="0.25">
      <c r="A43" s="19" t="s">
        <v>124</v>
      </c>
      <c r="B43" s="12">
        <v>2100</v>
      </c>
      <c r="C43" s="13">
        <v>44779</v>
      </c>
      <c r="D43" s="13">
        <v>44831</v>
      </c>
      <c r="E43" s="13"/>
      <c r="F43" s="13"/>
      <c r="G43" s="1">
        <f t="shared" si="0"/>
        <v>52</v>
      </c>
      <c r="H43" s="12">
        <f t="shared" si="1"/>
        <v>109200</v>
      </c>
    </row>
    <row r="44" spans="1:8" x14ac:dyDescent="0.25">
      <c r="A44" s="19" t="s">
        <v>125</v>
      </c>
      <c r="B44" s="12">
        <v>2100</v>
      </c>
      <c r="C44" s="13">
        <v>44779</v>
      </c>
      <c r="D44" s="13">
        <v>44831</v>
      </c>
      <c r="E44" s="13"/>
      <c r="F44" s="13"/>
      <c r="G44" s="1">
        <f t="shared" si="0"/>
        <v>52</v>
      </c>
      <c r="H44" s="12">
        <f t="shared" si="1"/>
        <v>109200</v>
      </c>
    </row>
    <row r="45" spans="1:8" x14ac:dyDescent="0.25">
      <c r="A45" s="19" t="s">
        <v>126</v>
      </c>
      <c r="B45" s="12">
        <v>2100</v>
      </c>
      <c r="C45" s="13">
        <v>44779</v>
      </c>
      <c r="D45" s="13">
        <v>44831</v>
      </c>
      <c r="E45" s="13"/>
      <c r="F45" s="13"/>
      <c r="G45" s="1">
        <f t="shared" si="0"/>
        <v>52</v>
      </c>
      <c r="H45" s="12">
        <f t="shared" si="1"/>
        <v>109200</v>
      </c>
    </row>
    <row r="46" spans="1:8" x14ac:dyDescent="0.25">
      <c r="A46" s="19" t="s">
        <v>127</v>
      </c>
      <c r="B46" s="12">
        <v>2000</v>
      </c>
      <c r="C46" s="13">
        <v>44820</v>
      </c>
      <c r="D46" s="13">
        <v>44831</v>
      </c>
      <c r="E46" s="13"/>
      <c r="F46" s="13"/>
      <c r="G46" s="1">
        <f t="shared" si="0"/>
        <v>11</v>
      </c>
      <c r="H46" s="12">
        <f t="shared" si="1"/>
        <v>22000</v>
      </c>
    </row>
    <row r="47" spans="1:8" x14ac:dyDescent="0.25">
      <c r="A47" s="19" t="s">
        <v>128</v>
      </c>
      <c r="B47" s="12">
        <v>857.14</v>
      </c>
      <c r="C47" s="13">
        <v>44820</v>
      </c>
      <c r="D47" s="13">
        <v>44831</v>
      </c>
      <c r="E47" s="13"/>
      <c r="F47" s="13"/>
      <c r="G47" s="1">
        <f t="shared" si="0"/>
        <v>11</v>
      </c>
      <c r="H47" s="12">
        <f t="shared" si="1"/>
        <v>9428.5399999999991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0</v>
      </c>
      <c r="C1">
        <f>COUNTA(A4:A353)</f>
        <v>0</v>
      </c>
      <c r="G1" s="16">
        <f>IF(B1&lt;&gt;0,H1/B1,0)</f>
        <v>0</v>
      </c>
      <c r="H1" s="15">
        <f>SUM(H4:H353)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2022-10-06T12:05:58Z</dcterms:modified>
</cp:coreProperties>
</file>