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SGA ENZA PETTINARI\Indice tempestività pagamenti\"/>
    </mc:Choice>
  </mc:AlternateContent>
  <xr:revisionPtr revIDLastSave="0" documentId="8_{E17D17BF-5514-44C7-B838-B5316590A69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B1" i="2"/>
  <c r="D16" i="1"/>
  <c r="C16" i="1"/>
  <c r="B16" i="1" a="1"/>
  <c r="B16" i="1" s="1"/>
  <c r="D15" i="1"/>
  <c r="C15" i="1"/>
  <c r="D14" i="1"/>
  <c r="C14" i="1"/>
  <c r="D13" i="1"/>
  <c r="C13" i="1"/>
  <c r="E9" i="1"/>
  <c r="C9" i="1"/>
  <c r="A9" i="1"/>
</calcChain>
</file>

<file path=xl/sharedStrings.xml><?xml version="1.0" encoding="utf-8"?>
<sst xmlns="http://schemas.openxmlformats.org/spreadsheetml/2006/main" count="180" uniqueCount="156">
  <si>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</si>
  <si>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</si>
  <si>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</si>
  <si>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</si>
  <si>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</si>
  <si>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</si>
  <si>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</si>
  <si>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</si>
  <si>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</si>
  <si>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</si>
  <si>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</si>
  <si>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</si>
  <si>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</si>
  <si>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</si>
  <si>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</si>
  <si>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</si>
  <si>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</si>
  <si>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</si>
  <si>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</si>
  <si>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</si>
  <si>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VIA UGO BASSI</t>
  </si>
  <si>
    <t>62012 CIVITANOVA MARCHE (MC) - VIA UGO BASSI, 30 - C.F. 93068500433 C.M. MCIC83600N</t>
  </si>
  <si>
    <t>2026</t>
  </si>
  <si>
    <t>0/2032 del 12/12/2025</t>
  </si>
  <si>
    <t>pa/180 del 17/12/2025</t>
  </si>
  <si>
    <t>pa/185 del 19/12/2025</t>
  </si>
  <si>
    <t>254/PA del 23/12/2025</t>
  </si>
  <si>
    <t>1025294569 del 24/12/2025</t>
  </si>
  <si>
    <t>2025153763 del 23/12/2025</t>
  </si>
  <si>
    <t>138 del 26/12/2025</t>
  </si>
  <si>
    <t>1949/01 del 29/12/2025</t>
  </si>
  <si>
    <t>V3-28025 del 30/12/2025</t>
  </si>
  <si>
    <t>V3-28024 del 30/12/2025</t>
  </si>
  <si>
    <t>V3-28294 del 08/01/2026</t>
  </si>
  <si>
    <t>0000009/E del 14/01/2026</t>
  </si>
  <si>
    <t>6/26-PA del 16/01/2026</t>
  </si>
  <si>
    <t>000033/2026 del 16/01/2026</t>
  </si>
  <si>
    <t>1/2026 del 30/01/2026</t>
  </si>
  <si>
    <t>29/00 del 20/01/2026</t>
  </si>
  <si>
    <t>14/PA del 26/01/2026</t>
  </si>
  <si>
    <t>U1230000020751 del 20/01/2026</t>
  </si>
  <si>
    <t>U1230000020749 del 20/01/2026</t>
  </si>
  <si>
    <t>U1230000020750 del 20/01/2026</t>
  </si>
  <si>
    <t>127 del 27/01/2026</t>
  </si>
  <si>
    <t>7/PA del 19/01/2026</t>
  </si>
  <si>
    <t>1026014830 del 24/01/2026</t>
  </si>
  <si>
    <t>205  del 30/01/2026</t>
  </si>
  <si>
    <t>6/2026/PA del 30/01/2026</t>
  </si>
  <si>
    <t>V3-30076 del 28/01/2026</t>
  </si>
  <si>
    <t>29/01 del 30/01/2026</t>
  </si>
  <si>
    <t>67/01 del 29/01/2026</t>
  </si>
  <si>
    <t>0000000498/PA del 05/02/2026</t>
  </si>
  <si>
    <t>Fattura 9/2026 del 10/02/2026</t>
  </si>
  <si>
    <t>32/P del 18/02/2026</t>
  </si>
  <si>
    <t>11/01 del 12/02/2026</t>
  </si>
  <si>
    <t>1026038897 del 23/02/2026</t>
  </si>
  <si>
    <t>2026013311 del 25/02/2026</t>
  </si>
  <si>
    <t>136 del 25/03/2026</t>
  </si>
  <si>
    <t>32/03 del 05/03/2026</t>
  </si>
  <si>
    <t>1435/P del 27/02/2026</t>
  </si>
  <si>
    <t>1436/P del 27/02/2026</t>
  </si>
  <si>
    <t>5810005467 del 28/02/2026</t>
  </si>
  <si>
    <t>40/PA del 28/02/2026</t>
  </si>
  <si>
    <t>245 del 23/02/2026</t>
  </si>
  <si>
    <t>87/01 del 26/02/2026</t>
  </si>
  <si>
    <t>74 del 11/03/2026</t>
  </si>
  <si>
    <t>V3-33644 del 06/03/2026</t>
  </si>
  <si>
    <t>pa/32 del 11/03/2026</t>
  </si>
  <si>
    <t>83 del 13/03/2026</t>
  </si>
  <si>
    <t>99/FR del 10/03/2026</t>
  </si>
  <si>
    <t>431 del 10/03/2026</t>
  </si>
  <si>
    <t>95 del 19/03/2026</t>
  </si>
  <si>
    <t>FE/45 del 19/03/2026</t>
  </si>
  <si>
    <t>10S del 12/03/2026</t>
  </si>
  <si>
    <t>pa/38 del 20/03/2026</t>
  </si>
  <si>
    <t>8/BG018 del 20/03/2026</t>
  </si>
  <si>
    <t>101 del 21/03/2026</t>
  </si>
  <si>
    <t>1026065838 del 23/03/2026</t>
  </si>
  <si>
    <t>1/PA del 25/03/2026</t>
  </si>
  <si>
    <t>1/BPA del 23/03/2026</t>
  </si>
  <si>
    <t>24/2026 del 25/03/2026</t>
  </si>
  <si>
    <t>120 del 27/03/2026</t>
  </si>
  <si>
    <t>1/PA del 27/03/2026</t>
  </si>
  <si>
    <t>44/26 del 26/03/2026</t>
  </si>
  <si>
    <t>45/26 del 26/03/2026</t>
  </si>
  <si>
    <t>46/26 del 26/03/2026</t>
  </si>
  <si>
    <t>47/26 del 26/03/2026</t>
  </si>
  <si>
    <t>48/26 del 26/03/2026</t>
  </si>
  <si>
    <t>49/26 del 26/03/2026</t>
  </si>
  <si>
    <t>V3-35422 del 24/03/2026</t>
  </si>
  <si>
    <t>33 del 31/03/2026</t>
  </si>
  <si>
    <t>122/P del 01/04/2026</t>
  </si>
  <si>
    <t>21-2026-FE del 23/03/2026</t>
  </si>
  <si>
    <t>59/PA del 31/03/2026</t>
  </si>
  <si>
    <t>19S del 26/03/2026</t>
  </si>
  <si>
    <t>2/Y del 31/03/2026</t>
  </si>
  <si>
    <t>2497 del 31/03/2026</t>
  </si>
  <si>
    <t>3 del 08/04/2026</t>
  </si>
  <si>
    <t>1026078746 del 16/04/2026</t>
  </si>
  <si>
    <t>161 del 16/04/2026</t>
  </si>
  <si>
    <t>13/20 del 15/04/2026</t>
  </si>
  <si>
    <t>521A del 17/04/2026</t>
  </si>
  <si>
    <t>170 del 20/04/2026</t>
  </si>
  <si>
    <t>177 del 21/04/2026</t>
  </si>
  <si>
    <t>8/2026 del 20/04/2026</t>
  </si>
  <si>
    <t>178 del 21/04/2026</t>
  </si>
  <si>
    <t>180 del 22/04/2026</t>
  </si>
  <si>
    <t>186 del 23/04/2026</t>
  </si>
  <si>
    <t>1710000252 del 21/04/2026</t>
  </si>
  <si>
    <t>22/FE del 20/04/2026</t>
  </si>
  <si>
    <t>2026  1  12 del 24/04/2026</t>
  </si>
  <si>
    <t>2026014321 del 27/04/2026</t>
  </si>
  <si>
    <t>194 del 27/04/2026</t>
  </si>
  <si>
    <t>1328 del 22/04/2026</t>
  </si>
  <si>
    <t>2/BPA del 28/04/2026</t>
  </si>
  <si>
    <t>205 del 29/04/2026</t>
  </si>
  <si>
    <t>FPA 21/26 del 29/04/2026</t>
  </si>
  <si>
    <t>209 del 30/04/2026</t>
  </si>
  <si>
    <t>58/26-PA del 30/04/2026</t>
  </si>
  <si>
    <t>60 PA del 29/04/2026</t>
  </si>
  <si>
    <t>56 PA del 28/04/2026</t>
  </si>
  <si>
    <t>717 del 28/04/2026</t>
  </si>
  <si>
    <t>3322 del 30/04/2026</t>
  </si>
  <si>
    <t>109/22 del 04/05/2026</t>
  </si>
  <si>
    <t>60/PA del 05/05/2026</t>
  </si>
  <si>
    <t>229 del 08/05/2026</t>
  </si>
  <si>
    <t>228 del 08/05/2026</t>
  </si>
  <si>
    <t>240 del 11/05/2026</t>
  </si>
  <si>
    <t>32/FORM del 11/05/2026</t>
  </si>
  <si>
    <t>250 del 14/05/2026</t>
  </si>
  <si>
    <t>251 del 14/05/2026</t>
  </si>
  <si>
    <t>14_T del 14/05/2026</t>
  </si>
  <si>
    <t>68/E del 14/05/2026</t>
  </si>
  <si>
    <t>73/PA del 09/05/2026</t>
  </si>
  <si>
    <t>117/22 del 06/05/2026</t>
  </si>
  <si>
    <t>65/26-PA del 18/05/2026</t>
  </si>
  <si>
    <t>000000070/FEC/2026 del 18/05/2026</t>
  </si>
  <si>
    <t>000000063/FEC/2026 del 18/05/2026</t>
  </si>
  <si>
    <t>69/56 del 19/05/2026</t>
  </si>
  <si>
    <t>465/60 2026 del 19/05/2026</t>
  </si>
  <si>
    <t>274 del 20/05/2026</t>
  </si>
  <si>
    <t>282 del 22/05/2026</t>
  </si>
  <si>
    <t>142 del 22/05/2026</t>
  </si>
  <si>
    <t>1026115900 del 25/05/2026</t>
  </si>
  <si>
    <t>291 del 25/05/2026</t>
  </si>
  <si>
    <t>0000050/PA del 09/06/2026</t>
  </si>
  <si>
    <t>2026  1  44 del 03/06/2026</t>
  </si>
  <si>
    <t>FPA 4/26 del 04/06/2026</t>
  </si>
  <si>
    <t>FPA 5/26 del 04/06/2026</t>
  </si>
  <si>
    <t>12 del 03/06/2026</t>
  </si>
  <si>
    <t>FPA 1/26 del 09/06/2026</t>
  </si>
  <si>
    <t>330 del 10/06/2026</t>
  </si>
  <si>
    <t>343 del 12/06/2026</t>
  </si>
  <si>
    <t>344 del 12/06/2026</t>
  </si>
  <si>
    <t>0000739/E del 31/05/2026</t>
  </si>
  <si>
    <t>3/PA del 13/06/2026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</si>
</sst>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/>
    <xf numFmtId="4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7" fillId="3" borderId="12" xfId="0" applyNumberFormat="1" applyFont="1" applyFill="1" applyBorder="1" applyAlignment="1" applyProtection="1">
      <alignment horizontal="center" vertical="center"/>
    </xf>
    <xf numFmtId="0" fontId="7" fillId="3" borderId="13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2" fontId="3" fillId="0" borderId="9" xfId="0" applyNumberFormat="1" applyFont="1" applyFill="1" applyBorder="1" applyAlignment="1" applyProtection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7" fillId="3" borderId="17" xfId="0" applyNumberFormat="1" applyFont="1" applyFill="1" applyBorder="1" applyAlignment="1" applyProtection="1">
      <alignment horizontal="center" vertical="center"/>
    </xf>
    <xf numFmtId="0" fontId="7" fillId="3" borderId="18" xfId="0" applyNumberFormat="1" applyFont="1" applyFill="1" applyBorder="1" applyAlignment="1" applyProtection="1">
      <alignment horizontal="center" vertical="center"/>
    </xf>
    <xf numFmtId="0" fontId="0" fillId="3" borderId="11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0" fillId="3" borderId="7" xfId="0" applyNumberFormat="1" applyFont="1" applyFill="1" applyBorder="1" applyAlignment="1" applyProtection="1">
      <alignment horizontal="center" vertical="center" wrapText="1"/>
    </xf>
    <xf numFmtId="0" fontId="0" fillId="3" borderId="13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B17" sqref="B17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4" t="s">
        <v>22</v>
      </c>
    </row>
    <row r="7" spans="1:9" s="16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133</v>
      </c>
      <c r="B9" s="33"/>
      <c r="C9" s="32">
        <f>SUM(C13:C16)</f>
        <v>101393.87999999998</v>
      </c>
      <c r="D9" s="33"/>
      <c r="E9" s="38">
        <f>('Trimestre 1'!H1+'Trimestre 2'!H1+'Trimestre 3'!H1+'Trimestre 4'!H1)/C9</f>
        <v>-19.55601304536329</v>
      </c>
      <c r="F9" s="39"/>
    </row>
    <row r="10" spans="1:9" ht="20.100000000000001" customHeight="1" thickBot="1" x14ac:dyDescent="0.3">
      <c r="A10" s="17"/>
      <c r="B10" s="17"/>
      <c r="C10" s="18"/>
      <c r="D10" s="17"/>
      <c r="E10" s="19"/>
      <c r="F10" s="26"/>
    </row>
    <row r="11" spans="1:9" s="16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0" t="s">
        <v>3</v>
      </c>
      <c r="B12" s="21" t="s">
        <v>0</v>
      </c>
      <c r="C12" s="22" t="s">
        <v>5</v>
      </c>
      <c r="D12" s="23" t="s">
        <v>12</v>
      </c>
      <c r="E12" s="27" t="s">
        <v>18</v>
      </c>
      <c r="F12" s="28" t="s">
        <v>19</v>
      </c>
    </row>
    <row r="13" spans="1:9" ht="22.5" customHeight="1" x14ac:dyDescent="0.25">
      <c r="A13" s="24" t="s">
        <v>13</v>
      </c>
      <c r="B13" s="30">
        <v>46</v>
      </c>
      <c r="C13" s="25">
        <f>'Trimestre 1'!B1</f>
        <v>28803.140000000003</v>
      </c>
      <c r="D13" s="25">
        <f>'Trimestre 1'!G1</f>
        <v>-14.621797137395436</v>
      </c>
      <c r="E13" s="25">
        <v>12262.49</v>
      </c>
      <c r="F13" s="29">
        <v>13</v>
      </c>
      <c r="G13" s="4"/>
      <c r="H13" s="5"/>
      <c r="I13" s="5"/>
    </row>
    <row r="14" spans="1:9" ht="22.5" customHeight="1" x14ac:dyDescent="0.25">
      <c r="A14" s="24" t="s">
        <v>14</v>
      </c>
      <c r="B14" s="30">
        <v>87</v>
      </c>
      <c r="C14" s="25">
        <f>'Trimestre 2'!B1</f>
        <v>72590.739999999976</v>
      </c>
      <c r="D14" s="25">
        <f>'Trimestre 2'!G1</f>
        <v>-21.513851077974959</v>
      </c>
      <c r="E14" s="25">
        <v>4166.55</v>
      </c>
      <c r="F14" s="29">
        <v>4</v>
      </c>
    </row>
    <row r="15" spans="1:9" ht="22.5" customHeight="1" x14ac:dyDescent="0.25">
      <c r="A15" s="24" t="s">
        <v>15</v>
      </c>
      <c r="B15" s="30">
        <v>0</v>
      </c>
      <c r="C15" s="25">
        <f>'Trimestre 3'!B1</f>
        <v>0</v>
      </c>
      <c r="D15" s="25">
        <f>'Trimestre 3'!G1</f>
        <v>0</v>
      </c>
      <c r="E15" s="25">
        <v>4166.55</v>
      </c>
      <c r="F15" s="29">
        <v>4</v>
      </c>
    </row>
    <row r="16" spans="1:9" ht="21.75" customHeight="1" x14ac:dyDescent="0.25">
      <c r="A16" s="24" t="s">
        <v>16</v>
      </c>
      <c r="B16" s="30">
        <f t="array" ref="B16">IFERROR(INDEX('Trimestre 4'!$A$4:$A$203,MATCH(0,COUNTIF($B$3:B3,'Trimestre 4'!$A$4:$A$203),0)),"")</f>
        <v>0</v>
      </c>
      <c r="C16" s="25">
        <f>'Trimestre 4'!B1</f>
        <v>0</v>
      </c>
      <c r="D16" s="25">
        <f>'Trimestre 4'!G1</f>
        <v>0</v>
      </c>
      <c r="E16" s="25"/>
      <c r="F16" s="29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>
      <selection activeCell="C1" sqref="C1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28803.140000000003</v>
      </c>
      <c r="C1" s="31"/>
      <c r="G1" s="13">
        <f>IF(B1&lt;&gt;0,H1/B1,0)</f>
        <v>-14.621797137395436</v>
      </c>
      <c r="H1" s="12">
        <f>SUM(H4:H195)</f>
        <v>-421153.67000000004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5" t="s">
        <v>23</v>
      </c>
      <c r="B4" s="9">
        <v>54.41</v>
      </c>
      <c r="C4" s="10">
        <v>46043</v>
      </c>
      <c r="D4" s="10">
        <v>46052</v>
      </c>
      <c r="E4" s="10"/>
      <c r="F4" s="10"/>
      <c r="G4" s="1">
        <f>D4-C4-(F4-E4)</f>
        <v>9</v>
      </c>
      <c r="H4" s="9">
        <f>B4*G4</f>
        <v>489.69</v>
      </c>
    </row>
    <row r="5" spans="1:8" x14ac:dyDescent="0.25">
      <c r="A5" s="15" t="s">
        <v>24</v>
      </c>
      <c r="B5" s="9">
        <v>683.64</v>
      </c>
      <c r="C5" s="10">
        <v>46043</v>
      </c>
      <c r="D5" s="10">
        <v>46052</v>
      </c>
      <c r="E5" s="10"/>
      <c r="F5" s="10"/>
      <c r="G5" s="1">
        <f t="shared" ref="G5:G68" si="0">D5-C5-(F5-E5)</f>
        <v>9</v>
      </c>
      <c r="H5" s="9">
        <f t="shared" ref="H5:H68" si="1">B5*G5</f>
        <v>6152.76</v>
      </c>
    </row>
    <row r="6" spans="1:8" x14ac:dyDescent="0.25">
      <c r="A6" s="15" t="s">
        <v>25</v>
      </c>
      <c r="B6" s="9">
        <v>573.78</v>
      </c>
      <c r="C6" s="10">
        <v>46043</v>
      </c>
      <c r="D6" s="10">
        <v>46052</v>
      </c>
      <c r="E6" s="10"/>
      <c r="F6" s="10"/>
      <c r="G6" s="1">
        <f t="shared" si="0"/>
        <v>9</v>
      </c>
      <c r="H6" s="9">
        <f t="shared" si="1"/>
        <v>5164.0200000000004</v>
      </c>
    </row>
    <row r="7" spans="1:8" x14ac:dyDescent="0.25">
      <c r="A7" s="15" t="s">
        <v>26</v>
      </c>
      <c r="B7" s="9">
        <v>258.05</v>
      </c>
      <c r="C7" s="10">
        <v>46051</v>
      </c>
      <c r="D7" s="10">
        <v>46052</v>
      </c>
      <c r="E7" s="10"/>
      <c r="F7" s="10"/>
      <c r="G7" s="1">
        <f t="shared" si="0"/>
        <v>1</v>
      </c>
      <c r="H7" s="9">
        <f t="shared" si="1"/>
        <v>258.05</v>
      </c>
    </row>
    <row r="8" spans="1:8" x14ac:dyDescent="0.25">
      <c r="A8" s="15" t="s">
        <v>27</v>
      </c>
      <c r="B8" s="9">
        <v>32.01</v>
      </c>
      <c r="C8" s="10">
        <v>46051</v>
      </c>
      <c r="D8" s="10">
        <v>46052</v>
      </c>
      <c r="E8" s="10"/>
      <c r="F8" s="10"/>
      <c r="G8" s="1">
        <f t="shared" si="0"/>
        <v>1</v>
      </c>
      <c r="H8" s="9">
        <f t="shared" si="1"/>
        <v>32.01</v>
      </c>
    </row>
    <row r="9" spans="1:8" x14ac:dyDescent="0.25">
      <c r="A9" s="15" t="s">
        <v>28</v>
      </c>
      <c r="B9" s="9">
        <v>149.13</v>
      </c>
      <c r="C9" s="10">
        <v>46051</v>
      </c>
      <c r="D9" s="10">
        <v>46052</v>
      </c>
      <c r="E9" s="10"/>
      <c r="F9" s="10"/>
      <c r="G9" s="1">
        <f t="shared" si="0"/>
        <v>1</v>
      </c>
      <c r="H9" s="9">
        <f t="shared" si="1"/>
        <v>149.13</v>
      </c>
    </row>
    <row r="10" spans="1:8" x14ac:dyDescent="0.25">
      <c r="A10" s="15" t="s">
        <v>29</v>
      </c>
      <c r="B10" s="9">
        <v>522</v>
      </c>
      <c r="C10" s="10">
        <v>46051</v>
      </c>
      <c r="D10" s="10">
        <v>46052</v>
      </c>
      <c r="E10" s="10"/>
      <c r="F10" s="10"/>
      <c r="G10" s="1">
        <f t="shared" si="0"/>
        <v>1</v>
      </c>
      <c r="H10" s="9">
        <f t="shared" si="1"/>
        <v>522</v>
      </c>
    </row>
    <row r="11" spans="1:8" x14ac:dyDescent="0.25">
      <c r="A11" s="15" t="s">
        <v>30</v>
      </c>
      <c r="B11" s="9">
        <v>1259.69</v>
      </c>
      <c r="C11" s="10">
        <v>46067</v>
      </c>
      <c r="D11" s="10">
        <v>46062</v>
      </c>
      <c r="E11" s="10"/>
      <c r="F11" s="10"/>
      <c r="G11" s="1">
        <f t="shared" si="0"/>
        <v>-5</v>
      </c>
      <c r="H11" s="9">
        <f t="shared" si="1"/>
        <v>-6298.45</v>
      </c>
    </row>
    <row r="12" spans="1:8" x14ac:dyDescent="0.25">
      <c r="A12" s="15" t="s">
        <v>31</v>
      </c>
      <c r="B12" s="9">
        <v>1325.38</v>
      </c>
      <c r="C12" s="10">
        <v>46071</v>
      </c>
      <c r="D12" s="10">
        <v>46062</v>
      </c>
      <c r="E12" s="10"/>
      <c r="F12" s="10"/>
      <c r="G12" s="1">
        <f t="shared" si="0"/>
        <v>-9</v>
      </c>
      <c r="H12" s="9">
        <f t="shared" si="1"/>
        <v>-11928.42</v>
      </c>
    </row>
    <row r="13" spans="1:8" x14ac:dyDescent="0.25">
      <c r="A13" s="15" t="s">
        <v>32</v>
      </c>
      <c r="B13" s="9">
        <v>515.28</v>
      </c>
      <c r="C13" s="10">
        <v>46071</v>
      </c>
      <c r="D13" s="10">
        <v>46062</v>
      </c>
      <c r="E13" s="10"/>
      <c r="F13" s="10"/>
      <c r="G13" s="1">
        <f t="shared" si="0"/>
        <v>-9</v>
      </c>
      <c r="H13" s="9">
        <f t="shared" si="1"/>
        <v>-4637.5200000000004</v>
      </c>
    </row>
    <row r="14" spans="1:8" x14ac:dyDescent="0.25">
      <c r="A14" s="15" t="s">
        <v>33</v>
      </c>
      <c r="B14" s="9">
        <v>192.01</v>
      </c>
      <c r="C14" s="10">
        <v>46071</v>
      </c>
      <c r="D14" s="10">
        <v>46062</v>
      </c>
      <c r="E14" s="10"/>
      <c r="F14" s="10"/>
      <c r="G14" s="1">
        <f t="shared" si="0"/>
        <v>-9</v>
      </c>
      <c r="H14" s="9">
        <f t="shared" si="1"/>
        <v>-1728.09</v>
      </c>
    </row>
    <row r="15" spans="1:8" x14ac:dyDescent="0.25">
      <c r="A15" s="15" t="s">
        <v>34</v>
      </c>
      <c r="B15" s="9">
        <v>2364.21</v>
      </c>
      <c r="C15" s="10">
        <v>46079</v>
      </c>
      <c r="D15" s="10">
        <v>46062</v>
      </c>
      <c r="E15" s="10"/>
      <c r="F15" s="10"/>
      <c r="G15" s="1">
        <f t="shared" si="0"/>
        <v>-17</v>
      </c>
      <c r="H15" s="9">
        <f t="shared" si="1"/>
        <v>-40191.57</v>
      </c>
    </row>
    <row r="16" spans="1:8" x14ac:dyDescent="0.25">
      <c r="A16" s="15" t="s">
        <v>35</v>
      </c>
      <c r="B16" s="9">
        <v>1244</v>
      </c>
      <c r="C16" s="10">
        <v>46079</v>
      </c>
      <c r="D16" s="10">
        <v>46062</v>
      </c>
      <c r="E16" s="10"/>
      <c r="F16" s="10"/>
      <c r="G16" s="1">
        <f t="shared" si="0"/>
        <v>-17</v>
      </c>
      <c r="H16" s="9">
        <f t="shared" si="1"/>
        <v>-21148</v>
      </c>
    </row>
    <row r="17" spans="1:8" x14ac:dyDescent="0.25">
      <c r="A17" s="15" t="s">
        <v>36</v>
      </c>
      <c r="B17" s="9">
        <v>75</v>
      </c>
      <c r="C17" s="10">
        <v>46079</v>
      </c>
      <c r="D17" s="10">
        <v>46062</v>
      </c>
      <c r="E17" s="10"/>
      <c r="F17" s="10"/>
      <c r="G17" s="1">
        <f t="shared" si="0"/>
        <v>-17</v>
      </c>
      <c r="H17" s="9">
        <f t="shared" si="1"/>
        <v>-1275</v>
      </c>
    </row>
    <row r="18" spans="1:8" x14ac:dyDescent="0.25">
      <c r="A18" s="15" t="s">
        <v>37</v>
      </c>
      <c r="B18" s="9">
        <v>327.87</v>
      </c>
      <c r="C18" s="10">
        <v>46088</v>
      </c>
      <c r="D18" s="10">
        <v>46062</v>
      </c>
      <c r="E18" s="10"/>
      <c r="F18" s="10"/>
      <c r="G18" s="1">
        <f t="shared" si="0"/>
        <v>-26</v>
      </c>
      <c r="H18" s="9">
        <f t="shared" si="1"/>
        <v>-8524.6200000000008</v>
      </c>
    </row>
    <row r="19" spans="1:8" x14ac:dyDescent="0.25">
      <c r="A19" s="15" t="s">
        <v>38</v>
      </c>
      <c r="B19" s="9">
        <v>798</v>
      </c>
      <c r="C19" s="10">
        <v>46089</v>
      </c>
      <c r="D19" s="10">
        <v>46076</v>
      </c>
      <c r="E19" s="10"/>
      <c r="F19" s="10"/>
      <c r="G19" s="1">
        <f t="shared" si="0"/>
        <v>-13</v>
      </c>
      <c r="H19" s="9">
        <f t="shared" si="1"/>
        <v>-10374</v>
      </c>
    </row>
    <row r="20" spans="1:8" x14ac:dyDescent="0.25">
      <c r="A20" s="15" t="s">
        <v>39</v>
      </c>
      <c r="B20" s="9">
        <v>1300</v>
      </c>
      <c r="C20" s="10">
        <v>46088</v>
      </c>
      <c r="D20" s="10">
        <v>46076</v>
      </c>
      <c r="E20" s="10">
        <v>46048</v>
      </c>
      <c r="F20" s="10">
        <v>46079</v>
      </c>
      <c r="G20" s="1">
        <f t="shared" si="0"/>
        <v>-43</v>
      </c>
      <c r="H20" s="9">
        <f t="shared" si="1"/>
        <v>-55900</v>
      </c>
    </row>
    <row r="21" spans="1:8" x14ac:dyDescent="0.25">
      <c r="A21" s="15" t="s">
        <v>40</v>
      </c>
      <c r="B21" s="9">
        <v>249.98</v>
      </c>
      <c r="C21" s="10">
        <v>46085</v>
      </c>
      <c r="D21" s="10">
        <v>46076</v>
      </c>
      <c r="E21" s="10"/>
      <c r="F21" s="10"/>
      <c r="G21" s="1">
        <f t="shared" si="0"/>
        <v>-9</v>
      </c>
      <c r="H21" s="9">
        <f t="shared" si="1"/>
        <v>-2249.8200000000002</v>
      </c>
    </row>
    <row r="22" spans="1:8" x14ac:dyDescent="0.25">
      <c r="A22" s="15" t="s">
        <v>41</v>
      </c>
      <c r="B22" s="9">
        <v>12</v>
      </c>
      <c r="C22" s="10">
        <v>46085</v>
      </c>
      <c r="D22" s="10">
        <v>46076</v>
      </c>
      <c r="E22" s="10"/>
      <c r="F22" s="10"/>
      <c r="G22" s="1">
        <f t="shared" si="0"/>
        <v>-9</v>
      </c>
      <c r="H22" s="9">
        <f t="shared" si="1"/>
        <v>-108</v>
      </c>
    </row>
    <row r="23" spans="1:8" x14ac:dyDescent="0.25">
      <c r="A23" s="15" t="s">
        <v>42</v>
      </c>
      <c r="B23" s="9">
        <v>4778.0200000000004</v>
      </c>
      <c r="C23" s="10">
        <v>46085</v>
      </c>
      <c r="D23" s="10">
        <v>46076</v>
      </c>
      <c r="E23" s="10"/>
      <c r="F23" s="10"/>
      <c r="G23" s="1">
        <f t="shared" si="0"/>
        <v>-9</v>
      </c>
      <c r="H23" s="9">
        <f t="shared" si="1"/>
        <v>-43002.18</v>
      </c>
    </row>
    <row r="24" spans="1:8" x14ac:dyDescent="0.25">
      <c r="A24" s="15" t="s">
        <v>43</v>
      </c>
      <c r="B24" s="9">
        <v>416</v>
      </c>
      <c r="C24" s="10">
        <v>46092</v>
      </c>
      <c r="D24" s="10">
        <v>46076</v>
      </c>
      <c r="E24" s="10"/>
      <c r="F24" s="10"/>
      <c r="G24" s="1">
        <f t="shared" si="0"/>
        <v>-16</v>
      </c>
      <c r="H24" s="9">
        <f t="shared" si="1"/>
        <v>-6656</v>
      </c>
    </row>
    <row r="25" spans="1:8" x14ac:dyDescent="0.25">
      <c r="A25" s="15" t="s">
        <v>44</v>
      </c>
      <c r="B25" s="9">
        <v>530.1</v>
      </c>
      <c r="C25" s="10">
        <v>46085</v>
      </c>
      <c r="D25" s="10">
        <v>46076</v>
      </c>
      <c r="E25" s="10"/>
      <c r="F25" s="10"/>
      <c r="G25" s="1">
        <f t="shared" si="0"/>
        <v>-9</v>
      </c>
      <c r="H25" s="9">
        <f t="shared" si="1"/>
        <v>-4770.8999999999996</v>
      </c>
    </row>
    <row r="26" spans="1:8" x14ac:dyDescent="0.25">
      <c r="A26" s="15" t="s">
        <v>45</v>
      </c>
      <c r="B26" s="9">
        <v>10.67</v>
      </c>
      <c r="C26" s="10">
        <v>46086</v>
      </c>
      <c r="D26" s="10">
        <v>46076</v>
      </c>
      <c r="E26" s="10"/>
      <c r="F26" s="10"/>
      <c r="G26" s="1">
        <f t="shared" si="0"/>
        <v>-10</v>
      </c>
      <c r="H26" s="9">
        <f t="shared" si="1"/>
        <v>-106.7</v>
      </c>
    </row>
    <row r="27" spans="1:8" x14ac:dyDescent="0.25">
      <c r="A27" s="15" t="s">
        <v>46</v>
      </c>
      <c r="B27" s="9">
        <v>201.66</v>
      </c>
      <c r="C27" s="10">
        <v>46095</v>
      </c>
      <c r="D27" s="10">
        <v>46079</v>
      </c>
      <c r="E27" s="10"/>
      <c r="F27" s="10"/>
      <c r="G27" s="1">
        <f t="shared" si="0"/>
        <v>-16</v>
      </c>
      <c r="H27" s="9">
        <f t="shared" si="1"/>
        <v>-3226.56</v>
      </c>
    </row>
    <row r="28" spans="1:8" x14ac:dyDescent="0.25">
      <c r="A28" s="15" t="s">
        <v>47</v>
      </c>
      <c r="B28" s="9">
        <v>124</v>
      </c>
      <c r="C28" s="10">
        <v>46096</v>
      </c>
      <c r="D28" s="10">
        <v>46079</v>
      </c>
      <c r="E28" s="10"/>
      <c r="F28" s="10"/>
      <c r="G28" s="1">
        <f t="shared" si="0"/>
        <v>-17</v>
      </c>
      <c r="H28" s="9">
        <f t="shared" si="1"/>
        <v>-2108</v>
      </c>
    </row>
    <row r="29" spans="1:8" x14ac:dyDescent="0.25">
      <c r="A29" s="15" t="s">
        <v>48</v>
      </c>
      <c r="B29" s="9">
        <v>83.16</v>
      </c>
      <c r="C29" s="10">
        <v>46096</v>
      </c>
      <c r="D29" s="10">
        <v>46079</v>
      </c>
      <c r="E29" s="10"/>
      <c r="F29" s="10"/>
      <c r="G29" s="1">
        <f t="shared" si="0"/>
        <v>-17</v>
      </c>
      <c r="H29" s="9">
        <f t="shared" si="1"/>
        <v>-1413.72</v>
      </c>
    </row>
    <row r="30" spans="1:8" x14ac:dyDescent="0.25">
      <c r="A30" s="15" t="s">
        <v>49</v>
      </c>
      <c r="B30" s="9">
        <v>93</v>
      </c>
      <c r="C30" s="10">
        <v>46096</v>
      </c>
      <c r="D30" s="10">
        <v>46079</v>
      </c>
      <c r="E30" s="10"/>
      <c r="F30" s="10"/>
      <c r="G30" s="1">
        <f t="shared" si="0"/>
        <v>-17</v>
      </c>
      <c r="H30" s="9">
        <f t="shared" si="1"/>
        <v>-1581</v>
      </c>
    </row>
    <row r="31" spans="1:8" x14ac:dyDescent="0.25">
      <c r="A31" s="15" t="s">
        <v>50</v>
      </c>
      <c r="B31" s="9">
        <v>470.4</v>
      </c>
      <c r="C31" s="10">
        <v>46099</v>
      </c>
      <c r="D31" s="10">
        <v>46079</v>
      </c>
      <c r="E31" s="10"/>
      <c r="F31" s="10"/>
      <c r="G31" s="1">
        <f t="shared" si="0"/>
        <v>-20</v>
      </c>
      <c r="H31" s="9">
        <f t="shared" si="1"/>
        <v>-9408</v>
      </c>
    </row>
    <row r="32" spans="1:8" x14ac:dyDescent="0.25">
      <c r="A32" s="15" t="s">
        <v>51</v>
      </c>
      <c r="B32" s="9">
        <v>1775</v>
      </c>
      <c r="C32" s="10">
        <v>46099</v>
      </c>
      <c r="D32" s="10">
        <v>46079</v>
      </c>
      <c r="E32" s="10"/>
      <c r="F32" s="10"/>
      <c r="G32" s="1">
        <f t="shared" si="0"/>
        <v>-20</v>
      </c>
      <c r="H32" s="9">
        <f t="shared" si="1"/>
        <v>-35500</v>
      </c>
    </row>
    <row r="33" spans="1:8" x14ac:dyDescent="0.25">
      <c r="A33" s="15" t="s">
        <v>52</v>
      </c>
      <c r="B33" s="9">
        <v>140</v>
      </c>
      <c r="C33" s="10">
        <v>46106</v>
      </c>
      <c r="D33" s="10">
        <v>46079</v>
      </c>
      <c r="E33" s="10"/>
      <c r="F33" s="10"/>
      <c r="G33" s="1">
        <f t="shared" si="0"/>
        <v>-27</v>
      </c>
      <c r="H33" s="9">
        <f t="shared" si="1"/>
        <v>-3780</v>
      </c>
    </row>
    <row r="34" spans="1:8" x14ac:dyDescent="0.25">
      <c r="A34" s="15" t="s">
        <v>53</v>
      </c>
      <c r="B34" s="9">
        <v>140.16</v>
      </c>
      <c r="C34" s="10">
        <v>46113</v>
      </c>
      <c r="D34" s="10">
        <v>46099</v>
      </c>
      <c r="E34" s="10"/>
      <c r="F34" s="10"/>
      <c r="G34" s="1">
        <f t="shared" si="0"/>
        <v>-14</v>
      </c>
      <c r="H34" s="9">
        <f t="shared" si="1"/>
        <v>-1962.24</v>
      </c>
    </row>
    <row r="35" spans="1:8" x14ac:dyDescent="0.25">
      <c r="A35" s="15" t="s">
        <v>54</v>
      </c>
      <c r="B35" s="9">
        <v>85.49</v>
      </c>
      <c r="C35" s="10">
        <v>46110</v>
      </c>
      <c r="D35" s="10">
        <v>46099</v>
      </c>
      <c r="E35" s="10"/>
      <c r="F35" s="10"/>
      <c r="G35" s="1">
        <f t="shared" si="0"/>
        <v>-11</v>
      </c>
      <c r="H35" s="9">
        <f t="shared" si="1"/>
        <v>-940.39</v>
      </c>
    </row>
    <row r="36" spans="1:8" x14ac:dyDescent="0.25">
      <c r="A36" s="15" t="s">
        <v>55</v>
      </c>
      <c r="B36" s="9">
        <v>55.51</v>
      </c>
      <c r="C36" s="10">
        <v>46120</v>
      </c>
      <c r="D36" s="10">
        <v>46099</v>
      </c>
      <c r="E36" s="10"/>
      <c r="F36" s="10"/>
      <c r="G36" s="1">
        <f t="shared" si="0"/>
        <v>-21</v>
      </c>
      <c r="H36" s="9">
        <f t="shared" si="1"/>
        <v>-1165.71</v>
      </c>
    </row>
    <row r="37" spans="1:8" x14ac:dyDescent="0.25">
      <c r="A37" s="15" t="s">
        <v>56</v>
      </c>
      <c r="B37" s="9">
        <v>21.64</v>
      </c>
      <c r="C37" s="10">
        <v>46120</v>
      </c>
      <c r="D37" s="10">
        <v>46099</v>
      </c>
      <c r="E37" s="10"/>
      <c r="F37" s="10"/>
      <c r="G37" s="1">
        <f t="shared" si="0"/>
        <v>-21</v>
      </c>
      <c r="H37" s="9">
        <f t="shared" si="1"/>
        <v>-454.44</v>
      </c>
    </row>
    <row r="38" spans="1:8" x14ac:dyDescent="0.25">
      <c r="A38" s="15" t="s">
        <v>57</v>
      </c>
      <c r="B38" s="9">
        <v>936</v>
      </c>
      <c r="C38" s="10">
        <v>46142</v>
      </c>
      <c r="D38" s="10">
        <v>46112</v>
      </c>
      <c r="E38" s="10"/>
      <c r="F38" s="10"/>
      <c r="G38" s="1">
        <f t="shared" si="0"/>
        <v>-30</v>
      </c>
      <c r="H38" s="9">
        <f t="shared" si="1"/>
        <v>-28080</v>
      </c>
    </row>
    <row r="39" spans="1:8" x14ac:dyDescent="0.25">
      <c r="A39" s="15" t="s">
        <v>58</v>
      </c>
      <c r="B39" s="9">
        <v>1227.27</v>
      </c>
      <c r="C39" s="10">
        <v>46128</v>
      </c>
      <c r="D39" s="10">
        <v>46112</v>
      </c>
      <c r="E39" s="10"/>
      <c r="F39" s="10"/>
      <c r="G39" s="1">
        <f t="shared" si="0"/>
        <v>-16</v>
      </c>
      <c r="H39" s="9">
        <f t="shared" si="1"/>
        <v>-19636.32</v>
      </c>
    </row>
    <row r="40" spans="1:8" x14ac:dyDescent="0.25">
      <c r="A40" s="15" t="s">
        <v>59</v>
      </c>
      <c r="B40" s="9">
        <v>233.33</v>
      </c>
      <c r="C40" s="10">
        <v>46124</v>
      </c>
      <c r="D40" s="10">
        <v>46112</v>
      </c>
      <c r="E40" s="10"/>
      <c r="F40" s="10"/>
      <c r="G40" s="1">
        <f t="shared" si="0"/>
        <v>-12</v>
      </c>
      <c r="H40" s="9">
        <f t="shared" si="1"/>
        <v>-2799.96</v>
      </c>
    </row>
    <row r="41" spans="1:8" x14ac:dyDescent="0.25">
      <c r="A41" s="15" t="s">
        <v>60</v>
      </c>
      <c r="B41" s="9">
        <v>65.239999999999995</v>
      </c>
      <c r="C41" s="10">
        <v>46124</v>
      </c>
      <c r="D41" s="10">
        <v>46112</v>
      </c>
      <c r="E41" s="10"/>
      <c r="F41" s="10"/>
      <c r="G41" s="1">
        <f t="shared" si="0"/>
        <v>-12</v>
      </c>
      <c r="H41" s="9">
        <f t="shared" si="1"/>
        <v>-782.88</v>
      </c>
    </row>
    <row r="42" spans="1:8" x14ac:dyDescent="0.25">
      <c r="A42" s="15" t="s">
        <v>61</v>
      </c>
      <c r="B42" s="9">
        <v>246.15</v>
      </c>
      <c r="C42" s="10">
        <v>46124</v>
      </c>
      <c r="D42" s="10">
        <v>46112</v>
      </c>
      <c r="E42" s="10"/>
      <c r="F42" s="10"/>
      <c r="G42" s="1">
        <f t="shared" si="0"/>
        <v>-12</v>
      </c>
      <c r="H42" s="9">
        <f t="shared" si="1"/>
        <v>-2953.8</v>
      </c>
    </row>
    <row r="43" spans="1:8" x14ac:dyDescent="0.25">
      <c r="A43" s="15" t="s">
        <v>62</v>
      </c>
      <c r="B43" s="9">
        <v>48</v>
      </c>
      <c r="C43" s="10">
        <v>46128</v>
      </c>
      <c r="D43" s="10">
        <v>46112</v>
      </c>
      <c r="E43" s="10"/>
      <c r="F43" s="10"/>
      <c r="G43" s="1">
        <f t="shared" si="0"/>
        <v>-16</v>
      </c>
      <c r="H43" s="9">
        <f t="shared" si="1"/>
        <v>-768</v>
      </c>
    </row>
    <row r="44" spans="1:8" x14ac:dyDescent="0.25">
      <c r="A44" s="15" t="s">
        <v>63</v>
      </c>
      <c r="B44" s="9">
        <v>2500.0700000000002</v>
      </c>
      <c r="C44" s="10">
        <v>46128</v>
      </c>
      <c r="D44" s="10">
        <v>46112</v>
      </c>
      <c r="E44" s="10"/>
      <c r="F44" s="10"/>
      <c r="G44" s="1">
        <f t="shared" si="0"/>
        <v>-16</v>
      </c>
      <c r="H44" s="9">
        <f t="shared" si="1"/>
        <v>-40001.120000000003</v>
      </c>
    </row>
    <row r="45" spans="1:8" x14ac:dyDescent="0.25">
      <c r="A45" s="15" t="s">
        <v>64</v>
      </c>
      <c r="B45" s="9">
        <v>750</v>
      </c>
      <c r="C45" s="10">
        <v>46128</v>
      </c>
      <c r="D45" s="10">
        <v>46112</v>
      </c>
      <c r="E45" s="10"/>
      <c r="F45" s="10"/>
      <c r="G45" s="1">
        <f t="shared" si="0"/>
        <v>-16</v>
      </c>
      <c r="H45" s="9">
        <f t="shared" si="1"/>
        <v>-12000</v>
      </c>
    </row>
    <row r="46" spans="1:8" x14ac:dyDescent="0.25">
      <c r="A46" s="15" t="s">
        <v>65</v>
      </c>
      <c r="B46" s="9">
        <v>500</v>
      </c>
      <c r="C46" s="10">
        <v>46136</v>
      </c>
      <c r="D46" s="10">
        <v>46112</v>
      </c>
      <c r="E46" s="10"/>
      <c r="F46" s="10"/>
      <c r="G46" s="1">
        <f t="shared" si="0"/>
        <v>-24</v>
      </c>
      <c r="H46" s="9">
        <f t="shared" si="1"/>
        <v>-12000</v>
      </c>
    </row>
    <row r="47" spans="1:8" x14ac:dyDescent="0.25">
      <c r="A47" s="15" t="s">
        <v>66</v>
      </c>
      <c r="B47" s="9">
        <v>52.97</v>
      </c>
      <c r="C47" s="10">
        <v>46136</v>
      </c>
      <c r="D47" s="10">
        <v>46112</v>
      </c>
      <c r="E47" s="10"/>
      <c r="F47" s="10"/>
      <c r="G47" s="1">
        <f t="shared" si="0"/>
        <v>-24</v>
      </c>
      <c r="H47" s="9">
        <f t="shared" si="1"/>
        <v>-1271.28</v>
      </c>
    </row>
    <row r="48" spans="1:8" x14ac:dyDescent="0.25">
      <c r="A48" s="15" t="s">
        <v>67</v>
      </c>
      <c r="B48" s="9">
        <v>573.77</v>
      </c>
      <c r="C48" s="10">
        <v>46136</v>
      </c>
      <c r="D48" s="10">
        <v>46112</v>
      </c>
      <c r="E48" s="10"/>
      <c r="F48" s="10"/>
      <c r="G48" s="1">
        <f t="shared" si="0"/>
        <v>-24</v>
      </c>
      <c r="H48" s="9">
        <f t="shared" si="1"/>
        <v>-13770.48</v>
      </c>
    </row>
    <row r="49" spans="1:8" x14ac:dyDescent="0.25">
      <c r="A49" s="15" t="s">
        <v>68</v>
      </c>
      <c r="B49" s="9">
        <v>809.09</v>
      </c>
      <c r="C49" s="10">
        <v>46136</v>
      </c>
      <c r="D49" s="10">
        <v>46112</v>
      </c>
      <c r="E49" s="10"/>
      <c r="F49" s="10"/>
      <c r="G49" s="1">
        <f t="shared" si="0"/>
        <v>-24</v>
      </c>
      <c r="H49" s="9">
        <f t="shared" si="1"/>
        <v>-19418.16</v>
      </c>
    </row>
    <row r="50" spans="1:8" x14ac:dyDescent="0.25">
      <c r="A50" s="15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5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5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5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5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5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5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5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5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5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5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5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5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5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5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5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5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5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5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5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5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5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5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5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5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5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5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5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5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5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5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5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5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5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5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5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5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5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5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5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5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>
      <selection activeCell="C1" sqref="C1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72590.739999999976</v>
      </c>
      <c r="C1" s="31"/>
      <c r="G1" s="13">
        <f>IF(B1&lt;&gt;0,H1/B1,0)</f>
        <v>-21.513851077974959</v>
      </c>
      <c r="H1" s="12">
        <f>SUM(H4:H195)</f>
        <v>-1561706.37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5" t="s">
        <v>69</v>
      </c>
      <c r="B4" s="9">
        <v>408.61</v>
      </c>
      <c r="C4" s="10">
        <v>46142</v>
      </c>
      <c r="D4" s="10">
        <v>46128</v>
      </c>
      <c r="E4" s="10"/>
      <c r="F4" s="10"/>
      <c r="G4" s="1">
        <f>D4-C4-(F4-E4)</f>
        <v>-14</v>
      </c>
      <c r="H4" s="9">
        <f>B4*G4</f>
        <v>-5720.54</v>
      </c>
    </row>
    <row r="5" spans="1:8" x14ac:dyDescent="0.25">
      <c r="A5" s="15" t="s">
        <v>70</v>
      </c>
      <c r="B5" s="9">
        <v>193.24</v>
      </c>
      <c r="C5" s="10">
        <v>46138</v>
      </c>
      <c r="D5" s="10">
        <v>46128</v>
      </c>
      <c r="E5" s="10"/>
      <c r="F5" s="10"/>
      <c r="G5" s="1">
        <f t="shared" ref="G5:G68" si="0">D5-C5-(F5-E5)</f>
        <v>-10</v>
      </c>
      <c r="H5" s="9">
        <f t="shared" ref="H5:H68" si="1">B5*G5</f>
        <v>-1932.4</v>
      </c>
    </row>
    <row r="6" spans="1:8" x14ac:dyDescent="0.25">
      <c r="A6" s="15" t="s">
        <v>71</v>
      </c>
      <c r="B6" s="9">
        <v>900</v>
      </c>
      <c r="C6" s="10">
        <v>46142</v>
      </c>
      <c r="D6" s="10">
        <v>46128</v>
      </c>
      <c r="E6" s="10"/>
      <c r="F6" s="10"/>
      <c r="G6" s="1">
        <f t="shared" si="0"/>
        <v>-14</v>
      </c>
      <c r="H6" s="9">
        <f t="shared" si="1"/>
        <v>-12600</v>
      </c>
    </row>
    <row r="7" spans="1:8" x14ac:dyDescent="0.25">
      <c r="A7" s="15" t="s">
        <v>72</v>
      </c>
      <c r="B7" s="9">
        <v>55</v>
      </c>
      <c r="C7" s="10">
        <v>46142</v>
      </c>
      <c r="D7" s="10">
        <v>46128</v>
      </c>
      <c r="E7" s="10"/>
      <c r="F7" s="10"/>
      <c r="G7" s="1">
        <f t="shared" si="0"/>
        <v>-14</v>
      </c>
      <c r="H7" s="9">
        <f t="shared" si="1"/>
        <v>-770</v>
      </c>
    </row>
    <row r="8" spans="1:8" x14ac:dyDescent="0.25">
      <c r="A8" s="15" t="s">
        <v>73</v>
      </c>
      <c r="B8" s="9">
        <v>848</v>
      </c>
      <c r="C8" s="10">
        <v>46143</v>
      </c>
      <c r="D8" s="10">
        <v>46128</v>
      </c>
      <c r="E8" s="10"/>
      <c r="F8" s="10"/>
      <c r="G8" s="1">
        <f t="shared" si="0"/>
        <v>-15</v>
      </c>
      <c r="H8" s="9">
        <f t="shared" si="1"/>
        <v>-12720</v>
      </c>
    </row>
    <row r="9" spans="1:8" x14ac:dyDescent="0.25">
      <c r="A9" s="15" t="s">
        <v>74</v>
      </c>
      <c r="B9" s="9">
        <v>82.05</v>
      </c>
      <c r="C9" s="10">
        <v>46143</v>
      </c>
      <c r="D9" s="10">
        <v>46128</v>
      </c>
      <c r="E9" s="10"/>
      <c r="F9" s="10"/>
      <c r="G9" s="1">
        <f t="shared" si="0"/>
        <v>-15</v>
      </c>
      <c r="H9" s="9">
        <f t="shared" si="1"/>
        <v>-1230.75</v>
      </c>
    </row>
    <row r="10" spans="1:8" x14ac:dyDescent="0.25">
      <c r="A10" s="15" t="s">
        <v>75</v>
      </c>
      <c r="B10" s="9">
        <v>996</v>
      </c>
      <c r="C10" s="10">
        <v>46143</v>
      </c>
      <c r="D10" s="10">
        <v>46128</v>
      </c>
      <c r="E10" s="10"/>
      <c r="F10" s="10"/>
      <c r="G10" s="1">
        <f t="shared" si="0"/>
        <v>-15</v>
      </c>
      <c r="H10" s="9">
        <f t="shared" si="1"/>
        <v>-14940</v>
      </c>
    </row>
    <row r="11" spans="1:8" x14ac:dyDescent="0.25">
      <c r="A11" s="15" t="s">
        <v>76</v>
      </c>
      <c r="B11" s="9">
        <v>1181.82</v>
      </c>
      <c r="C11" s="10">
        <v>46143</v>
      </c>
      <c r="D11" s="10">
        <v>46128</v>
      </c>
      <c r="E11" s="10"/>
      <c r="F11" s="10"/>
      <c r="G11" s="1">
        <f t="shared" si="0"/>
        <v>-15</v>
      </c>
      <c r="H11" s="9">
        <f t="shared" si="1"/>
        <v>-17727.3</v>
      </c>
    </row>
    <row r="12" spans="1:8" x14ac:dyDescent="0.25">
      <c r="A12" s="15" t="s">
        <v>77</v>
      </c>
      <c r="B12" s="9">
        <v>37.31</v>
      </c>
      <c r="C12" s="10">
        <v>46143</v>
      </c>
      <c r="D12" s="10">
        <v>46128</v>
      </c>
      <c r="E12" s="10"/>
      <c r="F12" s="10"/>
      <c r="G12" s="1">
        <f t="shared" si="0"/>
        <v>-15</v>
      </c>
      <c r="H12" s="9">
        <f t="shared" si="1"/>
        <v>-559.65</v>
      </c>
    </row>
    <row r="13" spans="1:8" x14ac:dyDescent="0.25">
      <c r="A13" s="15" t="s">
        <v>78</v>
      </c>
      <c r="B13" s="9">
        <v>200</v>
      </c>
      <c r="C13" s="10">
        <v>46150</v>
      </c>
      <c r="D13" s="10">
        <v>46128</v>
      </c>
      <c r="E13" s="10"/>
      <c r="F13" s="10"/>
      <c r="G13" s="1">
        <f t="shared" si="0"/>
        <v>-22</v>
      </c>
      <c r="H13" s="9">
        <f t="shared" si="1"/>
        <v>-4400</v>
      </c>
    </row>
    <row r="14" spans="1:8" x14ac:dyDescent="0.25">
      <c r="A14" s="15" t="s">
        <v>79</v>
      </c>
      <c r="B14" s="9">
        <v>500</v>
      </c>
      <c r="C14" s="10">
        <v>46150</v>
      </c>
      <c r="D14" s="10">
        <v>46128</v>
      </c>
      <c r="E14" s="10"/>
      <c r="F14" s="10"/>
      <c r="G14" s="1">
        <f t="shared" si="0"/>
        <v>-22</v>
      </c>
      <c r="H14" s="9">
        <f t="shared" si="1"/>
        <v>-11000</v>
      </c>
    </row>
    <row r="15" spans="1:8" x14ac:dyDescent="0.25">
      <c r="A15" s="15" t="s">
        <v>80</v>
      </c>
      <c r="B15" s="9">
        <v>1100</v>
      </c>
      <c r="C15" s="10">
        <v>46151</v>
      </c>
      <c r="D15" s="10">
        <v>46128</v>
      </c>
      <c r="E15" s="10"/>
      <c r="F15" s="10"/>
      <c r="G15" s="1">
        <f t="shared" si="0"/>
        <v>-23</v>
      </c>
      <c r="H15" s="9">
        <f t="shared" si="1"/>
        <v>-25300</v>
      </c>
    </row>
    <row r="16" spans="1:8" x14ac:dyDescent="0.25">
      <c r="A16" s="15" t="s">
        <v>81</v>
      </c>
      <c r="B16" s="9">
        <v>527.27</v>
      </c>
      <c r="C16" s="10">
        <v>46151</v>
      </c>
      <c r="D16" s="10">
        <v>46133</v>
      </c>
      <c r="E16" s="10"/>
      <c r="F16" s="10"/>
      <c r="G16" s="1">
        <f t="shared" si="0"/>
        <v>-18</v>
      </c>
      <c r="H16" s="9">
        <f t="shared" si="1"/>
        <v>-9490.86</v>
      </c>
    </row>
    <row r="17" spans="1:8" x14ac:dyDescent="0.25">
      <c r="A17" s="15" t="s">
        <v>82</v>
      </c>
      <c r="B17" s="9">
        <v>178</v>
      </c>
      <c r="C17" s="10">
        <v>46151</v>
      </c>
      <c r="D17" s="10">
        <v>46133</v>
      </c>
      <c r="E17" s="10"/>
      <c r="F17" s="10"/>
      <c r="G17" s="1">
        <f t="shared" si="0"/>
        <v>-18</v>
      </c>
      <c r="H17" s="9">
        <f t="shared" si="1"/>
        <v>-3204</v>
      </c>
    </row>
    <row r="18" spans="1:8" x14ac:dyDescent="0.25">
      <c r="A18" s="15" t="s">
        <v>83</v>
      </c>
      <c r="B18" s="9">
        <v>382.83</v>
      </c>
      <c r="C18" s="10">
        <v>46151</v>
      </c>
      <c r="D18" s="10">
        <v>46133</v>
      </c>
      <c r="E18" s="10"/>
      <c r="F18" s="10"/>
      <c r="G18" s="1">
        <f t="shared" si="0"/>
        <v>-18</v>
      </c>
      <c r="H18" s="9">
        <f t="shared" si="1"/>
        <v>-6890.94</v>
      </c>
    </row>
    <row r="19" spans="1:8" x14ac:dyDescent="0.25">
      <c r="A19" s="15" t="s">
        <v>84</v>
      </c>
      <c r="B19" s="9">
        <v>386.57</v>
      </c>
      <c r="C19" s="10">
        <v>46151</v>
      </c>
      <c r="D19" s="10">
        <v>46133</v>
      </c>
      <c r="E19" s="10"/>
      <c r="F19" s="10"/>
      <c r="G19" s="1">
        <f t="shared" si="0"/>
        <v>-18</v>
      </c>
      <c r="H19" s="9">
        <f t="shared" si="1"/>
        <v>-6958.26</v>
      </c>
    </row>
    <row r="20" spans="1:8" x14ac:dyDescent="0.25">
      <c r="A20" s="15" t="s">
        <v>85</v>
      </c>
      <c r="B20" s="9">
        <v>321.57</v>
      </c>
      <c r="C20" s="10">
        <v>46151</v>
      </c>
      <c r="D20" s="10">
        <v>46133</v>
      </c>
      <c r="E20" s="10"/>
      <c r="F20" s="10"/>
      <c r="G20" s="1">
        <f t="shared" si="0"/>
        <v>-18</v>
      </c>
      <c r="H20" s="9">
        <f t="shared" si="1"/>
        <v>-5788.26</v>
      </c>
    </row>
    <row r="21" spans="1:8" x14ac:dyDescent="0.25">
      <c r="A21" s="15" t="s">
        <v>86</v>
      </c>
      <c r="B21" s="9">
        <v>930.06</v>
      </c>
      <c r="C21" s="10">
        <v>46151</v>
      </c>
      <c r="D21" s="10">
        <v>46133</v>
      </c>
      <c r="E21" s="10"/>
      <c r="F21" s="10"/>
      <c r="G21" s="1">
        <f t="shared" si="0"/>
        <v>-18</v>
      </c>
      <c r="H21" s="9">
        <f t="shared" si="1"/>
        <v>-16741.080000000002</v>
      </c>
    </row>
    <row r="22" spans="1:8" x14ac:dyDescent="0.25">
      <c r="A22" s="15" t="s">
        <v>87</v>
      </c>
      <c r="B22" s="9">
        <v>765.39</v>
      </c>
      <c r="C22" s="10">
        <v>46151</v>
      </c>
      <c r="D22" s="10">
        <v>46133</v>
      </c>
      <c r="E22" s="10"/>
      <c r="F22" s="10"/>
      <c r="G22" s="1">
        <f t="shared" si="0"/>
        <v>-18</v>
      </c>
      <c r="H22" s="9">
        <f t="shared" si="1"/>
        <v>-13777.02</v>
      </c>
    </row>
    <row r="23" spans="1:8" x14ac:dyDescent="0.25">
      <c r="A23" s="15" t="s">
        <v>88</v>
      </c>
      <c r="B23" s="9">
        <v>819.14</v>
      </c>
      <c r="C23" s="10">
        <v>46151</v>
      </c>
      <c r="D23" s="10">
        <v>46133</v>
      </c>
      <c r="E23" s="10"/>
      <c r="F23" s="10"/>
      <c r="G23" s="1">
        <f t="shared" si="0"/>
        <v>-18</v>
      </c>
      <c r="H23" s="9">
        <f t="shared" si="1"/>
        <v>-14744.52</v>
      </c>
    </row>
    <row r="24" spans="1:8" x14ac:dyDescent="0.25">
      <c r="A24" s="15" t="s">
        <v>89</v>
      </c>
      <c r="B24" s="9">
        <v>32.75</v>
      </c>
      <c r="C24" s="10">
        <v>46151</v>
      </c>
      <c r="D24" s="10">
        <v>46133</v>
      </c>
      <c r="E24" s="10"/>
      <c r="F24" s="10"/>
      <c r="G24" s="1">
        <f t="shared" si="0"/>
        <v>-18</v>
      </c>
      <c r="H24" s="9">
        <f t="shared" si="1"/>
        <v>-589.5</v>
      </c>
    </row>
    <row r="25" spans="1:8" x14ac:dyDescent="0.25">
      <c r="A25" s="15" t="s">
        <v>90</v>
      </c>
      <c r="B25" s="9">
        <v>2100</v>
      </c>
      <c r="C25" s="10">
        <v>46152</v>
      </c>
      <c r="D25" s="10">
        <v>46133</v>
      </c>
      <c r="E25" s="10"/>
      <c r="F25" s="10"/>
      <c r="G25" s="1">
        <f t="shared" si="0"/>
        <v>-19</v>
      </c>
      <c r="H25" s="9">
        <f t="shared" si="1"/>
        <v>-39900</v>
      </c>
    </row>
    <row r="26" spans="1:8" x14ac:dyDescent="0.25">
      <c r="A26" s="15" t="s">
        <v>91</v>
      </c>
      <c r="B26" s="9">
        <v>1177</v>
      </c>
      <c r="C26" s="10">
        <v>46155</v>
      </c>
      <c r="D26" s="10">
        <v>46135</v>
      </c>
      <c r="E26" s="10"/>
      <c r="F26" s="10"/>
      <c r="G26" s="1">
        <f t="shared" si="0"/>
        <v>-20</v>
      </c>
      <c r="H26" s="9">
        <f t="shared" si="1"/>
        <v>-23540</v>
      </c>
    </row>
    <row r="27" spans="1:8" x14ac:dyDescent="0.25">
      <c r="A27" s="15" t="s">
        <v>92</v>
      </c>
      <c r="B27" s="9">
        <v>32.21</v>
      </c>
      <c r="C27" s="10">
        <v>46155</v>
      </c>
      <c r="D27" s="10">
        <v>46135</v>
      </c>
      <c r="E27" s="10"/>
      <c r="F27" s="10"/>
      <c r="G27" s="1">
        <f t="shared" si="0"/>
        <v>-20</v>
      </c>
      <c r="H27" s="9">
        <f t="shared" si="1"/>
        <v>-644.20000000000005</v>
      </c>
    </row>
    <row r="28" spans="1:8" x14ac:dyDescent="0.25">
      <c r="A28" s="15" t="s">
        <v>93</v>
      </c>
      <c r="B28" s="9">
        <v>562.1</v>
      </c>
      <c r="C28" s="10">
        <v>46155</v>
      </c>
      <c r="D28" s="10">
        <v>46135</v>
      </c>
      <c r="E28" s="10"/>
      <c r="F28" s="10"/>
      <c r="G28" s="1">
        <f t="shared" si="0"/>
        <v>-20</v>
      </c>
      <c r="H28" s="9">
        <f t="shared" si="1"/>
        <v>-11242</v>
      </c>
    </row>
    <row r="29" spans="1:8" x14ac:dyDescent="0.25">
      <c r="A29" s="15" t="s">
        <v>94</v>
      </c>
      <c r="B29" s="9">
        <v>533</v>
      </c>
      <c r="C29" s="10">
        <v>46155</v>
      </c>
      <c r="D29" s="10">
        <v>46135</v>
      </c>
      <c r="E29" s="10"/>
      <c r="F29" s="10"/>
      <c r="G29" s="1">
        <f t="shared" si="0"/>
        <v>-20</v>
      </c>
      <c r="H29" s="9">
        <f t="shared" si="1"/>
        <v>-10660</v>
      </c>
    </row>
    <row r="30" spans="1:8" x14ac:dyDescent="0.25">
      <c r="A30" s="15" t="s">
        <v>95</v>
      </c>
      <c r="B30" s="9">
        <v>802</v>
      </c>
      <c r="C30" s="10">
        <v>46155</v>
      </c>
      <c r="D30" s="10">
        <v>46135</v>
      </c>
      <c r="E30" s="10"/>
      <c r="F30" s="10"/>
      <c r="G30" s="1">
        <f t="shared" si="0"/>
        <v>-20</v>
      </c>
      <c r="H30" s="9">
        <f t="shared" si="1"/>
        <v>-16040</v>
      </c>
    </row>
    <row r="31" spans="1:8" x14ac:dyDescent="0.25">
      <c r="A31" s="15" t="s">
        <v>96</v>
      </c>
      <c r="B31" s="9">
        <v>199.22</v>
      </c>
      <c r="C31" s="10">
        <v>46162</v>
      </c>
      <c r="D31" s="10">
        <v>46135</v>
      </c>
      <c r="E31" s="10"/>
      <c r="F31" s="10"/>
      <c r="G31" s="1">
        <f t="shared" si="0"/>
        <v>-27</v>
      </c>
      <c r="H31" s="9">
        <f t="shared" si="1"/>
        <v>-5378.94</v>
      </c>
    </row>
    <row r="32" spans="1:8" x14ac:dyDescent="0.25">
      <c r="A32" s="15" t="s">
        <v>97</v>
      </c>
      <c r="B32" s="9">
        <v>2000</v>
      </c>
      <c r="C32" s="10">
        <v>46162</v>
      </c>
      <c r="D32" s="10">
        <v>46136</v>
      </c>
      <c r="E32" s="10"/>
      <c r="F32" s="10"/>
      <c r="G32" s="1">
        <f t="shared" si="0"/>
        <v>-26</v>
      </c>
      <c r="H32" s="9">
        <f t="shared" si="1"/>
        <v>-52000</v>
      </c>
    </row>
    <row r="33" spans="1:8" x14ac:dyDescent="0.25">
      <c r="A33" s="15" t="s">
        <v>98</v>
      </c>
      <c r="B33" s="9">
        <v>88.87</v>
      </c>
      <c r="C33" s="10">
        <v>46165</v>
      </c>
      <c r="D33" s="10">
        <v>46136</v>
      </c>
      <c r="E33" s="10"/>
      <c r="F33" s="10"/>
      <c r="G33" s="1">
        <f t="shared" si="0"/>
        <v>-29</v>
      </c>
      <c r="H33" s="9">
        <f t="shared" si="1"/>
        <v>-2577.23</v>
      </c>
    </row>
    <row r="34" spans="1:8" x14ac:dyDescent="0.25">
      <c r="A34" s="15" t="s">
        <v>99</v>
      </c>
      <c r="B34" s="9">
        <v>500</v>
      </c>
      <c r="C34" s="10">
        <v>46162</v>
      </c>
      <c r="D34" s="10">
        <v>46136</v>
      </c>
      <c r="E34" s="10"/>
      <c r="F34" s="10"/>
      <c r="G34" s="1">
        <f t="shared" si="0"/>
        <v>-26</v>
      </c>
      <c r="H34" s="9">
        <f t="shared" si="1"/>
        <v>-13000</v>
      </c>
    </row>
    <row r="35" spans="1:8" x14ac:dyDescent="0.25">
      <c r="A35" s="15" t="s">
        <v>100</v>
      </c>
      <c r="B35" s="9">
        <v>230</v>
      </c>
      <c r="C35" s="10">
        <v>46165</v>
      </c>
      <c r="D35" s="10">
        <v>46136</v>
      </c>
      <c r="E35" s="10"/>
      <c r="F35" s="10"/>
      <c r="G35" s="1">
        <f t="shared" si="0"/>
        <v>-29</v>
      </c>
      <c r="H35" s="9">
        <f t="shared" si="1"/>
        <v>-6670</v>
      </c>
    </row>
    <row r="36" spans="1:8" x14ac:dyDescent="0.25">
      <c r="A36" s="15" t="s">
        <v>101</v>
      </c>
      <c r="B36" s="9">
        <v>189</v>
      </c>
      <c r="C36" s="10">
        <v>46165</v>
      </c>
      <c r="D36" s="10">
        <v>46136</v>
      </c>
      <c r="E36" s="10"/>
      <c r="F36" s="10"/>
      <c r="G36" s="1">
        <f t="shared" si="0"/>
        <v>-29</v>
      </c>
      <c r="H36" s="9">
        <f t="shared" si="1"/>
        <v>-5481</v>
      </c>
    </row>
    <row r="37" spans="1:8" x14ac:dyDescent="0.25">
      <c r="A37" s="15" t="s">
        <v>102</v>
      </c>
      <c r="B37" s="9">
        <v>1100</v>
      </c>
      <c r="C37" s="10">
        <v>46165</v>
      </c>
      <c r="D37" s="10">
        <v>46136</v>
      </c>
      <c r="E37" s="10"/>
      <c r="F37" s="10"/>
      <c r="G37" s="1">
        <f t="shared" si="0"/>
        <v>-29</v>
      </c>
      <c r="H37" s="9">
        <f t="shared" si="1"/>
        <v>-31900</v>
      </c>
    </row>
    <row r="38" spans="1:8" x14ac:dyDescent="0.25">
      <c r="A38" s="15" t="s">
        <v>103</v>
      </c>
      <c r="B38" s="9">
        <v>500</v>
      </c>
      <c r="C38" s="10">
        <v>46166</v>
      </c>
      <c r="D38" s="10">
        <v>46136</v>
      </c>
      <c r="E38" s="10"/>
      <c r="F38" s="10"/>
      <c r="G38" s="1">
        <f t="shared" si="0"/>
        <v>-30</v>
      </c>
      <c r="H38" s="9">
        <f t="shared" si="1"/>
        <v>-15000</v>
      </c>
    </row>
    <row r="39" spans="1:8" x14ac:dyDescent="0.25">
      <c r="A39" s="15" t="s">
        <v>104</v>
      </c>
      <c r="B39" s="9">
        <v>187</v>
      </c>
      <c r="C39" s="10">
        <v>46166</v>
      </c>
      <c r="D39" s="10">
        <v>46136</v>
      </c>
      <c r="E39" s="10"/>
      <c r="F39" s="10"/>
      <c r="G39" s="1">
        <f t="shared" si="0"/>
        <v>-30</v>
      </c>
      <c r="H39" s="9">
        <f t="shared" si="1"/>
        <v>-5610</v>
      </c>
    </row>
    <row r="40" spans="1:8" x14ac:dyDescent="0.25">
      <c r="A40" s="15" t="s">
        <v>105</v>
      </c>
      <c r="B40" s="9">
        <v>1000</v>
      </c>
      <c r="C40" s="10">
        <v>46166</v>
      </c>
      <c r="D40" s="10">
        <v>46136</v>
      </c>
      <c r="E40" s="10"/>
      <c r="F40" s="10"/>
      <c r="G40" s="1">
        <f t="shared" si="0"/>
        <v>-30</v>
      </c>
      <c r="H40" s="9">
        <f t="shared" si="1"/>
        <v>-30000</v>
      </c>
    </row>
    <row r="41" spans="1:8" x14ac:dyDescent="0.25">
      <c r="A41" s="15" t="s">
        <v>106</v>
      </c>
      <c r="B41" s="9">
        <v>700</v>
      </c>
      <c r="C41" s="10">
        <v>46166</v>
      </c>
      <c r="D41" s="10">
        <v>46136</v>
      </c>
      <c r="E41" s="10"/>
      <c r="F41" s="10"/>
      <c r="G41" s="1">
        <f t="shared" si="0"/>
        <v>-30</v>
      </c>
      <c r="H41" s="9">
        <f t="shared" si="1"/>
        <v>-21000</v>
      </c>
    </row>
    <row r="42" spans="1:8" x14ac:dyDescent="0.25">
      <c r="A42" s="15" t="s">
        <v>107</v>
      </c>
      <c r="B42" s="9">
        <v>1500</v>
      </c>
      <c r="C42" s="10">
        <v>46166</v>
      </c>
      <c r="D42" s="10">
        <v>46136</v>
      </c>
      <c r="E42" s="10"/>
      <c r="F42" s="10"/>
      <c r="G42" s="1">
        <f t="shared" si="0"/>
        <v>-30</v>
      </c>
      <c r="H42" s="9">
        <f t="shared" si="1"/>
        <v>-45000</v>
      </c>
    </row>
    <row r="43" spans="1:8" x14ac:dyDescent="0.25">
      <c r="A43" s="15" t="s">
        <v>108</v>
      </c>
      <c r="B43" s="9">
        <v>800</v>
      </c>
      <c r="C43" s="10">
        <v>46166</v>
      </c>
      <c r="D43" s="10">
        <v>46136</v>
      </c>
      <c r="E43" s="10"/>
      <c r="F43" s="10"/>
      <c r="G43" s="1">
        <f t="shared" si="0"/>
        <v>-30</v>
      </c>
      <c r="H43" s="9">
        <f t="shared" si="1"/>
        <v>-24000</v>
      </c>
    </row>
    <row r="44" spans="1:8" x14ac:dyDescent="0.25">
      <c r="A44" s="15" t="s">
        <v>109</v>
      </c>
      <c r="B44" s="9">
        <v>370.5</v>
      </c>
      <c r="C44" s="10">
        <v>46166</v>
      </c>
      <c r="D44" s="10">
        <v>46136</v>
      </c>
      <c r="E44" s="10"/>
      <c r="F44" s="10"/>
      <c r="G44" s="1">
        <f t="shared" si="0"/>
        <v>-30</v>
      </c>
      <c r="H44" s="9">
        <f t="shared" si="1"/>
        <v>-11115</v>
      </c>
    </row>
    <row r="45" spans="1:8" x14ac:dyDescent="0.25">
      <c r="A45" s="15" t="s">
        <v>110</v>
      </c>
      <c r="B45" s="9">
        <v>490</v>
      </c>
      <c r="C45" s="10">
        <v>46176</v>
      </c>
      <c r="D45" s="10">
        <v>46167</v>
      </c>
      <c r="E45" s="10"/>
      <c r="F45" s="10"/>
      <c r="G45" s="1">
        <f t="shared" si="0"/>
        <v>-9</v>
      </c>
      <c r="H45" s="9">
        <f t="shared" si="1"/>
        <v>-4410</v>
      </c>
    </row>
    <row r="46" spans="1:8" x14ac:dyDescent="0.25">
      <c r="A46" s="15" t="s">
        <v>111</v>
      </c>
      <c r="B46" s="9">
        <v>93.24</v>
      </c>
      <c r="C46" s="10">
        <v>46180</v>
      </c>
      <c r="D46" s="10">
        <v>46167</v>
      </c>
      <c r="E46" s="10"/>
      <c r="F46" s="10"/>
      <c r="G46" s="1">
        <f t="shared" si="0"/>
        <v>-13</v>
      </c>
      <c r="H46" s="9">
        <f t="shared" si="1"/>
        <v>-1212.1199999999999</v>
      </c>
    </row>
    <row r="47" spans="1:8" x14ac:dyDescent="0.25">
      <c r="A47" s="15" t="s">
        <v>112</v>
      </c>
      <c r="B47" s="9">
        <v>600</v>
      </c>
      <c r="C47" s="10">
        <v>46180</v>
      </c>
      <c r="D47" s="10">
        <v>46167</v>
      </c>
      <c r="E47" s="10"/>
      <c r="F47" s="10"/>
      <c r="G47" s="1">
        <f t="shared" si="0"/>
        <v>-13</v>
      </c>
      <c r="H47" s="9">
        <f t="shared" si="1"/>
        <v>-7800</v>
      </c>
    </row>
    <row r="48" spans="1:8" x14ac:dyDescent="0.25">
      <c r="A48" s="15" t="s">
        <v>113</v>
      </c>
      <c r="B48" s="9">
        <v>184.5</v>
      </c>
      <c r="C48" s="10">
        <v>46180</v>
      </c>
      <c r="D48" s="10">
        <v>46167</v>
      </c>
      <c r="E48" s="10"/>
      <c r="F48" s="10"/>
      <c r="G48" s="1">
        <f t="shared" si="0"/>
        <v>-13</v>
      </c>
      <c r="H48" s="9">
        <f t="shared" si="1"/>
        <v>-2398.5</v>
      </c>
    </row>
    <row r="49" spans="1:8" x14ac:dyDescent="0.25">
      <c r="A49" s="15" t="s">
        <v>114</v>
      </c>
      <c r="B49" s="9">
        <v>500</v>
      </c>
      <c r="C49" s="10">
        <v>46180</v>
      </c>
      <c r="D49" s="10">
        <v>46167</v>
      </c>
      <c r="E49" s="10"/>
      <c r="F49" s="10"/>
      <c r="G49" s="1">
        <f t="shared" si="0"/>
        <v>-13</v>
      </c>
      <c r="H49" s="9">
        <f t="shared" si="1"/>
        <v>-6500</v>
      </c>
    </row>
    <row r="50" spans="1:8" x14ac:dyDescent="0.25">
      <c r="A50" s="15" t="s">
        <v>115</v>
      </c>
      <c r="B50" s="9">
        <v>1000</v>
      </c>
      <c r="C50" s="10">
        <v>46180</v>
      </c>
      <c r="D50" s="10">
        <v>46167</v>
      </c>
      <c r="E50" s="10"/>
      <c r="F50" s="10"/>
      <c r="G50" s="1">
        <f t="shared" si="0"/>
        <v>-13</v>
      </c>
      <c r="H50" s="9">
        <f t="shared" si="1"/>
        <v>-13000</v>
      </c>
    </row>
    <row r="51" spans="1:8" x14ac:dyDescent="0.25">
      <c r="A51" s="15" t="s">
        <v>116</v>
      </c>
      <c r="B51" s="9">
        <v>1244.26</v>
      </c>
      <c r="C51" s="10">
        <v>46180</v>
      </c>
      <c r="D51" s="10">
        <v>46167</v>
      </c>
      <c r="E51" s="10"/>
      <c r="F51" s="10"/>
      <c r="G51" s="1">
        <f t="shared" si="0"/>
        <v>-13</v>
      </c>
      <c r="H51" s="9">
        <f t="shared" si="1"/>
        <v>-16175.38</v>
      </c>
    </row>
    <row r="52" spans="1:8" x14ac:dyDescent="0.25">
      <c r="A52" s="15" t="s">
        <v>117</v>
      </c>
      <c r="B52" s="9">
        <v>1863.64</v>
      </c>
      <c r="C52" s="10">
        <v>46180</v>
      </c>
      <c r="D52" s="10">
        <v>46167</v>
      </c>
      <c r="E52" s="10"/>
      <c r="F52" s="10"/>
      <c r="G52" s="1">
        <f t="shared" si="0"/>
        <v>-13</v>
      </c>
      <c r="H52" s="9">
        <f t="shared" si="1"/>
        <v>-24227.32</v>
      </c>
    </row>
    <row r="53" spans="1:8" x14ac:dyDescent="0.25">
      <c r="A53" s="15" t="s">
        <v>118</v>
      </c>
      <c r="B53" s="9">
        <v>1250</v>
      </c>
      <c r="C53" s="10">
        <v>46194</v>
      </c>
      <c r="D53" s="10">
        <v>46171</v>
      </c>
      <c r="E53" s="10"/>
      <c r="F53" s="10"/>
      <c r="G53" s="1">
        <f t="shared" si="0"/>
        <v>-23</v>
      </c>
      <c r="H53" s="9">
        <f t="shared" si="1"/>
        <v>-28750</v>
      </c>
    </row>
    <row r="54" spans="1:8" x14ac:dyDescent="0.25">
      <c r="A54" s="15" t="s">
        <v>119</v>
      </c>
      <c r="B54" s="9">
        <v>1003</v>
      </c>
      <c r="C54" s="10">
        <v>46194</v>
      </c>
      <c r="D54" s="10">
        <v>46171</v>
      </c>
      <c r="E54" s="10"/>
      <c r="F54" s="10"/>
      <c r="G54" s="1">
        <f t="shared" si="0"/>
        <v>-23</v>
      </c>
      <c r="H54" s="9">
        <f t="shared" si="1"/>
        <v>-23069</v>
      </c>
    </row>
    <row r="55" spans="1:8" x14ac:dyDescent="0.25">
      <c r="A55" s="15" t="s">
        <v>120</v>
      </c>
      <c r="B55" s="9">
        <v>611</v>
      </c>
      <c r="C55" s="10">
        <v>46194</v>
      </c>
      <c r="D55" s="10">
        <v>46171</v>
      </c>
      <c r="E55" s="10"/>
      <c r="F55" s="10"/>
      <c r="G55" s="1">
        <f t="shared" si="0"/>
        <v>-23</v>
      </c>
      <c r="H55" s="9">
        <f t="shared" si="1"/>
        <v>-14053</v>
      </c>
    </row>
    <row r="56" spans="1:8" x14ac:dyDescent="0.25">
      <c r="A56" s="15" t="s">
        <v>121</v>
      </c>
      <c r="B56" s="9">
        <v>1457.77</v>
      </c>
      <c r="C56" s="10">
        <v>46194</v>
      </c>
      <c r="D56" s="10">
        <v>46171</v>
      </c>
      <c r="E56" s="10"/>
      <c r="F56" s="10"/>
      <c r="G56" s="1">
        <f t="shared" si="0"/>
        <v>-23</v>
      </c>
      <c r="H56" s="9">
        <f t="shared" si="1"/>
        <v>-33528.71</v>
      </c>
    </row>
    <row r="57" spans="1:8" x14ac:dyDescent="0.25">
      <c r="A57" s="15" t="s">
        <v>122</v>
      </c>
      <c r="B57" s="9">
        <v>71.25</v>
      </c>
      <c r="C57" s="10">
        <v>46194</v>
      </c>
      <c r="D57" s="10">
        <v>46171</v>
      </c>
      <c r="E57" s="10"/>
      <c r="F57" s="10"/>
      <c r="G57" s="1">
        <f t="shared" si="0"/>
        <v>-23</v>
      </c>
      <c r="H57" s="9">
        <f t="shared" si="1"/>
        <v>-1638.75</v>
      </c>
    </row>
    <row r="58" spans="1:8" x14ac:dyDescent="0.25">
      <c r="A58" s="15" t="s">
        <v>123</v>
      </c>
      <c r="B58" s="9">
        <v>4199.5</v>
      </c>
      <c r="C58" s="10">
        <v>46179</v>
      </c>
      <c r="D58" s="10">
        <v>46171</v>
      </c>
      <c r="E58" s="10"/>
      <c r="F58" s="10"/>
      <c r="G58" s="1">
        <f t="shared" si="0"/>
        <v>-8</v>
      </c>
      <c r="H58" s="9">
        <f t="shared" si="1"/>
        <v>-33596</v>
      </c>
    </row>
    <row r="59" spans="1:8" x14ac:dyDescent="0.25">
      <c r="A59" s="15" t="s">
        <v>124</v>
      </c>
      <c r="B59" s="9">
        <v>1506.55</v>
      </c>
      <c r="C59" s="10">
        <v>46194</v>
      </c>
      <c r="D59" s="10">
        <v>46171</v>
      </c>
      <c r="E59" s="10"/>
      <c r="F59" s="10"/>
      <c r="G59" s="1">
        <f t="shared" si="0"/>
        <v>-23</v>
      </c>
      <c r="H59" s="9">
        <f t="shared" si="1"/>
        <v>-34650.65</v>
      </c>
    </row>
    <row r="60" spans="1:8" x14ac:dyDescent="0.25">
      <c r="A60" s="15" t="s">
        <v>125</v>
      </c>
      <c r="B60" s="9">
        <v>2350</v>
      </c>
      <c r="C60" s="10">
        <v>46194</v>
      </c>
      <c r="D60" s="10">
        <v>46171</v>
      </c>
      <c r="E60" s="10"/>
      <c r="F60" s="10"/>
      <c r="G60" s="1">
        <f t="shared" si="0"/>
        <v>-23</v>
      </c>
      <c r="H60" s="9">
        <f t="shared" si="1"/>
        <v>-54050</v>
      </c>
    </row>
    <row r="61" spans="1:8" x14ac:dyDescent="0.25">
      <c r="A61" s="15" t="s">
        <v>126</v>
      </c>
      <c r="B61" s="9">
        <v>3500</v>
      </c>
      <c r="C61" s="10">
        <v>46194</v>
      </c>
      <c r="D61" s="10">
        <v>46171</v>
      </c>
      <c r="E61" s="10"/>
      <c r="F61" s="10"/>
      <c r="G61" s="1">
        <f t="shared" si="0"/>
        <v>-23</v>
      </c>
      <c r="H61" s="9">
        <f t="shared" si="1"/>
        <v>-80500</v>
      </c>
    </row>
    <row r="62" spans="1:8" x14ac:dyDescent="0.25">
      <c r="A62" s="15" t="s">
        <v>127</v>
      </c>
      <c r="B62" s="9">
        <v>459.09</v>
      </c>
      <c r="C62" s="10">
        <v>46194</v>
      </c>
      <c r="D62" s="10">
        <v>46171</v>
      </c>
      <c r="E62" s="10"/>
      <c r="F62" s="10"/>
      <c r="G62" s="1">
        <f t="shared" si="0"/>
        <v>-23</v>
      </c>
      <c r="H62" s="9">
        <f t="shared" si="1"/>
        <v>-10559.07</v>
      </c>
    </row>
    <row r="63" spans="1:8" x14ac:dyDescent="0.25">
      <c r="A63" s="15" t="s">
        <v>128</v>
      </c>
      <c r="B63" s="9">
        <v>1900</v>
      </c>
      <c r="C63" s="10">
        <v>46197</v>
      </c>
      <c r="D63" s="10">
        <v>46171</v>
      </c>
      <c r="E63" s="10"/>
      <c r="F63" s="10"/>
      <c r="G63" s="1">
        <f t="shared" si="0"/>
        <v>-26</v>
      </c>
      <c r="H63" s="9">
        <f t="shared" si="1"/>
        <v>-49400</v>
      </c>
    </row>
    <row r="64" spans="1:8" x14ac:dyDescent="0.25">
      <c r="A64" s="15" t="s">
        <v>129</v>
      </c>
      <c r="B64" s="9">
        <v>500</v>
      </c>
      <c r="C64" s="10">
        <v>46197</v>
      </c>
      <c r="D64" s="10">
        <v>46171</v>
      </c>
      <c r="E64" s="10"/>
      <c r="F64" s="10"/>
      <c r="G64" s="1">
        <f t="shared" si="0"/>
        <v>-26</v>
      </c>
      <c r="H64" s="9">
        <f t="shared" si="1"/>
        <v>-13000</v>
      </c>
    </row>
    <row r="65" spans="1:8" x14ac:dyDescent="0.25">
      <c r="A65" s="15" t="s">
        <v>130</v>
      </c>
      <c r="B65" s="9">
        <v>625.45000000000005</v>
      </c>
      <c r="C65" s="10">
        <v>46197</v>
      </c>
      <c r="D65" s="10">
        <v>46171</v>
      </c>
      <c r="E65" s="10"/>
      <c r="F65" s="10"/>
      <c r="G65" s="1">
        <f t="shared" si="0"/>
        <v>-26</v>
      </c>
      <c r="H65" s="9">
        <f t="shared" si="1"/>
        <v>-16261.7</v>
      </c>
    </row>
    <row r="66" spans="1:8" x14ac:dyDescent="0.25">
      <c r="A66" s="15" t="s">
        <v>131</v>
      </c>
      <c r="B66" s="9">
        <v>1280</v>
      </c>
      <c r="C66" s="10">
        <v>46197</v>
      </c>
      <c r="D66" s="10">
        <v>46171</v>
      </c>
      <c r="E66" s="10"/>
      <c r="F66" s="10"/>
      <c r="G66" s="1">
        <f t="shared" si="0"/>
        <v>-26</v>
      </c>
      <c r="H66" s="9">
        <f t="shared" si="1"/>
        <v>-33280</v>
      </c>
    </row>
    <row r="67" spans="1:8" x14ac:dyDescent="0.25">
      <c r="A67" s="15" t="s">
        <v>132</v>
      </c>
      <c r="B67" s="9">
        <v>180</v>
      </c>
      <c r="C67" s="10">
        <v>46197</v>
      </c>
      <c r="D67" s="10">
        <v>46171</v>
      </c>
      <c r="E67" s="10"/>
      <c r="F67" s="10"/>
      <c r="G67" s="1">
        <f t="shared" si="0"/>
        <v>-26</v>
      </c>
      <c r="H67" s="9">
        <f t="shared" si="1"/>
        <v>-4680</v>
      </c>
    </row>
    <row r="68" spans="1:8" x14ac:dyDescent="0.25">
      <c r="A68" s="15" t="s">
        <v>133</v>
      </c>
      <c r="B68" s="9">
        <v>2692.53</v>
      </c>
      <c r="C68" s="10">
        <v>46197</v>
      </c>
      <c r="D68" s="10">
        <v>46171</v>
      </c>
      <c r="E68" s="10"/>
      <c r="F68" s="10"/>
      <c r="G68" s="1">
        <f t="shared" si="0"/>
        <v>-26</v>
      </c>
      <c r="H68" s="9">
        <f t="shared" si="1"/>
        <v>-70005.78</v>
      </c>
    </row>
    <row r="69" spans="1:8" x14ac:dyDescent="0.25">
      <c r="A69" s="15" t="s">
        <v>134</v>
      </c>
      <c r="B69" s="9">
        <v>6848.5</v>
      </c>
      <c r="C69" s="10">
        <v>46198</v>
      </c>
      <c r="D69" s="10">
        <v>46171</v>
      </c>
      <c r="E69" s="10"/>
      <c r="F69" s="10"/>
      <c r="G69" s="1">
        <f t="shared" ref="G69:G132" si="2">D69-C69-(F69-E69)</f>
        <v>-27</v>
      </c>
      <c r="H69" s="9">
        <f t="shared" ref="H69:H132" si="3">B69*G69</f>
        <v>-184909.5</v>
      </c>
    </row>
    <row r="70" spans="1:8" x14ac:dyDescent="0.25">
      <c r="A70" s="15" t="s">
        <v>135</v>
      </c>
      <c r="B70" s="9">
        <v>250</v>
      </c>
      <c r="C70" s="10">
        <v>46206</v>
      </c>
      <c r="D70" s="10">
        <v>46183</v>
      </c>
      <c r="E70" s="10"/>
      <c r="F70" s="10"/>
      <c r="G70" s="1">
        <f t="shared" si="2"/>
        <v>-23</v>
      </c>
      <c r="H70" s="9">
        <f t="shared" si="3"/>
        <v>-5750</v>
      </c>
    </row>
    <row r="71" spans="1:8" x14ac:dyDescent="0.25">
      <c r="A71" s="15" t="s">
        <v>136</v>
      </c>
      <c r="B71" s="9">
        <v>96</v>
      </c>
      <c r="C71" s="10">
        <v>46206</v>
      </c>
      <c r="D71" s="10">
        <v>46183</v>
      </c>
      <c r="E71" s="10"/>
      <c r="F71" s="10"/>
      <c r="G71" s="1">
        <f t="shared" si="2"/>
        <v>-23</v>
      </c>
      <c r="H71" s="9">
        <f t="shared" si="3"/>
        <v>-2208</v>
      </c>
    </row>
    <row r="72" spans="1:8" x14ac:dyDescent="0.25">
      <c r="A72" s="15" t="s">
        <v>137</v>
      </c>
      <c r="B72" s="9">
        <v>57</v>
      </c>
      <c r="C72" s="10">
        <v>46206</v>
      </c>
      <c r="D72" s="10">
        <v>46183</v>
      </c>
      <c r="E72" s="10"/>
      <c r="F72" s="10"/>
      <c r="G72" s="1">
        <f t="shared" si="2"/>
        <v>-23</v>
      </c>
      <c r="H72" s="9">
        <f t="shared" si="3"/>
        <v>-1311</v>
      </c>
    </row>
    <row r="73" spans="1:8" x14ac:dyDescent="0.25">
      <c r="A73" s="15" t="s">
        <v>138</v>
      </c>
      <c r="B73" s="9">
        <v>357.27</v>
      </c>
      <c r="C73" s="10">
        <v>46206</v>
      </c>
      <c r="D73" s="10">
        <v>46183</v>
      </c>
      <c r="E73" s="10"/>
      <c r="F73" s="10"/>
      <c r="G73" s="1">
        <f t="shared" si="2"/>
        <v>-23</v>
      </c>
      <c r="H73" s="9">
        <f t="shared" si="3"/>
        <v>-8217.2099999999991</v>
      </c>
    </row>
    <row r="74" spans="1:8" x14ac:dyDescent="0.25">
      <c r="A74" s="15" t="s">
        <v>139</v>
      </c>
      <c r="B74" s="9">
        <v>545.45000000000005</v>
      </c>
      <c r="C74" s="10">
        <v>46206</v>
      </c>
      <c r="D74" s="10">
        <v>46183</v>
      </c>
      <c r="E74" s="10"/>
      <c r="F74" s="10"/>
      <c r="G74" s="1">
        <f t="shared" si="2"/>
        <v>-23</v>
      </c>
      <c r="H74" s="9">
        <f t="shared" si="3"/>
        <v>-12545.35</v>
      </c>
    </row>
    <row r="75" spans="1:8" x14ac:dyDescent="0.25">
      <c r="A75" s="15" t="s">
        <v>140</v>
      </c>
      <c r="B75" s="9">
        <v>709.09</v>
      </c>
      <c r="C75" s="10">
        <v>46206</v>
      </c>
      <c r="D75" s="10">
        <v>46183</v>
      </c>
      <c r="E75" s="10"/>
      <c r="F75" s="10"/>
      <c r="G75" s="1">
        <f t="shared" si="2"/>
        <v>-23</v>
      </c>
      <c r="H75" s="9">
        <f t="shared" si="3"/>
        <v>-16309.07</v>
      </c>
    </row>
    <row r="76" spans="1:8" x14ac:dyDescent="0.25">
      <c r="A76" s="15" t="s">
        <v>141</v>
      </c>
      <c r="B76" s="9">
        <v>809.09</v>
      </c>
      <c r="C76" s="10">
        <v>46206</v>
      </c>
      <c r="D76" s="10">
        <v>46183</v>
      </c>
      <c r="E76" s="10"/>
      <c r="F76" s="10"/>
      <c r="G76" s="1">
        <f t="shared" si="2"/>
        <v>-23</v>
      </c>
      <c r="H76" s="9">
        <f t="shared" si="3"/>
        <v>-18609.07</v>
      </c>
    </row>
    <row r="77" spans="1:8" x14ac:dyDescent="0.25">
      <c r="A77" s="15" t="s">
        <v>142</v>
      </c>
      <c r="B77" s="9">
        <v>435</v>
      </c>
      <c r="C77" s="10">
        <v>46206</v>
      </c>
      <c r="D77" s="10">
        <v>46183</v>
      </c>
      <c r="E77" s="10"/>
      <c r="F77" s="10"/>
      <c r="G77" s="1">
        <f t="shared" si="2"/>
        <v>-23</v>
      </c>
      <c r="H77" s="9">
        <f t="shared" si="3"/>
        <v>-10005</v>
      </c>
    </row>
    <row r="78" spans="1:8" x14ac:dyDescent="0.25">
      <c r="A78" s="15" t="s">
        <v>143</v>
      </c>
      <c r="B78" s="9">
        <v>8.8800000000000008</v>
      </c>
      <c r="C78" s="10">
        <v>46206</v>
      </c>
      <c r="D78" s="10">
        <v>46183</v>
      </c>
      <c r="E78" s="10"/>
      <c r="F78" s="10"/>
      <c r="G78" s="1">
        <f t="shared" si="2"/>
        <v>-23</v>
      </c>
      <c r="H78" s="9">
        <f t="shared" si="3"/>
        <v>-204.24</v>
      </c>
    </row>
    <row r="79" spans="1:8" x14ac:dyDescent="0.25">
      <c r="A79" s="15" t="s">
        <v>144</v>
      </c>
      <c r="B79" s="9">
        <v>500</v>
      </c>
      <c r="C79" s="10">
        <v>46206</v>
      </c>
      <c r="D79" s="10">
        <v>46183</v>
      </c>
      <c r="E79" s="10"/>
      <c r="F79" s="10"/>
      <c r="G79" s="1">
        <f t="shared" si="2"/>
        <v>-23</v>
      </c>
      <c r="H79" s="9">
        <f t="shared" si="3"/>
        <v>-11500</v>
      </c>
    </row>
    <row r="80" spans="1:8" x14ac:dyDescent="0.25">
      <c r="A80" s="15" t="s">
        <v>145</v>
      </c>
      <c r="B80" s="9">
        <v>113.11</v>
      </c>
      <c r="C80" s="10">
        <v>46215</v>
      </c>
      <c r="D80" s="10">
        <v>46185</v>
      </c>
      <c r="E80" s="10"/>
      <c r="F80" s="10"/>
      <c r="G80" s="1">
        <f t="shared" si="2"/>
        <v>-30</v>
      </c>
      <c r="H80" s="9">
        <f t="shared" si="3"/>
        <v>-3393.3</v>
      </c>
    </row>
    <row r="81" spans="1:8" x14ac:dyDescent="0.25">
      <c r="A81" s="15" t="s">
        <v>146</v>
      </c>
      <c r="B81" s="9">
        <v>420</v>
      </c>
      <c r="C81" s="10">
        <v>46218</v>
      </c>
      <c r="D81" s="10">
        <v>46196</v>
      </c>
      <c r="E81" s="10"/>
      <c r="F81" s="10"/>
      <c r="G81" s="1">
        <f t="shared" si="2"/>
        <v>-22</v>
      </c>
      <c r="H81" s="9">
        <f t="shared" si="3"/>
        <v>-9240</v>
      </c>
    </row>
    <row r="82" spans="1:8" x14ac:dyDescent="0.25">
      <c r="A82" s="15" t="s">
        <v>147</v>
      </c>
      <c r="B82" s="9">
        <v>590</v>
      </c>
      <c r="C82" s="10">
        <v>46218</v>
      </c>
      <c r="D82" s="10">
        <v>46196</v>
      </c>
      <c r="E82" s="10"/>
      <c r="F82" s="10"/>
      <c r="G82" s="1">
        <f t="shared" si="2"/>
        <v>-22</v>
      </c>
      <c r="H82" s="9">
        <f t="shared" si="3"/>
        <v>-12980</v>
      </c>
    </row>
    <row r="83" spans="1:8" x14ac:dyDescent="0.25">
      <c r="A83" s="15" t="s">
        <v>148</v>
      </c>
      <c r="B83" s="9">
        <v>420</v>
      </c>
      <c r="C83" s="10">
        <v>46218</v>
      </c>
      <c r="D83" s="10">
        <v>46196</v>
      </c>
      <c r="E83" s="10"/>
      <c r="F83" s="10"/>
      <c r="G83" s="1">
        <f t="shared" si="2"/>
        <v>-22</v>
      </c>
      <c r="H83" s="9">
        <f t="shared" si="3"/>
        <v>-9240</v>
      </c>
    </row>
    <row r="84" spans="1:8" x14ac:dyDescent="0.25">
      <c r="A84" s="15" t="s">
        <v>149</v>
      </c>
      <c r="B84" s="9">
        <v>642</v>
      </c>
      <c r="C84" s="10">
        <v>46218</v>
      </c>
      <c r="D84" s="10">
        <v>46196</v>
      </c>
      <c r="E84" s="10"/>
      <c r="F84" s="10"/>
      <c r="G84" s="1">
        <f t="shared" si="2"/>
        <v>-22</v>
      </c>
      <c r="H84" s="9">
        <f t="shared" si="3"/>
        <v>-14124</v>
      </c>
    </row>
    <row r="85" spans="1:8" x14ac:dyDescent="0.25">
      <c r="A85" s="15" t="s">
        <v>150</v>
      </c>
      <c r="B85" s="9">
        <v>1920</v>
      </c>
      <c r="C85" s="10">
        <v>46218</v>
      </c>
      <c r="D85" s="10">
        <v>46196</v>
      </c>
      <c r="E85" s="10"/>
      <c r="F85" s="10"/>
      <c r="G85" s="1">
        <f t="shared" si="2"/>
        <v>-22</v>
      </c>
      <c r="H85" s="9">
        <f t="shared" si="3"/>
        <v>-42240</v>
      </c>
    </row>
    <row r="86" spans="1:8" x14ac:dyDescent="0.25">
      <c r="A86" s="15" t="s">
        <v>151</v>
      </c>
      <c r="B86" s="9">
        <v>600</v>
      </c>
      <c r="C86" s="10">
        <v>46218</v>
      </c>
      <c r="D86" s="10">
        <v>46196</v>
      </c>
      <c r="E86" s="10"/>
      <c r="F86" s="10"/>
      <c r="G86" s="1">
        <f t="shared" si="2"/>
        <v>-22</v>
      </c>
      <c r="H86" s="9">
        <f t="shared" si="3"/>
        <v>-13200</v>
      </c>
    </row>
    <row r="87" spans="1:8" x14ac:dyDescent="0.25">
      <c r="A87" s="15" t="s">
        <v>152</v>
      </c>
      <c r="B87" s="9">
        <v>500</v>
      </c>
      <c r="C87" s="10">
        <v>46218</v>
      </c>
      <c r="D87" s="10">
        <v>46196</v>
      </c>
      <c r="E87" s="10"/>
      <c r="F87" s="10"/>
      <c r="G87" s="1">
        <f t="shared" si="2"/>
        <v>-22</v>
      </c>
      <c r="H87" s="9">
        <f t="shared" si="3"/>
        <v>-11000</v>
      </c>
    </row>
    <row r="88" spans="1:8" x14ac:dyDescent="0.25">
      <c r="A88" s="15" t="s">
        <v>153</v>
      </c>
      <c r="B88" s="9">
        <v>809.09</v>
      </c>
      <c r="C88" s="10">
        <v>46218</v>
      </c>
      <c r="D88" s="10">
        <v>46196</v>
      </c>
      <c r="E88" s="10"/>
      <c r="F88" s="10"/>
      <c r="G88" s="1">
        <f t="shared" si="2"/>
        <v>-22</v>
      </c>
      <c r="H88" s="9">
        <f t="shared" si="3"/>
        <v>-17799.98</v>
      </c>
    </row>
    <row r="89" spans="1:8" x14ac:dyDescent="0.25">
      <c r="A89" s="15" t="s">
        <v>154</v>
      </c>
      <c r="B89" s="9">
        <v>800</v>
      </c>
      <c r="C89" s="10">
        <v>46218</v>
      </c>
      <c r="D89" s="10">
        <v>46196</v>
      </c>
      <c r="E89" s="10"/>
      <c r="F89" s="10"/>
      <c r="G89" s="1">
        <f t="shared" si="2"/>
        <v>-22</v>
      </c>
      <c r="H89" s="9">
        <f t="shared" si="3"/>
        <v>-17600</v>
      </c>
    </row>
    <row r="90" spans="1:8" x14ac:dyDescent="0.25">
      <c r="A90" s="15" t="s">
        <v>155</v>
      </c>
      <c r="B90" s="9">
        <v>181.97</v>
      </c>
      <c r="C90" s="10">
        <v>46222</v>
      </c>
      <c r="D90" s="10">
        <v>46196</v>
      </c>
      <c r="E90" s="10"/>
      <c r="F90" s="10"/>
      <c r="G90" s="1">
        <f t="shared" si="2"/>
        <v>-26</v>
      </c>
      <c r="H90" s="9">
        <f t="shared" si="3"/>
        <v>-4731.22</v>
      </c>
    </row>
    <row r="91" spans="1:8" x14ac:dyDescent="0.2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>
      <selection activeCell="C1" sqref="C1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/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5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5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5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5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5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5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5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5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5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5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5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5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5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5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5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5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5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5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5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5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5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5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5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5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5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5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5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5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5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5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5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5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5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5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5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5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5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5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5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5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5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5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5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5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5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5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5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5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5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5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5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5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5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5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5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5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5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5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5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5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5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5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5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5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5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5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5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5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5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5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5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5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5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5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5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5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5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5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5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5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5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5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5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5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5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5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5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>
      <selection activeCell="C1" sqref="C1"/>
    </sheetView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 s="31"/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5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5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5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5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5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5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5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5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5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5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5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5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5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5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5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5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5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5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5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5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5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5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5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5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5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5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5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5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5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5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5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5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5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5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5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5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5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5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5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5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5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5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5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5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5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5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5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5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5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5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5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5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5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5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5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5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5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5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5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5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5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5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5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5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5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5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5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5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5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5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5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5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5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5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5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5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5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5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5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5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5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5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5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5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5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5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5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5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5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5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5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5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5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5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5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5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5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5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5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5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5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5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5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5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5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5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5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5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5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5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5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5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5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5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5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5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5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5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5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5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5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5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5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5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5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5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5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5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5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5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5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5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5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5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5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5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5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5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5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5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5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5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5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5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5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5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5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5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5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5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5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5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5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5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5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5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5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5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5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5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5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5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5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5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5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5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5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5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5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5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5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5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5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5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5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5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5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5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5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5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5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5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5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5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5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5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5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5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5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5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5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5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5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5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5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5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5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5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5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5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Enza Pettinari</dc:creator>
  <cp:lastModifiedBy>Enza Pettinari</cp:lastModifiedBy>
  <dcterms:created xsi:type="dcterms:W3CDTF">2006-09-16T00:00:00Z</dcterms:created>
  <dcterms:modified xsi:type="dcterms:W3CDTF">2026-07-01T07:13:06Z</dcterms:modified>
</cp:coreProperties>
</file>