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2019\Cartelle\DSGA\enza.pettinari\Desktop\"/>
    </mc:Choice>
  </mc:AlternateContent>
  <xr:revisionPtr revIDLastSave="0" documentId="8_{9D0AEAC9-01FC-4E33-9663-1D5064FE437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<sst xmlns="http://schemas.openxmlformats.org/spreadsheetml/2006/main" count="210" uniqueCount="185">
  <si>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</si>
  <si>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</si>
  <si>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</si>
  <si>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</si>
  <si>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</si>
  <si>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</si>
  <si>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</si>
  <si>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</si>
  <si>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</si>
  <si>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</si>
  <si>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</si>
  <si>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</si>
  <si>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</si>
  <si>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</si>
  <si>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</si>
  <si>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</si>
  <si>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</si>
  <si>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</si>
  <si>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</si>
  <si>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</si>
  <si>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VIA UGO BASSI</t>
  </si>
  <si>
    <t>62012 CIVITANOVA MARCHE (MC) - VIA UGO BASSI, 30 - C.F. 93068500433 C.M. MCIC83600N</t>
  </si>
  <si>
    <t>2025</t>
  </si>
  <si>
    <t>75/C del 19/12/2024</t>
  </si>
  <si>
    <t>201/PA del 19/12/2024</t>
  </si>
  <si>
    <t>202/PA del 19/12/2024</t>
  </si>
  <si>
    <t>49 del 20/12/2024</t>
  </si>
  <si>
    <t>4009 del 20/12/2024</t>
  </si>
  <si>
    <t>pa/201 del 20/12/2024</t>
  </si>
  <si>
    <t>pa/197 del 20/12/2024</t>
  </si>
  <si>
    <t>2024-VA5-0001168 del 20/12/2024</t>
  </si>
  <si>
    <t>1633/01 del 27/12/2024</t>
  </si>
  <si>
    <t>pa/203 del 27/12/2024</t>
  </si>
  <si>
    <t>001148/2024 del 30/12/2024</t>
  </si>
  <si>
    <t>A/445 del 31/12/2024</t>
  </si>
  <si>
    <t>001876 del 31/12/2024</t>
  </si>
  <si>
    <t>1025004254 del 10/01/2025</t>
  </si>
  <si>
    <t>V3-651 del 10/01/2025</t>
  </si>
  <si>
    <t>0/5 del 02/01/2025</t>
  </si>
  <si>
    <t>0/4 del 02/01/2025</t>
  </si>
  <si>
    <t>0000025/E del 15/01/2025</t>
  </si>
  <si>
    <t>pa/12 del 06/02/2025</t>
  </si>
  <si>
    <t>11/PA del 31/01/2025</t>
  </si>
  <si>
    <t>58/01 del 29/01/2025</t>
  </si>
  <si>
    <t>pa/13 del 06/02/2025</t>
  </si>
  <si>
    <t>1025029457 del 06/02/2025</t>
  </si>
  <si>
    <t>12500600060000210205 del 10/02/2025</t>
  </si>
  <si>
    <t>A/62 del 15/02/2025</t>
  </si>
  <si>
    <t>0000001354/PA del 17/02/2025</t>
  </si>
  <si>
    <t>2PA del 06/02/2025</t>
  </si>
  <si>
    <t>U1230000021825 del 14/02/2025</t>
  </si>
  <si>
    <t>U1230000021826 del 14/02/2025</t>
  </si>
  <si>
    <t>U1230000021827 del 14/02/2025</t>
  </si>
  <si>
    <t>279 del 17/02/2025</t>
  </si>
  <si>
    <t>40248 del 28/01/2025</t>
  </si>
  <si>
    <t>40416 del 30/01/2025</t>
  </si>
  <si>
    <t>FE/26 del 24/02/2025</t>
  </si>
  <si>
    <t>FE/27 del 24/02/2025</t>
  </si>
  <si>
    <t>V3-5542 del 26/02/2025</t>
  </si>
  <si>
    <t>V3-5226 del 21/02/2025</t>
  </si>
  <si>
    <t>V3-4922 del 19/02/2025</t>
  </si>
  <si>
    <t>097/000003525 del 20/02/2025</t>
  </si>
  <si>
    <t>233/01 del 26/02/2025</t>
  </si>
  <si>
    <t>162 /25 del 26/02/2025</t>
  </si>
  <si>
    <t>pa/24 del 04/03/2025</t>
  </si>
  <si>
    <t>26/PA del 28/02/2025</t>
  </si>
  <si>
    <t>0/456 del 06/03/2025</t>
  </si>
  <si>
    <t>V3-6674 del 07/03/2025</t>
  </si>
  <si>
    <t>935 del 07/03/2025</t>
  </si>
  <si>
    <t>097/000005076 del 13/03/2025</t>
  </si>
  <si>
    <t>014_25 del 08/03/2025</t>
  </si>
  <si>
    <t>70 del 19/03/2025</t>
  </si>
  <si>
    <t>1 del 27/03/2025</t>
  </si>
  <si>
    <t>1048 del 14/03/2025</t>
  </si>
  <si>
    <t>149/01 del 17/03/2025</t>
  </si>
  <si>
    <t>71 del 20/03/2025</t>
  </si>
  <si>
    <t>223 del 20/03/2025</t>
  </si>
  <si>
    <t>35/PA del 25/03/2025</t>
  </si>
  <si>
    <t>151 del 26/03/2025</t>
  </si>
  <si>
    <t>59 del 28/03/2025</t>
  </si>
  <si>
    <t>pa/44 del 31/03/2025</t>
  </si>
  <si>
    <t>483/01 del 28/03/2025</t>
  </si>
  <si>
    <t>50/A del 05/03/2025</t>
  </si>
  <si>
    <t>22/2025 del 03/04/2025</t>
  </si>
  <si>
    <t>245 del 09/04/2025</t>
  </si>
  <si>
    <t>73 del 10/04/2025</t>
  </si>
  <si>
    <t>214/01 del 03/04/2025</t>
  </si>
  <si>
    <t>252 del 16/04/2025</t>
  </si>
  <si>
    <t>100/2 del 08/04/2025</t>
  </si>
  <si>
    <t>V3-10355 del 10/04/2025</t>
  </si>
  <si>
    <t>78/5 del 16/04/2025</t>
  </si>
  <si>
    <t>235 del 18/04/2025</t>
  </si>
  <si>
    <t>8PA del 23/04/2025</t>
  </si>
  <si>
    <t>45/PA del 16/04/2025</t>
  </si>
  <si>
    <t>45/25-PA del 22/04/2025</t>
  </si>
  <si>
    <t>12500600010000016494 del 28/03/2025</t>
  </si>
  <si>
    <t>1710000212 del 23/04/2025</t>
  </si>
  <si>
    <t>1/PA del 16/04/2025</t>
  </si>
  <si>
    <t>V3-11380 del 24/04/2025</t>
  </si>
  <si>
    <t>pa/62 del 30/04/2025</t>
  </si>
  <si>
    <t>271 del 05/05/2025</t>
  </si>
  <si>
    <t>1025104654 del 06/05/2025</t>
  </si>
  <si>
    <t>C2025010000017 del 05/05/2025</t>
  </si>
  <si>
    <t>V3-11569 del 28/04/2025</t>
  </si>
  <si>
    <t>V3-12013 del 05/05/2025</t>
  </si>
  <si>
    <t>70/25 del 06/05/2025</t>
  </si>
  <si>
    <t>361/70 2025 del 13/05/2025</t>
  </si>
  <si>
    <t>383/70 2025 del 16/05/2025</t>
  </si>
  <si>
    <t>161 del 13/05/2025</t>
  </si>
  <si>
    <t>61/C del 16/05/2025</t>
  </si>
  <si>
    <t>52/03 del 28/05/2025</t>
  </si>
  <si>
    <t>280 del 15/05/2025</t>
  </si>
  <si>
    <t>11 del 07/05/2025</t>
  </si>
  <si>
    <t>174 del 19/05/2025</t>
  </si>
  <si>
    <t>790 del 16/05/2025</t>
  </si>
  <si>
    <t>5/M del 15/05/2025</t>
  </si>
  <si>
    <t>485/E del 21/05/2025</t>
  </si>
  <si>
    <t>8101006290 del 20/05/2025</t>
  </si>
  <si>
    <t>7895/FVISE del 15/05/2025</t>
  </si>
  <si>
    <t>87 del 22/05/2025</t>
  </si>
  <si>
    <t>56/ET del 20/05/2025</t>
  </si>
  <si>
    <t>57/2025 del 22/05/2025</t>
  </si>
  <si>
    <t>72S del 19/05/2025</t>
  </si>
  <si>
    <t>67 del 23/05/2025</t>
  </si>
  <si>
    <t>290 del 23/05/2025</t>
  </si>
  <si>
    <t>3694/FVIAC del 20/05/2025</t>
  </si>
  <si>
    <t>12/20 del 27/05/2025</t>
  </si>
  <si>
    <t>195 del 26/05/2025</t>
  </si>
  <si>
    <t>354/01 del 14/05/2025</t>
  </si>
  <si>
    <t>606A del 21/05/2025</t>
  </si>
  <si>
    <t>92/25-PA del 29/05/2025</t>
  </si>
  <si>
    <t>368/01 del 16/05/2025</t>
  </si>
  <si>
    <t>8101006814 del 30/05/2025</t>
  </si>
  <si>
    <t>28/A del 29/05/2025</t>
  </si>
  <si>
    <t>2/124 del 30/05/2025</t>
  </si>
  <si>
    <t>497/E del 28/05/2025</t>
  </si>
  <si>
    <t>FPA 7/25 del 23/05/2025</t>
  </si>
  <si>
    <t>3/PA-2025 del 29/05/2025</t>
  </si>
  <si>
    <t>C2 del 31/05/2025</t>
  </si>
  <si>
    <t>5/25 del 04/06/2025</t>
  </si>
  <si>
    <t>392/01 del 21/05/2025</t>
  </si>
  <si>
    <t>396/01 del 22/05/2025</t>
  </si>
  <si>
    <t>94/25-PA del 05/06/2025</t>
  </si>
  <si>
    <t>3462 del 31/05/2025</t>
  </si>
  <si>
    <t>63/ET del 31/05/2025</t>
  </si>
  <si>
    <t>FPA 4/25 del 06/06/2025</t>
  </si>
  <si>
    <t>000531/2025 del 06/06/2025</t>
  </si>
  <si>
    <t>218 del 05/06/2025</t>
  </si>
  <si>
    <t>000/95/2025 del 06/06/2025</t>
  </si>
  <si>
    <t>108/25 del 03/06/2025</t>
  </si>
  <si>
    <t>112/25 del 03/06/2025</t>
  </si>
  <si>
    <t>110/25 del 03/06/2025</t>
  </si>
  <si>
    <t>111/25 del 03/06/2025</t>
  </si>
  <si>
    <t>113/25 del 03/06/2025</t>
  </si>
  <si>
    <t>114/25 del 03/06/2025</t>
  </si>
  <si>
    <t>8 del 31/05/2025</t>
  </si>
  <si>
    <t>443/01 del 28/05/2025</t>
  </si>
  <si>
    <t>795/01 del 29/05/2025</t>
  </si>
  <si>
    <t>36 del 10/06/2025</t>
  </si>
  <si>
    <t>307 del 11/06/2025</t>
  </si>
  <si>
    <t>15/20 del 16/06/2025</t>
  </si>
  <si>
    <t>491/01 del 04/06/2025</t>
  </si>
  <si>
    <t>21 del 19/06/2025</t>
  </si>
  <si>
    <t>12500600010000034493 del 20/06/2025</t>
  </si>
  <si>
    <t>27/FE del 23/06/2025</t>
  </si>
  <si>
    <t>7/25 del 24/06/2025</t>
  </si>
  <si>
    <t>231/A del 24/06/2025</t>
  </si>
  <si>
    <t>FATTPA 2_25 del 30/06/2025</t>
  </si>
  <si>
    <t>73/ET del 30/06/2025</t>
  </si>
  <si>
    <t>1025162460 del 09/07/2025</t>
  </si>
  <si>
    <t>933124 del 30/06/2025</t>
  </si>
  <si>
    <t>13077/2025 del 11/07/2025</t>
  </si>
  <si>
    <t>108/PA del 06/07/2025</t>
  </si>
  <si>
    <t>137/5 del 30/06/2025</t>
  </si>
  <si>
    <t>V3-16796 del 14/07/2025</t>
  </si>
  <si>
    <t>112/PA del 13/07/2025</t>
  </si>
  <si>
    <t>0000952/E del 18/07/2025</t>
  </si>
  <si>
    <t>0000951/E del 18/07/2025</t>
  </si>
  <si>
    <t>820A del 17/07/2025</t>
  </si>
  <si>
    <t>18 del 22/07/2025</t>
  </si>
  <si>
    <t>154/P7 del 27/07/2025</t>
  </si>
  <si>
    <t>126/PA del 27/07/2025</t>
  </si>
  <si>
    <t>0001027/E del 31/07/2025</t>
  </si>
  <si>
    <t>128/PA del 03/08/2025</t>
  </si>
  <si>
    <t>127/PA del 03/08/2025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</si>
</sst>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163</v>
      </c>
      <c r="B9" s="33"/>
      <c r="C9" s="32">
        <f>SUM(C13:C16)</f>
        <v>206916.43000000005</v>
      </c>
      <c r="D9" s="33"/>
      <c r="E9" s="38">
        <f>('Trimestre 1'!H1+'Trimestre 2'!H1+'Trimestre 3'!H1+'Trimestre 4'!H1)/C9</f>
        <v>-16.730731967490453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50</v>
      </c>
      <c r="C13" s="26">
        <f>'Trimestre 1'!B1</f>
        <v>78572.490000000005</v>
      </c>
      <c r="D13" s="26">
        <f>'Trimestre 1'!G1</f>
        <v>-5.6911501722804001</v>
      </c>
      <c r="E13" s="26">
        <v>5094.41</v>
      </c>
      <c r="F13" s="30">
        <v>7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90</v>
      </c>
      <c r="C14" s="26">
        <f>'Trimestre 2'!B1</f>
        <v>90325.920000000013</v>
      </c>
      <c r="D14" s="26">
        <f>'Trimestre 2'!G1</f>
        <v>-24.634533143974622</v>
      </c>
      <c r="E14" s="26">
        <v>5660.31</v>
      </c>
      <c r="F14" s="30">
        <v>2</v>
      </c>
    </row>
    <row r="15" spans="1:9" ht="22.5" customHeight="1" x14ac:dyDescent="0.25">
      <c r="A15" s="25" t="s">
        <v>15</v>
      </c>
      <c r="B15" s="14">
        <f>'Trimestre 3'!C1</f>
        <v>23</v>
      </c>
      <c r="C15" s="26">
        <f>'Trimestre 3'!B1</f>
        <v>38018.020000000004</v>
      </c>
      <c r="D15" s="26">
        <f>'Trimestre 3'!G1</f>
        <v>-20.768010012094265</v>
      </c>
      <c r="E15" s="26">
        <v>8372.24</v>
      </c>
      <c r="F15" s="30">
        <v>4</v>
      </c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78572.490000000005</v>
      </c>
      <c r="C1" s="31">
        <f>COUNTA(A4:A203)</f>
        <v>50</v>
      </c>
      <c r="G1" s="13">
        <f>IF(B1&lt;&gt;0,H1/B1,0)</f>
        <v>-5.6911501722804001</v>
      </c>
      <c r="H1" s="12">
        <f>SUM(H4:H195)</f>
        <v>-447167.83999999991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1100</v>
      </c>
      <c r="C4" s="10">
        <v>45679</v>
      </c>
      <c r="D4" s="10">
        <v>45699</v>
      </c>
      <c r="E4" s="10"/>
      <c r="F4" s="10"/>
      <c r="G4" s="1">
        <f>D4-C4-(F4-E4)</f>
        <v>20</v>
      </c>
      <c r="H4" s="9">
        <f>B4*G4</f>
        <v>22000</v>
      </c>
    </row>
    <row r="5" spans="1:8" x14ac:dyDescent="0.25">
      <c r="A5" s="16" t="s">
        <v>24</v>
      </c>
      <c r="B5" s="9">
        <v>457.5</v>
      </c>
      <c r="C5" s="10">
        <v>45679</v>
      </c>
      <c r="D5" s="10">
        <v>45699</v>
      </c>
      <c r="E5" s="10"/>
      <c r="F5" s="10"/>
      <c r="G5" s="1">
        <f t="shared" ref="G5:G68" si="0">D5-C5-(F5-E5)</f>
        <v>20</v>
      </c>
      <c r="H5" s="9">
        <f t="shared" ref="H5:H68" si="1">B5*G5</f>
        <v>9150</v>
      </c>
    </row>
    <row r="6" spans="1:8" x14ac:dyDescent="0.25">
      <c r="A6" s="16" t="s">
        <v>25</v>
      </c>
      <c r="B6" s="9">
        <v>273.83</v>
      </c>
      <c r="C6" s="10">
        <v>45679</v>
      </c>
      <c r="D6" s="10">
        <v>45699</v>
      </c>
      <c r="E6" s="10"/>
      <c r="F6" s="10"/>
      <c r="G6" s="1">
        <f t="shared" si="0"/>
        <v>20</v>
      </c>
      <c r="H6" s="9">
        <f t="shared" si="1"/>
        <v>5476.6</v>
      </c>
    </row>
    <row r="7" spans="1:8" x14ac:dyDescent="0.25">
      <c r="A7" s="16" t="s">
        <v>26</v>
      </c>
      <c r="B7" s="9">
        <v>2100</v>
      </c>
      <c r="C7" s="10">
        <v>45683</v>
      </c>
      <c r="D7" s="10">
        <v>45699</v>
      </c>
      <c r="E7" s="10"/>
      <c r="F7" s="10"/>
      <c r="G7" s="1">
        <f t="shared" si="0"/>
        <v>16</v>
      </c>
      <c r="H7" s="9">
        <f t="shared" si="1"/>
        <v>33600</v>
      </c>
    </row>
    <row r="8" spans="1:8" x14ac:dyDescent="0.25">
      <c r="A8" s="16" t="s">
        <v>27</v>
      </c>
      <c r="B8" s="9">
        <v>571.20000000000005</v>
      </c>
      <c r="C8" s="10">
        <v>45679</v>
      </c>
      <c r="D8" s="10">
        <v>45699</v>
      </c>
      <c r="E8" s="10"/>
      <c r="F8" s="10"/>
      <c r="G8" s="1">
        <f t="shared" si="0"/>
        <v>20</v>
      </c>
      <c r="H8" s="9">
        <f t="shared" si="1"/>
        <v>11424</v>
      </c>
    </row>
    <row r="9" spans="1:8" x14ac:dyDescent="0.25">
      <c r="A9" s="16" t="s">
        <v>28</v>
      </c>
      <c r="B9" s="9">
        <v>1555.77</v>
      </c>
      <c r="C9" s="10">
        <v>45683</v>
      </c>
      <c r="D9" s="10">
        <v>45699</v>
      </c>
      <c r="E9" s="10"/>
      <c r="F9" s="10"/>
      <c r="G9" s="1">
        <f t="shared" si="0"/>
        <v>16</v>
      </c>
      <c r="H9" s="9">
        <f t="shared" si="1"/>
        <v>24892.32</v>
      </c>
    </row>
    <row r="10" spans="1:8" x14ac:dyDescent="0.25">
      <c r="A10" s="16" t="s">
        <v>29</v>
      </c>
      <c r="B10" s="9">
        <v>9549.18</v>
      </c>
      <c r="C10" s="10">
        <v>45683</v>
      </c>
      <c r="D10" s="10">
        <v>45699</v>
      </c>
      <c r="E10" s="10"/>
      <c r="F10" s="10"/>
      <c r="G10" s="1">
        <f t="shared" si="0"/>
        <v>16</v>
      </c>
      <c r="H10" s="9">
        <f t="shared" si="1"/>
        <v>152786.88</v>
      </c>
    </row>
    <row r="11" spans="1:8" x14ac:dyDescent="0.25">
      <c r="A11" s="16" t="s">
        <v>30</v>
      </c>
      <c r="B11" s="9">
        <v>6256.8</v>
      </c>
      <c r="C11" s="10">
        <v>45679</v>
      </c>
      <c r="D11" s="10">
        <v>45699</v>
      </c>
      <c r="E11" s="10"/>
      <c r="F11" s="10"/>
      <c r="G11" s="1">
        <f t="shared" si="0"/>
        <v>20</v>
      </c>
      <c r="H11" s="9">
        <f t="shared" si="1"/>
        <v>125136</v>
      </c>
    </row>
    <row r="12" spans="1:8" x14ac:dyDescent="0.25">
      <c r="A12" s="16" t="s">
        <v>31</v>
      </c>
      <c r="B12" s="9">
        <v>901.14</v>
      </c>
      <c r="C12" s="10">
        <v>45697</v>
      </c>
      <c r="D12" s="10">
        <v>45702</v>
      </c>
      <c r="E12" s="10"/>
      <c r="F12" s="10"/>
      <c r="G12" s="1">
        <f t="shared" si="0"/>
        <v>5</v>
      </c>
      <c r="H12" s="9">
        <f t="shared" si="1"/>
        <v>4505.7</v>
      </c>
    </row>
    <row r="13" spans="1:8" x14ac:dyDescent="0.25">
      <c r="A13" s="16" t="s">
        <v>32</v>
      </c>
      <c r="B13" s="9">
        <v>288.54000000000002</v>
      </c>
      <c r="C13" s="10">
        <v>45697</v>
      </c>
      <c r="D13" s="10">
        <v>45702</v>
      </c>
      <c r="E13" s="10"/>
      <c r="F13" s="10"/>
      <c r="G13" s="1">
        <f t="shared" si="0"/>
        <v>5</v>
      </c>
      <c r="H13" s="9">
        <f t="shared" si="1"/>
        <v>1442.7</v>
      </c>
    </row>
    <row r="14" spans="1:8" x14ac:dyDescent="0.25">
      <c r="A14" s="16" t="s">
        <v>33</v>
      </c>
      <c r="B14" s="9">
        <v>159.84</v>
      </c>
      <c r="C14" s="10">
        <v>45697</v>
      </c>
      <c r="D14" s="10">
        <v>45702</v>
      </c>
      <c r="E14" s="10"/>
      <c r="F14" s="10"/>
      <c r="G14" s="1">
        <f t="shared" si="0"/>
        <v>5</v>
      </c>
      <c r="H14" s="9">
        <f t="shared" si="1"/>
        <v>799.2</v>
      </c>
    </row>
    <row r="15" spans="1:8" x14ac:dyDescent="0.25">
      <c r="A15" s="16" t="s">
        <v>34</v>
      </c>
      <c r="B15" s="9">
        <v>1196.72</v>
      </c>
      <c r="C15" s="10">
        <v>45702</v>
      </c>
      <c r="D15" s="10">
        <v>45702</v>
      </c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 t="s">
        <v>35</v>
      </c>
      <c r="B16" s="9">
        <v>500</v>
      </c>
      <c r="C16" s="10">
        <v>45708</v>
      </c>
      <c r="D16" s="10">
        <v>45702</v>
      </c>
      <c r="E16" s="10"/>
      <c r="F16" s="10"/>
      <c r="G16" s="1">
        <f t="shared" si="0"/>
        <v>-6</v>
      </c>
      <c r="H16" s="9">
        <f t="shared" si="1"/>
        <v>-3000</v>
      </c>
    </row>
    <row r="17" spans="1:8" x14ac:dyDescent="0.25">
      <c r="A17" s="16" t="s">
        <v>36</v>
      </c>
      <c r="B17" s="9">
        <v>13.5</v>
      </c>
      <c r="C17" s="10">
        <v>45708</v>
      </c>
      <c r="D17" s="10">
        <v>45702</v>
      </c>
      <c r="E17" s="10"/>
      <c r="F17" s="10"/>
      <c r="G17" s="1">
        <f t="shared" si="0"/>
        <v>-6</v>
      </c>
      <c r="H17" s="9">
        <f t="shared" si="1"/>
        <v>-81</v>
      </c>
    </row>
    <row r="18" spans="1:8" x14ac:dyDescent="0.25">
      <c r="A18" s="16" t="s">
        <v>37</v>
      </c>
      <c r="B18" s="9">
        <v>52.3</v>
      </c>
      <c r="C18" s="10">
        <v>45708</v>
      </c>
      <c r="D18" s="10">
        <v>45702</v>
      </c>
      <c r="E18" s="10"/>
      <c r="F18" s="10"/>
      <c r="G18" s="1">
        <f t="shared" si="0"/>
        <v>-6</v>
      </c>
      <c r="H18" s="9">
        <f t="shared" si="1"/>
        <v>-313.8</v>
      </c>
    </row>
    <row r="19" spans="1:8" x14ac:dyDescent="0.25">
      <c r="A19" s="16" t="s">
        <v>38</v>
      </c>
      <c r="B19" s="9">
        <v>74.540000000000006</v>
      </c>
      <c r="C19" s="10">
        <v>45708</v>
      </c>
      <c r="D19" s="10">
        <v>45706</v>
      </c>
      <c r="E19" s="10"/>
      <c r="F19" s="10"/>
      <c r="G19" s="1">
        <f t="shared" si="0"/>
        <v>-2</v>
      </c>
      <c r="H19" s="9">
        <f t="shared" si="1"/>
        <v>-149.08000000000001</v>
      </c>
    </row>
    <row r="20" spans="1:8" x14ac:dyDescent="0.25">
      <c r="A20" s="16" t="s">
        <v>39</v>
      </c>
      <c r="B20" s="9">
        <v>158.29</v>
      </c>
      <c r="C20" s="10">
        <v>45708</v>
      </c>
      <c r="D20" s="10">
        <v>45702</v>
      </c>
      <c r="E20" s="10"/>
      <c r="F20" s="10"/>
      <c r="G20" s="1">
        <f t="shared" si="0"/>
        <v>-6</v>
      </c>
      <c r="H20" s="9">
        <f t="shared" si="1"/>
        <v>-949.74</v>
      </c>
    </row>
    <row r="21" spans="1:8" x14ac:dyDescent="0.25">
      <c r="A21" s="16" t="s">
        <v>40</v>
      </c>
      <c r="B21" s="9">
        <v>3166.6</v>
      </c>
      <c r="C21" s="10">
        <v>45721</v>
      </c>
      <c r="D21" s="10">
        <v>45722</v>
      </c>
      <c r="E21" s="10"/>
      <c r="F21" s="10"/>
      <c r="G21" s="1">
        <f t="shared" si="0"/>
        <v>1</v>
      </c>
      <c r="H21" s="9">
        <f t="shared" si="1"/>
        <v>3166.6</v>
      </c>
    </row>
    <row r="22" spans="1:8" x14ac:dyDescent="0.25">
      <c r="A22" s="16" t="s">
        <v>41</v>
      </c>
      <c r="B22" s="9">
        <v>446.15</v>
      </c>
      <c r="C22" s="10">
        <v>45729</v>
      </c>
      <c r="D22" s="10">
        <v>45722</v>
      </c>
      <c r="E22" s="10"/>
      <c r="F22" s="10"/>
      <c r="G22" s="1">
        <f t="shared" si="0"/>
        <v>-7</v>
      </c>
      <c r="H22" s="9">
        <f t="shared" si="1"/>
        <v>-3123.05</v>
      </c>
    </row>
    <row r="23" spans="1:8" x14ac:dyDescent="0.25">
      <c r="A23" s="16" t="s">
        <v>42</v>
      </c>
      <c r="B23" s="9">
        <v>1613.88</v>
      </c>
      <c r="C23" s="10">
        <v>45729</v>
      </c>
      <c r="D23" s="10">
        <v>45722</v>
      </c>
      <c r="E23" s="10"/>
      <c r="F23" s="10"/>
      <c r="G23" s="1">
        <f t="shared" si="0"/>
        <v>-7</v>
      </c>
      <c r="H23" s="9">
        <f t="shared" si="1"/>
        <v>-11297.16</v>
      </c>
    </row>
    <row r="24" spans="1:8" x14ac:dyDescent="0.25">
      <c r="A24" s="16" t="s">
        <v>43</v>
      </c>
      <c r="B24" s="9">
        <v>1032.57</v>
      </c>
      <c r="C24" s="10">
        <v>45729</v>
      </c>
      <c r="D24" s="10">
        <v>45722</v>
      </c>
      <c r="E24" s="10"/>
      <c r="F24" s="10"/>
      <c r="G24" s="1">
        <f t="shared" si="0"/>
        <v>-7</v>
      </c>
      <c r="H24" s="9">
        <f t="shared" si="1"/>
        <v>-7227.99</v>
      </c>
    </row>
    <row r="25" spans="1:8" x14ac:dyDescent="0.25">
      <c r="A25" s="16" t="s">
        <v>44</v>
      </c>
      <c r="B25" s="9">
        <v>217.36</v>
      </c>
      <c r="C25" s="10">
        <v>45729</v>
      </c>
      <c r="D25" s="10">
        <v>45722</v>
      </c>
      <c r="E25" s="10"/>
      <c r="F25" s="10"/>
      <c r="G25" s="1">
        <f t="shared" si="0"/>
        <v>-7</v>
      </c>
      <c r="H25" s="9">
        <f t="shared" si="1"/>
        <v>-1521.52</v>
      </c>
    </row>
    <row r="26" spans="1:8" x14ac:dyDescent="0.25">
      <c r="A26" s="16" t="s">
        <v>45</v>
      </c>
      <c r="B26" s="9">
        <v>39.18</v>
      </c>
      <c r="C26" s="10">
        <v>45736</v>
      </c>
      <c r="D26" s="10">
        <v>45722</v>
      </c>
      <c r="E26" s="10"/>
      <c r="F26" s="10"/>
      <c r="G26" s="1">
        <f t="shared" si="0"/>
        <v>-14</v>
      </c>
      <c r="H26" s="9">
        <f t="shared" si="1"/>
        <v>-548.52</v>
      </c>
    </row>
    <row r="27" spans="1:8" x14ac:dyDescent="0.25">
      <c r="A27" s="16" t="s">
        <v>46</v>
      </c>
      <c r="B27" s="9">
        <v>465.14</v>
      </c>
      <c r="C27" s="10">
        <v>45738</v>
      </c>
      <c r="D27" s="10">
        <v>45722</v>
      </c>
      <c r="E27" s="10"/>
      <c r="F27" s="10"/>
      <c r="G27" s="1">
        <f t="shared" si="0"/>
        <v>-16</v>
      </c>
      <c r="H27" s="9">
        <f t="shared" si="1"/>
        <v>-7442.24</v>
      </c>
    </row>
    <row r="28" spans="1:8" x14ac:dyDescent="0.25">
      <c r="A28" s="16" t="s">
        <v>47</v>
      </c>
      <c r="B28" s="9">
        <v>381.09</v>
      </c>
      <c r="C28" s="10">
        <v>45742</v>
      </c>
      <c r="D28" s="10">
        <v>45722</v>
      </c>
      <c r="E28" s="10"/>
      <c r="F28" s="10"/>
      <c r="G28" s="1">
        <f t="shared" si="0"/>
        <v>-20</v>
      </c>
      <c r="H28" s="9">
        <f t="shared" si="1"/>
        <v>-7621.8</v>
      </c>
    </row>
    <row r="29" spans="1:8" x14ac:dyDescent="0.25">
      <c r="A29" s="16" t="s">
        <v>48</v>
      </c>
      <c r="B29" s="9">
        <v>1775</v>
      </c>
      <c r="C29" s="10">
        <v>45742</v>
      </c>
      <c r="D29" s="10">
        <v>45722</v>
      </c>
      <c r="E29" s="10"/>
      <c r="F29" s="10"/>
      <c r="G29" s="1">
        <f t="shared" si="0"/>
        <v>-20</v>
      </c>
      <c r="H29" s="9">
        <f t="shared" si="1"/>
        <v>-35500</v>
      </c>
    </row>
    <row r="30" spans="1:8" x14ac:dyDescent="0.25">
      <c r="A30" s="16" t="s">
        <v>49</v>
      </c>
      <c r="B30" s="9">
        <v>7110</v>
      </c>
      <c r="C30" s="10">
        <v>45738</v>
      </c>
      <c r="D30" s="10">
        <v>45726</v>
      </c>
      <c r="E30" s="10"/>
      <c r="F30" s="10"/>
      <c r="G30" s="1">
        <f t="shared" si="0"/>
        <v>-12</v>
      </c>
      <c r="H30" s="9">
        <f t="shared" si="1"/>
        <v>-85320</v>
      </c>
    </row>
    <row r="31" spans="1:8" x14ac:dyDescent="0.25">
      <c r="A31" s="16" t="s">
        <v>49</v>
      </c>
      <c r="B31" s="9">
        <v>7110</v>
      </c>
      <c r="C31" s="10">
        <v>45738</v>
      </c>
      <c r="D31" s="10">
        <v>45726</v>
      </c>
      <c r="E31" s="10"/>
      <c r="F31" s="10"/>
      <c r="G31" s="1">
        <f t="shared" si="0"/>
        <v>-12</v>
      </c>
      <c r="H31" s="9">
        <f t="shared" si="1"/>
        <v>-85320</v>
      </c>
    </row>
    <row r="32" spans="1:8" x14ac:dyDescent="0.25">
      <c r="A32" s="16" t="s">
        <v>50</v>
      </c>
      <c r="B32" s="9">
        <v>12</v>
      </c>
      <c r="C32" s="10">
        <v>45744</v>
      </c>
      <c r="D32" s="10">
        <v>45726</v>
      </c>
      <c r="E32" s="10"/>
      <c r="F32" s="10"/>
      <c r="G32" s="1">
        <f t="shared" si="0"/>
        <v>-18</v>
      </c>
      <c r="H32" s="9">
        <f t="shared" si="1"/>
        <v>-216</v>
      </c>
    </row>
    <row r="33" spans="1:8" x14ac:dyDescent="0.25">
      <c r="A33" s="16" t="s">
        <v>51</v>
      </c>
      <c r="B33" s="9">
        <v>4849.5200000000004</v>
      </c>
      <c r="C33" s="10">
        <v>45744</v>
      </c>
      <c r="D33" s="10">
        <v>45726</v>
      </c>
      <c r="E33" s="10"/>
      <c r="F33" s="10"/>
      <c r="G33" s="1">
        <f t="shared" si="0"/>
        <v>-18</v>
      </c>
      <c r="H33" s="9">
        <f t="shared" si="1"/>
        <v>-87291.36</v>
      </c>
    </row>
    <row r="34" spans="1:8" x14ac:dyDescent="0.25">
      <c r="A34" s="16" t="s">
        <v>52</v>
      </c>
      <c r="B34" s="9">
        <v>249.98</v>
      </c>
      <c r="C34" s="10">
        <v>45744</v>
      </c>
      <c r="D34" s="10">
        <v>45726</v>
      </c>
      <c r="E34" s="10"/>
      <c r="F34" s="10"/>
      <c r="G34" s="1">
        <f t="shared" si="0"/>
        <v>-18</v>
      </c>
      <c r="H34" s="9">
        <f t="shared" si="1"/>
        <v>-4499.6400000000003</v>
      </c>
    </row>
    <row r="35" spans="1:8" x14ac:dyDescent="0.25">
      <c r="A35" s="16" t="s">
        <v>53</v>
      </c>
      <c r="B35" s="9">
        <v>471</v>
      </c>
      <c r="C35" s="10">
        <v>45744</v>
      </c>
      <c r="D35" s="10">
        <v>45726</v>
      </c>
      <c r="E35" s="10"/>
      <c r="F35" s="10"/>
      <c r="G35" s="1">
        <f t="shared" si="0"/>
        <v>-18</v>
      </c>
      <c r="H35" s="9">
        <f t="shared" si="1"/>
        <v>-8478</v>
      </c>
    </row>
    <row r="36" spans="1:8" x14ac:dyDescent="0.25">
      <c r="A36" s="16" t="s">
        <v>54</v>
      </c>
      <c r="B36" s="9">
        <v>2244</v>
      </c>
      <c r="C36" s="10">
        <v>45725</v>
      </c>
      <c r="D36" s="10">
        <v>45737</v>
      </c>
      <c r="E36" s="10"/>
      <c r="F36" s="10"/>
      <c r="G36" s="1">
        <f t="shared" si="0"/>
        <v>12</v>
      </c>
      <c r="H36" s="9">
        <f t="shared" si="1"/>
        <v>26928</v>
      </c>
    </row>
    <row r="37" spans="1:8" x14ac:dyDescent="0.25">
      <c r="A37" s="16" t="s">
        <v>55</v>
      </c>
      <c r="B37" s="9">
        <v>193</v>
      </c>
      <c r="C37" s="10">
        <v>45729</v>
      </c>
      <c r="D37" s="10">
        <v>45737</v>
      </c>
      <c r="E37" s="10"/>
      <c r="F37" s="10"/>
      <c r="G37" s="1">
        <f t="shared" si="0"/>
        <v>8</v>
      </c>
      <c r="H37" s="9">
        <f t="shared" si="1"/>
        <v>1544</v>
      </c>
    </row>
    <row r="38" spans="1:8" x14ac:dyDescent="0.25">
      <c r="A38" s="16" t="s">
        <v>56</v>
      </c>
      <c r="B38" s="9">
        <v>3752.46</v>
      </c>
      <c r="C38" s="10">
        <v>45759</v>
      </c>
      <c r="D38" s="10">
        <v>45736</v>
      </c>
      <c r="E38" s="10"/>
      <c r="F38" s="10"/>
      <c r="G38" s="1">
        <f t="shared" si="0"/>
        <v>-23</v>
      </c>
      <c r="H38" s="9">
        <f t="shared" si="1"/>
        <v>-86306.58</v>
      </c>
    </row>
    <row r="39" spans="1:8" x14ac:dyDescent="0.25">
      <c r="A39" s="16" t="s">
        <v>57</v>
      </c>
      <c r="B39" s="9">
        <v>312.73</v>
      </c>
      <c r="C39" s="10">
        <v>45759</v>
      </c>
      <c r="D39" s="10">
        <v>45736</v>
      </c>
      <c r="E39" s="10"/>
      <c r="F39" s="10"/>
      <c r="G39" s="1">
        <f t="shared" si="0"/>
        <v>-23</v>
      </c>
      <c r="H39" s="9">
        <f t="shared" si="1"/>
        <v>-7192.79</v>
      </c>
    </row>
    <row r="40" spans="1:8" x14ac:dyDescent="0.25">
      <c r="A40" s="16" t="s">
        <v>58</v>
      </c>
      <c r="B40" s="9">
        <v>1118.6500000000001</v>
      </c>
      <c r="C40" s="10">
        <v>45759</v>
      </c>
      <c r="D40" s="10">
        <v>45736</v>
      </c>
      <c r="E40" s="10"/>
      <c r="F40" s="10"/>
      <c r="G40" s="1">
        <f t="shared" si="0"/>
        <v>-23</v>
      </c>
      <c r="H40" s="9">
        <f t="shared" si="1"/>
        <v>-25728.95</v>
      </c>
    </row>
    <row r="41" spans="1:8" x14ac:dyDescent="0.25">
      <c r="A41" s="16" t="s">
        <v>59</v>
      </c>
      <c r="B41" s="9">
        <v>495.52</v>
      </c>
      <c r="C41" s="10">
        <v>45759</v>
      </c>
      <c r="D41" s="10">
        <v>45736</v>
      </c>
      <c r="E41" s="10"/>
      <c r="F41" s="10"/>
      <c r="G41" s="1">
        <f t="shared" si="0"/>
        <v>-23</v>
      </c>
      <c r="H41" s="9">
        <f t="shared" si="1"/>
        <v>-11396.96</v>
      </c>
    </row>
    <row r="42" spans="1:8" x14ac:dyDescent="0.25">
      <c r="A42" s="16" t="s">
        <v>60</v>
      </c>
      <c r="B42" s="9">
        <v>147.97999999999999</v>
      </c>
      <c r="C42" s="10">
        <v>45759</v>
      </c>
      <c r="D42" s="10">
        <v>45736</v>
      </c>
      <c r="E42" s="10"/>
      <c r="F42" s="10"/>
      <c r="G42" s="1">
        <f t="shared" si="0"/>
        <v>-23</v>
      </c>
      <c r="H42" s="9">
        <f t="shared" si="1"/>
        <v>-3403.54</v>
      </c>
    </row>
    <row r="43" spans="1:8" x14ac:dyDescent="0.25">
      <c r="A43" s="16" t="s">
        <v>61</v>
      </c>
      <c r="B43" s="9">
        <v>160.57</v>
      </c>
      <c r="C43" s="10">
        <v>45749</v>
      </c>
      <c r="D43" s="10">
        <v>45736</v>
      </c>
      <c r="E43" s="10"/>
      <c r="F43" s="10"/>
      <c r="G43" s="1">
        <f t="shared" si="0"/>
        <v>-13</v>
      </c>
      <c r="H43" s="9">
        <f t="shared" si="1"/>
        <v>-2087.41</v>
      </c>
    </row>
    <row r="44" spans="1:8" x14ac:dyDescent="0.25">
      <c r="A44" s="16" t="s">
        <v>62</v>
      </c>
      <c r="B44" s="9">
        <v>2241.85</v>
      </c>
      <c r="C44" s="10">
        <v>45765</v>
      </c>
      <c r="D44" s="10">
        <v>45742</v>
      </c>
      <c r="E44" s="10"/>
      <c r="F44" s="10"/>
      <c r="G44" s="1">
        <f t="shared" si="0"/>
        <v>-23</v>
      </c>
      <c r="H44" s="9">
        <f t="shared" si="1"/>
        <v>-51562.55</v>
      </c>
    </row>
    <row r="45" spans="1:8" x14ac:dyDescent="0.25">
      <c r="A45" s="16" t="s">
        <v>63</v>
      </c>
      <c r="B45" s="9">
        <v>761.3</v>
      </c>
      <c r="C45" s="10">
        <v>45767</v>
      </c>
      <c r="D45" s="10">
        <v>45742</v>
      </c>
      <c r="E45" s="10"/>
      <c r="F45" s="10"/>
      <c r="G45" s="1">
        <f t="shared" si="0"/>
        <v>-25</v>
      </c>
      <c r="H45" s="9">
        <f t="shared" si="1"/>
        <v>-19032.5</v>
      </c>
    </row>
    <row r="46" spans="1:8" x14ac:dyDescent="0.25">
      <c r="A46" s="16" t="s">
        <v>64</v>
      </c>
      <c r="B46" s="9">
        <v>61.48</v>
      </c>
      <c r="C46" s="10">
        <v>45765</v>
      </c>
      <c r="D46" s="10">
        <v>45744</v>
      </c>
      <c r="E46" s="10"/>
      <c r="F46" s="10"/>
      <c r="G46" s="1">
        <f t="shared" si="0"/>
        <v>-21</v>
      </c>
      <c r="H46" s="9">
        <f t="shared" si="1"/>
        <v>-1291.08</v>
      </c>
    </row>
    <row r="47" spans="1:8" x14ac:dyDescent="0.25">
      <c r="A47" s="16" t="s">
        <v>65</v>
      </c>
      <c r="B47" s="9">
        <v>332.27</v>
      </c>
      <c r="C47" s="10">
        <v>45765</v>
      </c>
      <c r="D47" s="10">
        <v>45742</v>
      </c>
      <c r="E47" s="10"/>
      <c r="F47" s="10"/>
      <c r="G47" s="1">
        <f t="shared" si="0"/>
        <v>-23</v>
      </c>
      <c r="H47" s="9">
        <f t="shared" si="1"/>
        <v>-7642.21</v>
      </c>
    </row>
    <row r="48" spans="1:8" x14ac:dyDescent="0.25">
      <c r="A48" s="16" t="s">
        <v>66</v>
      </c>
      <c r="B48" s="9">
        <v>327.77</v>
      </c>
      <c r="C48" s="10">
        <v>45767</v>
      </c>
      <c r="D48" s="10">
        <v>45742</v>
      </c>
      <c r="E48" s="10"/>
      <c r="F48" s="10"/>
      <c r="G48" s="1">
        <f t="shared" si="0"/>
        <v>-25</v>
      </c>
      <c r="H48" s="9">
        <f t="shared" si="1"/>
        <v>-8194.25</v>
      </c>
    </row>
    <row r="49" spans="1:8" x14ac:dyDescent="0.25">
      <c r="A49" s="16" t="s">
        <v>67</v>
      </c>
      <c r="B49" s="9">
        <v>124.7</v>
      </c>
      <c r="C49" s="10">
        <v>45770</v>
      </c>
      <c r="D49" s="10">
        <v>45742</v>
      </c>
      <c r="E49" s="10"/>
      <c r="F49" s="10"/>
      <c r="G49" s="1">
        <f t="shared" si="0"/>
        <v>-28</v>
      </c>
      <c r="H49" s="9">
        <f t="shared" si="1"/>
        <v>-3491.6</v>
      </c>
    </row>
    <row r="50" spans="1:8" x14ac:dyDescent="0.25">
      <c r="A50" s="16" t="s">
        <v>68</v>
      </c>
      <c r="B50" s="9">
        <v>1009.3</v>
      </c>
      <c r="C50" s="10">
        <v>45770</v>
      </c>
      <c r="D50" s="10">
        <v>45742</v>
      </c>
      <c r="E50" s="10"/>
      <c r="F50" s="10"/>
      <c r="G50" s="1">
        <f t="shared" si="0"/>
        <v>-28</v>
      </c>
      <c r="H50" s="9">
        <f t="shared" si="1"/>
        <v>-28260.400000000001</v>
      </c>
    </row>
    <row r="51" spans="1:8" x14ac:dyDescent="0.25">
      <c r="A51" s="16" t="s">
        <v>69</v>
      </c>
      <c r="B51" s="9">
        <v>80.290000000000006</v>
      </c>
      <c r="C51" s="10">
        <v>45770</v>
      </c>
      <c r="D51" s="10">
        <v>45742</v>
      </c>
      <c r="E51" s="10"/>
      <c r="F51" s="10"/>
      <c r="G51" s="1">
        <f t="shared" si="0"/>
        <v>-28</v>
      </c>
      <c r="H51" s="9">
        <f t="shared" si="1"/>
        <v>-2248.12</v>
      </c>
    </row>
    <row r="52" spans="1:8" x14ac:dyDescent="0.25">
      <c r="A52" s="16" t="s">
        <v>70</v>
      </c>
      <c r="B52" s="9">
        <v>9480</v>
      </c>
      <c r="C52" s="10">
        <v>45765</v>
      </c>
      <c r="D52" s="10">
        <v>45742</v>
      </c>
      <c r="E52" s="10"/>
      <c r="F52" s="10"/>
      <c r="G52" s="1">
        <f t="shared" si="0"/>
        <v>-23</v>
      </c>
      <c r="H52" s="9">
        <f t="shared" si="1"/>
        <v>-218040</v>
      </c>
    </row>
    <row r="53" spans="1:8" x14ac:dyDescent="0.25">
      <c r="A53" s="16" t="s">
        <v>71</v>
      </c>
      <c r="B53" s="9">
        <v>1580</v>
      </c>
      <c r="C53" s="10">
        <v>45770</v>
      </c>
      <c r="D53" s="10">
        <v>45742</v>
      </c>
      <c r="E53" s="10"/>
      <c r="F53" s="10"/>
      <c r="G53" s="1">
        <f t="shared" si="0"/>
        <v>-28</v>
      </c>
      <c r="H53" s="9">
        <f t="shared" si="1"/>
        <v>-44240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90325.920000000013</v>
      </c>
      <c r="C1" s="31">
        <f>COUNTA(A4:A203)</f>
        <v>90</v>
      </c>
      <c r="G1" s="13">
        <f>IF(B1&lt;&gt;0,H1/B1,0)</f>
        <v>-24.634533143974622</v>
      </c>
      <c r="H1" s="12">
        <f>SUM(H4:H195)</f>
        <v>-2225136.8700000006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72</v>
      </c>
      <c r="B4" s="9">
        <v>1760</v>
      </c>
      <c r="C4" s="10">
        <v>45780</v>
      </c>
      <c r="D4" s="10">
        <v>45751</v>
      </c>
      <c r="E4" s="10"/>
      <c r="F4" s="10"/>
      <c r="G4" s="1">
        <f>D4-C4-(F4-E4)</f>
        <v>-29</v>
      </c>
      <c r="H4" s="9">
        <f>B4*G4</f>
        <v>-51040</v>
      </c>
    </row>
    <row r="5" spans="1:8" x14ac:dyDescent="0.25">
      <c r="A5" s="16" t="s">
        <v>73</v>
      </c>
      <c r="B5" s="9">
        <v>254</v>
      </c>
      <c r="C5" s="10">
        <v>45777</v>
      </c>
      <c r="D5" s="10">
        <v>45757</v>
      </c>
      <c r="E5" s="10"/>
      <c r="F5" s="10"/>
      <c r="G5" s="1">
        <f t="shared" ref="G5:G68" si="0">D5-C5-(F5-E5)</f>
        <v>-20</v>
      </c>
      <c r="H5" s="9">
        <f t="shared" ref="H5:H68" si="1">B5*G5</f>
        <v>-5080</v>
      </c>
    </row>
    <row r="6" spans="1:8" x14ac:dyDescent="0.25">
      <c r="A6" s="16" t="s">
        <v>74</v>
      </c>
      <c r="B6" s="9">
        <v>1800</v>
      </c>
      <c r="C6" s="10">
        <v>45777</v>
      </c>
      <c r="D6" s="10">
        <v>45757</v>
      </c>
      <c r="E6" s="10"/>
      <c r="F6" s="10"/>
      <c r="G6" s="1">
        <f t="shared" si="0"/>
        <v>-20</v>
      </c>
      <c r="H6" s="9">
        <f t="shared" si="1"/>
        <v>-36000</v>
      </c>
    </row>
    <row r="7" spans="1:8" x14ac:dyDescent="0.25">
      <c r="A7" s="16" t="s">
        <v>75</v>
      </c>
      <c r="B7" s="9">
        <v>729</v>
      </c>
      <c r="C7" s="10">
        <v>45777</v>
      </c>
      <c r="D7" s="10">
        <v>45757</v>
      </c>
      <c r="E7" s="10"/>
      <c r="F7" s="10"/>
      <c r="G7" s="1">
        <f t="shared" si="0"/>
        <v>-20</v>
      </c>
      <c r="H7" s="9">
        <f t="shared" si="1"/>
        <v>-14580</v>
      </c>
    </row>
    <row r="8" spans="1:8" x14ac:dyDescent="0.25">
      <c r="A8" s="16" t="s">
        <v>76</v>
      </c>
      <c r="B8" s="9">
        <v>400</v>
      </c>
      <c r="C8" s="10">
        <v>45777</v>
      </c>
      <c r="D8" s="10">
        <v>45757</v>
      </c>
      <c r="E8" s="10"/>
      <c r="F8" s="10"/>
      <c r="G8" s="1">
        <f t="shared" si="0"/>
        <v>-20</v>
      </c>
      <c r="H8" s="9">
        <f t="shared" si="1"/>
        <v>-8000</v>
      </c>
    </row>
    <row r="9" spans="1:8" x14ac:dyDescent="0.25">
      <c r="A9" s="16" t="s">
        <v>77</v>
      </c>
      <c r="B9" s="9">
        <v>518.1</v>
      </c>
      <c r="C9" s="10">
        <v>45777</v>
      </c>
      <c r="D9" s="10">
        <v>45775</v>
      </c>
      <c r="E9" s="10"/>
      <c r="F9" s="10"/>
      <c r="G9" s="1">
        <f t="shared" si="0"/>
        <v>-2</v>
      </c>
      <c r="H9" s="9">
        <f t="shared" si="1"/>
        <v>-1036.2</v>
      </c>
    </row>
    <row r="10" spans="1:8" x14ac:dyDescent="0.25">
      <c r="A10" s="16" t="s">
        <v>78</v>
      </c>
      <c r="B10" s="9">
        <v>1772</v>
      </c>
      <c r="C10" s="10">
        <v>45777</v>
      </c>
      <c r="D10" s="10">
        <v>45775</v>
      </c>
      <c r="E10" s="10"/>
      <c r="F10" s="10"/>
      <c r="G10" s="1">
        <f t="shared" si="0"/>
        <v>-2</v>
      </c>
      <c r="H10" s="9">
        <f t="shared" si="1"/>
        <v>-3544</v>
      </c>
    </row>
    <row r="11" spans="1:8" x14ac:dyDescent="0.25">
      <c r="A11" s="16" t="s">
        <v>79</v>
      </c>
      <c r="B11" s="9">
        <v>4000</v>
      </c>
      <c r="C11" s="10">
        <v>45786</v>
      </c>
      <c r="D11" s="10">
        <v>45775</v>
      </c>
      <c r="E11" s="10"/>
      <c r="F11" s="10"/>
      <c r="G11" s="1">
        <f t="shared" si="0"/>
        <v>-11</v>
      </c>
      <c r="H11" s="9">
        <f t="shared" si="1"/>
        <v>-44000</v>
      </c>
    </row>
    <row r="12" spans="1:8" x14ac:dyDescent="0.25">
      <c r="A12" s="16" t="s">
        <v>80</v>
      </c>
      <c r="B12" s="9">
        <v>1583.61</v>
      </c>
      <c r="C12" s="10">
        <v>45786</v>
      </c>
      <c r="D12" s="10">
        <v>45775</v>
      </c>
      <c r="E12" s="10"/>
      <c r="F12" s="10"/>
      <c r="G12" s="1">
        <f t="shared" si="0"/>
        <v>-11</v>
      </c>
      <c r="H12" s="9">
        <f t="shared" si="1"/>
        <v>-17419.71</v>
      </c>
    </row>
    <row r="13" spans="1:8" x14ac:dyDescent="0.25">
      <c r="A13" s="16" t="s">
        <v>81</v>
      </c>
      <c r="B13" s="9">
        <v>1261.22</v>
      </c>
      <c r="C13" s="10">
        <v>45801</v>
      </c>
      <c r="D13" s="10">
        <v>45775</v>
      </c>
      <c r="E13" s="10"/>
      <c r="F13" s="10"/>
      <c r="G13" s="1">
        <f t="shared" si="0"/>
        <v>-26</v>
      </c>
      <c r="H13" s="9">
        <f t="shared" si="1"/>
        <v>-32791.72</v>
      </c>
    </row>
    <row r="14" spans="1:8" x14ac:dyDescent="0.25">
      <c r="A14" s="16" t="s">
        <v>82</v>
      </c>
      <c r="B14" s="9">
        <v>144</v>
      </c>
      <c r="C14" s="10">
        <v>45801</v>
      </c>
      <c r="D14" s="10">
        <v>45775</v>
      </c>
      <c r="E14" s="10"/>
      <c r="F14" s="10"/>
      <c r="G14" s="1">
        <f t="shared" si="0"/>
        <v>-26</v>
      </c>
      <c r="H14" s="9">
        <f t="shared" si="1"/>
        <v>-3744</v>
      </c>
    </row>
    <row r="15" spans="1:8" x14ac:dyDescent="0.25">
      <c r="A15" s="16" t="s">
        <v>83</v>
      </c>
      <c r="B15" s="9">
        <v>598.47</v>
      </c>
      <c r="C15" s="10">
        <v>45835</v>
      </c>
      <c r="D15" s="10">
        <v>45779</v>
      </c>
      <c r="E15" s="10"/>
      <c r="F15" s="10"/>
      <c r="G15" s="1">
        <f t="shared" si="0"/>
        <v>-56</v>
      </c>
      <c r="H15" s="9">
        <f t="shared" si="1"/>
        <v>-33514.32</v>
      </c>
    </row>
    <row r="16" spans="1:8" x14ac:dyDescent="0.25">
      <c r="A16" s="16" t="s">
        <v>84</v>
      </c>
      <c r="B16" s="9">
        <v>700</v>
      </c>
      <c r="C16" s="10">
        <v>45805</v>
      </c>
      <c r="D16" s="10">
        <v>45779</v>
      </c>
      <c r="E16" s="10"/>
      <c r="F16" s="10"/>
      <c r="G16" s="1">
        <f t="shared" si="0"/>
        <v>-26</v>
      </c>
      <c r="H16" s="9">
        <f t="shared" si="1"/>
        <v>-18200</v>
      </c>
    </row>
    <row r="17" spans="1:8" x14ac:dyDescent="0.25">
      <c r="A17" s="16" t="s">
        <v>85</v>
      </c>
      <c r="B17" s="9">
        <v>4200</v>
      </c>
      <c r="C17" s="10">
        <v>45835</v>
      </c>
      <c r="D17" s="10">
        <v>45779</v>
      </c>
      <c r="E17" s="10"/>
      <c r="F17" s="10"/>
      <c r="G17" s="1">
        <f t="shared" si="0"/>
        <v>-56</v>
      </c>
      <c r="H17" s="9">
        <f t="shared" si="1"/>
        <v>-235200</v>
      </c>
    </row>
    <row r="18" spans="1:8" x14ac:dyDescent="0.25">
      <c r="A18" s="16" t="s">
        <v>86</v>
      </c>
      <c r="B18" s="9">
        <v>730</v>
      </c>
      <c r="C18" s="10">
        <v>45805</v>
      </c>
      <c r="D18" s="10">
        <v>45779</v>
      </c>
      <c r="E18" s="10"/>
      <c r="F18" s="10"/>
      <c r="G18" s="1">
        <f t="shared" si="0"/>
        <v>-26</v>
      </c>
      <c r="H18" s="9">
        <f t="shared" si="1"/>
        <v>-18980</v>
      </c>
    </row>
    <row r="19" spans="1:8" x14ac:dyDescent="0.25">
      <c r="A19" s="16" t="s">
        <v>87</v>
      </c>
      <c r="B19" s="9">
        <v>400</v>
      </c>
      <c r="C19" s="10">
        <v>45805</v>
      </c>
      <c r="D19" s="10">
        <v>45779</v>
      </c>
      <c r="E19" s="10"/>
      <c r="F19" s="10"/>
      <c r="G19" s="1">
        <f t="shared" si="0"/>
        <v>-26</v>
      </c>
      <c r="H19" s="9">
        <f t="shared" si="1"/>
        <v>-10400</v>
      </c>
    </row>
    <row r="20" spans="1:8" x14ac:dyDescent="0.25">
      <c r="A20" s="16" t="s">
        <v>88</v>
      </c>
      <c r="B20" s="9">
        <v>8906</v>
      </c>
      <c r="C20" s="10">
        <v>45805</v>
      </c>
      <c r="D20" s="10">
        <v>45779</v>
      </c>
      <c r="E20" s="10"/>
      <c r="F20" s="10"/>
      <c r="G20" s="1">
        <f t="shared" si="0"/>
        <v>-26</v>
      </c>
      <c r="H20" s="9">
        <f t="shared" si="1"/>
        <v>-231556</v>
      </c>
    </row>
    <row r="21" spans="1:8" x14ac:dyDescent="0.25">
      <c r="A21" s="16" t="s">
        <v>89</v>
      </c>
      <c r="B21" s="9">
        <v>467.63</v>
      </c>
      <c r="C21" s="10">
        <v>45805</v>
      </c>
      <c r="D21" s="10">
        <v>45779</v>
      </c>
      <c r="E21" s="10"/>
      <c r="F21" s="10"/>
      <c r="G21" s="1">
        <f t="shared" si="0"/>
        <v>-26</v>
      </c>
      <c r="H21" s="9">
        <f t="shared" si="1"/>
        <v>-12158.38</v>
      </c>
    </row>
    <row r="22" spans="1:8" x14ac:dyDescent="0.25">
      <c r="A22" s="16" t="s">
        <v>90</v>
      </c>
      <c r="B22" s="9">
        <v>2800</v>
      </c>
      <c r="C22" s="10">
        <v>45805</v>
      </c>
      <c r="D22" s="10">
        <v>45779</v>
      </c>
      <c r="E22" s="10"/>
      <c r="F22" s="10"/>
      <c r="G22" s="1">
        <f t="shared" si="0"/>
        <v>-26</v>
      </c>
      <c r="H22" s="9">
        <f t="shared" si="1"/>
        <v>-72800</v>
      </c>
    </row>
    <row r="23" spans="1:8" x14ac:dyDescent="0.25">
      <c r="A23" s="16" t="s">
        <v>91</v>
      </c>
      <c r="B23" s="9">
        <v>348</v>
      </c>
      <c r="C23" s="10">
        <v>45813</v>
      </c>
      <c r="D23" s="10">
        <v>45784</v>
      </c>
      <c r="E23" s="10"/>
      <c r="F23" s="10"/>
      <c r="G23" s="1">
        <f t="shared" si="0"/>
        <v>-29</v>
      </c>
      <c r="H23" s="9">
        <f t="shared" si="1"/>
        <v>-10092</v>
      </c>
    </row>
    <row r="24" spans="1:8" x14ac:dyDescent="0.25">
      <c r="A24" s="16" t="s">
        <v>92</v>
      </c>
      <c r="B24" s="9">
        <v>1942.5</v>
      </c>
      <c r="C24" s="10">
        <v>45812</v>
      </c>
      <c r="D24" s="10">
        <v>45793</v>
      </c>
      <c r="E24" s="10"/>
      <c r="F24" s="10"/>
      <c r="G24" s="1">
        <f t="shared" si="0"/>
        <v>-19</v>
      </c>
      <c r="H24" s="9">
        <f t="shared" si="1"/>
        <v>-36907.5</v>
      </c>
    </row>
    <row r="25" spans="1:8" x14ac:dyDescent="0.25">
      <c r="A25" s="16" t="s">
        <v>93</v>
      </c>
      <c r="B25" s="9">
        <v>817.2</v>
      </c>
      <c r="C25" s="10">
        <v>45812</v>
      </c>
      <c r="D25" s="10">
        <v>45793</v>
      </c>
      <c r="E25" s="10"/>
      <c r="F25" s="10"/>
      <c r="G25" s="1">
        <f t="shared" si="0"/>
        <v>-19</v>
      </c>
      <c r="H25" s="9">
        <f t="shared" si="1"/>
        <v>-15526.8</v>
      </c>
    </row>
    <row r="26" spans="1:8" x14ac:dyDescent="0.25">
      <c r="A26" s="16" t="s">
        <v>94</v>
      </c>
      <c r="B26" s="9">
        <v>1250</v>
      </c>
      <c r="C26" s="10">
        <v>45812</v>
      </c>
      <c r="D26" s="10">
        <v>45793</v>
      </c>
      <c r="E26" s="10"/>
      <c r="F26" s="10"/>
      <c r="G26" s="1">
        <f t="shared" si="0"/>
        <v>-19</v>
      </c>
      <c r="H26" s="9">
        <f t="shared" si="1"/>
        <v>-23750</v>
      </c>
    </row>
    <row r="27" spans="1:8" x14ac:dyDescent="0.25">
      <c r="A27" s="16" t="s">
        <v>95</v>
      </c>
      <c r="B27" s="9">
        <v>757.73</v>
      </c>
      <c r="C27" s="10">
        <v>45812</v>
      </c>
      <c r="D27" s="10">
        <v>45793</v>
      </c>
      <c r="E27" s="10"/>
      <c r="F27" s="10"/>
      <c r="G27" s="1">
        <f t="shared" si="0"/>
        <v>-19</v>
      </c>
      <c r="H27" s="9">
        <f t="shared" si="1"/>
        <v>-14396.87</v>
      </c>
    </row>
    <row r="28" spans="1:8" x14ac:dyDescent="0.25">
      <c r="A28" s="16" t="s">
        <v>96</v>
      </c>
      <c r="B28" s="9">
        <v>800</v>
      </c>
      <c r="C28" s="10">
        <v>45812</v>
      </c>
      <c r="D28" s="10">
        <v>45793</v>
      </c>
      <c r="E28" s="10"/>
      <c r="F28" s="10"/>
      <c r="G28" s="1">
        <f t="shared" si="0"/>
        <v>-19</v>
      </c>
      <c r="H28" s="9">
        <f t="shared" si="1"/>
        <v>-15200</v>
      </c>
    </row>
    <row r="29" spans="1:8" x14ac:dyDescent="0.25">
      <c r="A29" s="16" t="s">
        <v>97</v>
      </c>
      <c r="B29" s="9">
        <v>350</v>
      </c>
      <c r="C29" s="10">
        <v>45813</v>
      </c>
      <c r="D29" s="10">
        <v>45793</v>
      </c>
      <c r="E29" s="10"/>
      <c r="F29" s="10"/>
      <c r="G29" s="1">
        <f t="shared" si="0"/>
        <v>-20</v>
      </c>
      <c r="H29" s="9">
        <f t="shared" si="1"/>
        <v>-7000</v>
      </c>
    </row>
    <row r="30" spans="1:8" x14ac:dyDescent="0.25">
      <c r="A30" s="16" t="s">
        <v>98</v>
      </c>
      <c r="B30" s="9">
        <v>132.09</v>
      </c>
      <c r="C30" s="10">
        <v>45819</v>
      </c>
      <c r="D30" s="10">
        <v>45793</v>
      </c>
      <c r="E30" s="10"/>
      <c r="F30" s="10"/>
      <c r="G30" s="1">
        <f t="shared" si="0"/>
        <v>-26</v>
      </c>
      <c r="H30" s="9">
        <f t="shared" si="1"/>
        <v>-3434.34</v>
      </c>
    </row>
    <row r="31" spans="1:8" x14ac:dyDescent="0.25">
      <c r="A31" s="16" t="s">
        <v>99</v>
      </c>
      <c r="B31" s="9">
        <v>100.76</v>
      </c>
      <c r="C31" s="10">
        <v>45819</v>
      </c>
      <c r="D31" s="10">
        <v>45793</v>
      </c>
      <c r="E31" s="10"/>
      <c r="F31" s="10"/>
      <c r="G31" s="1">
        <f t="shared" si="0"/>
        <v>-26</v>
      </c>
      <c r="H31" s="9">
        <f t="shared" si="1"/>
        <v>-2619.7600000000002</v>
      </c>
    </row>
    <row r="32" spans="1:8" x14ac:dyDescent="0.25">
      <c r="A32" s="16" t="s">
        <v>100</v>
      </c>
      <c r="B32" s="9">
        <v>400</v>
      </c>
      <c r="C32" s="10">
        <v>45822</v>
      </c>
      <c r="D32" s="10">
        <v>45805</v>
      </c>
      <c r="E32" s="10"/>
      <c r="F32" s="10"/>
      <c r="G32" s="1">
        <f t="shared" si="0"/>
        <v>-17</v>
      </c>
      <c r="H32" s="9">
        <f t="shared" si="1"/>
        <v>-6800</v>
      </c>
    </row>
    <row r="33" spans="1:8" x14ac:dyDescent="0.25">
      <c r="A33" s="16" t="s">
        <v>101</v>
      </c>
      <c r="B33" s="9">
        <v>15.07</v>
      </c>
      <c r="C33" s="10">
        <v>45823</v>
      </c>
      <c r="D33" s="10">
        <v>45805</v>
      </c>
      <c r="E33" s="10"/>
      <c r="F33" s="10"/>
      <c r="G33" s="1">
        <f t="shared" si="0"/>
        <v>-18</v>
      </c>
      <c r="H33" s="9">
        <f t="shared" si="1"/>
        <v>-271.26</v>
      </c>
    </row>
    <row r="34" spans="1:8" x14ac:dyDescent="0.25">
      <c r="A34" s="16" t="s">
        <v>102</v>
      </c>
      <c r="B34" s="9">
        <v>971.31</v>
      </c>
      <c r="C34" s="10">
        <v>45822</v>
      </c>
      <c r="D34" s="10">
        <v>45805</v>
      </c>
      <c r="E34" s="10"/>
      <c r="F34" s="10"/>
      <c r="G34" s="1">
        <f t="shared" si="0"/>
        <v>-17</v>
      </c>
      <c r="H34" s="9">
        <f t="shared" si="1"/>
        <v>-16512.27</v>
      </c>
    </row>
    <row r="35" spans="1:8" x14ac:dyDescent="0.25">
      <c r="A35" s="16" t="s">
        <v>103</v>
      </c>
      <c r="B35" s="9">
        <v>108.87</v>
      </c>
      <c r="C35" s="10">
        <v>45823</v>
      </c>
      <c r="D35" s="10">
        <v>45805</v>
      </c>
      <c r="E35" s="10"/>
      <c r="F35" s="10"/>
      <c r="G35" s="1">
        <f t="shared" si="0"/>
        <v>-18</v>
      </c>
      <c r="H35" s="9">
        <f t="shared" si="1"/>
        <v>-1959.66</v>
      </c>
    </row>
    <row r="36" spans="1:8" x14ac:dyDescent="0.25">
      <c r="A36" s="16" t="s">
        <v>104</v>
      </c>
      <c r="B36" s="9">
        <v>19.55</v>
      </c>
      <c r="C36" s="10">
        <v>45826</v>
      </c>
      <c r="D36" s="10">
        <v>45805</v>
      </c>
      <c r="E36" s="10"/>
      <c r="F36" s="10"/>
      <c r="G36" s="1">
        <f t="shared" si="0"/>
        <v>-21</v>
      </c>
      <c r="H36" s="9">
        <f t="shared" si="1"/>
        <v>-410.55</v>
      </c>
    </row>
    <row r="37" spans="1:8" x14ac:dyDescent="0.25">
      <c r="A37" s="16" t="s">
        <v>105</v>
      </c>
      <c r="B37" s="9">
        <v>323.24</v>
      </c>
      <c r="C37" s="10">
        <v>45816</v>
      </c>
      <c r="D37" s="10">
        <v>45805</v>
      </c>
      <c r="E37" s="10"/>
      <c r="F37" s="10"/>
      <c r="G37" s="1">
        <f t="shared" si="0"/>
        <v>-11</v>
      </c>
      <c r="H37" s="9">
        <f t="shared" si="1"/>
        <v>-3555.64</v>
      </c>
    </row>
    <row r="38" spans="1:8" x14ac:dyDescent="0.25">
      <c r="A38" s="16" t="s">
        <v>106</v>
      </c>
      <c r="B38" s="9">
        <v>430</v>
      </c>
      <c r="C38" s="10">
        <v>45830</v>
      </c>
      <c r="D38" s="10">
        <v>45805</v>
      </c>
      <c r="E38" s="10"/>
      <c r="F38" s="10"/>
      <c r="G38" s="1">
        <f t="shared" si="0"/>
        <v>-25</v>
      </c>
      <c r="H38" s="9">
        <f t="shared" si="1"/>
        <v>-10750</v>
      </c>
    </row>
    <row r="39" spans="1:8" x14ac:dyDescent="0.25">
      <c r="A39" s="16" t="s">
        <v>107</v>
      </c>
      <c r="B39" s="9">
        <v>390</v>
      </c>
      <c r="C39" s="10">
        <v>45833</v>
      </c>
      <c r="D39" s="10">
        <v>45805</v>
      </c>
      <c r="E39" s="10"/>
      <c r="F39" s="10"/>
      <c r="G39" s="1">
        <f t="shared" si="0"/>
        <v>-28</v>
      </c>
      <c r="H39" s="9">
        <f t="shared" si="1"/>
        <v>-10920</v>
      </c>
    </row>
    <row r="40" spans="1:8" x14ac:dyDescent="0.25">
      <c r="A40" s="16" t="s">
        <v>108</v>
      </c>
      <c r="B40" s="9">
        <v>750</v>
      </c>
      <c r="C40" s="10">
        <v>45830</v>
      </c>
      <c r="D40" s="10">
        <v>45805</v>
      </c>
      <c r="E40" s="10"/>
      <c r="F40" s="10"/>
      <c r="G40" s="1">
        <f t="shared" si="0"/>
        <v>-25</v>
      </c>
      <c r="H40" s="9">
        <f t="shared" si="1"/>
        <v>-18750</v>
      </c>
    </row>
    <row r="41" spans="1:8" x14ac:dyDescent="0.25">
      <c r="A41" s="16" t="s">
        <v>109</v>
      </c>
      <c r="B41" s="9">
        <v>1230</v>
      </c>
      <c r="C41" s="10">
        <v>45830</v>
      </c>
      <c r="D41" s="10">
        <v>45805</v>
      </c>
      <c r="E41" s="10"/>
      <c r="F41" s="10"/>
      <c r="G41" s="1">
        <f t="shared" si="0"/>
        <v>-25</v>
      </c>
      <c r="H41" s="9">
        <f t="shared" si="1"/>
        <v>-30750</v>
      </c>
    </row>
    <row r="42" spans="1:8" x14ac:dyDescent="0.25">
      <c r="A42" s="16" t="s">
        <v>110</v>
      </c>
      <c r="B42" s="9">
        <v>1853.64</v>
      </c>
      <c r="C42" s="10">
        <v>45841</v>
      </c>
      <c r="D42" s="10">
        <v>45812</v>
      </c>
      <c r="E42" s="10"/>
      <c r="F42" s="10"/>
      <c r="G42" s="1">
        <f t="shared" si="0"/>
        <v>-29</v>
      </c>
      <c r="H42" s="9">
        <f t="shared" si="1"/>
        <v>-53755.56</v>
      </c>
    </row>
    <row r="43" spans="1:8" x14ac:dyDescent="0.25">
      <c r="A43" s="16" t="s">
        <v>111</v>
      </c>
      <c r="B43" s="9">
        <v>400</v>
      </c>
      <c r="C43" s="10">
        <v>45830</v>
      </c>
      <c r="D43" s="10">
        <v>45812</v>
      </c>
      <c r="E43" s="10"/>
      <c r="F43" s="10"/>
      <c r="G43" s="1">
        <f t="shared" si="0"/>
        <v>-18</v>
      </c>
      <c r="H43" s="9">
        <f t="shared" si="1"/>
        <v>-7200</v>
      </c>
    </row>
    <row r="44" spans="1:8" x14ac:dyDescent="0.25">
      <c r="A44" s="16" t="s">
        <v>112</v>
      </c>
      <c r="B44" s="9">
        <v>608.52</v>
      </c>
      <c r="C44" s="10">
        <v>45830</v>
      </c>
      <c r="D44" s="10">
        <v>45812</v>
      </c>
      <c r="E44" s="10"/>
      <c r="F44" s="10"/>
      <c r="G44" s="1">
        <f t="shared" si="0"/>
        <v>-18</v>
      </c>
      <c r="H44" s="9">
        <f t="shared" si="1"/>
        <v>-10953.36</v>
      </c>
    </row>
    <row r="45" spans="1:8" x14ac:dyDescent="0.25">
      <c r="A45" s="16" t="s">
        <v>113</v>
      </c>
      <c r="B45" s="9">
        <v>750</v>
      </c>
      <c r="C45" s="10">
        <v>45830</v>
      </c>
      <c r="D45" s="10">
        <v>45812</v>
      </c>
      <c r="E45" s="10"/>
      <c r="F45" s="10"/>
      <c r="G45" s="1">
        <f t="shared" si="0"/>
        <v>-18</v>
      </c>
      <c r="H45" s="9">
        <f t="shared" si="1"/>
        <v>-13500</v>
      </c>
    </row>
    <row r="46" spans="1:8" x14ac:dyDescent="0.25">
      <c r="A46" s="16" t="s">
        <v>114</v>
      </c>
      <c r="B46" s="9">
        <v>1633.72</v>
      </c>
      <c r="C46" s="10">
        <v>45833</v>
      </c>
      <c r="D46" s="10">
        <v>45812</v>
      </c>
      <c r="E46" s="10"/>
      <c r="F46" s="10"/>
      <c r="G46" s="1">
        <f t="shared" si="0"/>
        <v>-21</v>
      </c>
      <c r="H46" s="9">
        <f t="shared" si="1"/>
        <v>-34308.120000000003</v>
      </c>
    </row>
    <row r="47" spans="1:8" x14ac:dyDescent="0.25">
      <c r="A47" s="16" t="s">
        <v>115</v>
      </c>
      <c r="B47" s="9">
        <v>480</v>
      </c>
      <c r="C47" s="10">
        <v>45833</v>
      </c>
      <c r="D47" s="10">
        <v>45812</v>
      </c>
      <c r="E47" s="10"/>
      <c r="F47" s="10"/>
      <c r="G47" s="1">
        <f t="shared" si="0"/>
        <v>-21</v>
      </c>
      <c r="H47" s="9">
        <f t="shared" si="1"/>
        <v>-10080</v>
      </c>
    </row>
    <row r="48" spans="1:8" x14ac:dyDescent="0.25">
      <c r="A48" s="16" t="s">
        <v>116</v>
      </c>
      <c r="B48" s="9">
        <v>2381</v>
      </c>
      <c r="C48" s="10">
        <v>45833</v>
      </c>
      <c r="D48" s="10">
        <v>45812</v>
      </c>
      <c r="E48" s="10"/>
      <c r="F48" s="10"/>
      <c r="G48" s="1">
        <f t="shared" si="0"/>
        <v>-21</v>
      </c>
      <c r="H48" s="9">
        <f t="shared" si="1"/>
        <v>-50001</v>
      </c>
    </row>
    <row r="49" spans="1:8" x14ac:dyDescent="0.25">
      <c r="A49" s="16" t="s">
        <v>117</v>
      </c>
      <c r="B49" s="9">
        <v>150.54</v>
      </c>
      <c r="C49" s="10">
        <v>45833</v>
      </c>
      <c r="D49" s="10">
        <v>45812</v>
      </c>
      <c r="E49" s="10"/>
      <c r="F49" s="10"/>
      <c r="G49" s="1">
        <f t="shared" si="0"/>
        <v>-21</v>
      </c>
      <c r="H49" s="9">
        <f t="shared" si="1"/>
        <v>-3161.34</v>
      </c>
    </row>
    <row r="50" spans="1:8" x14ac:dyDescent="0.25">
      <c r="A50" s="16" t="s">
        <v>118</v>
      </c>
      <c r="B50" s="9">
        <v>425.5</v>
      </c>
      <c r="C50" s="10">
        <v>45836</v>
      </c>
      <c r="D50" s="10">
        <v>45814</v>
      </c>
      <c r="E50" s="10"/>
      <c r="F50" s="10"/>
      <c r="G50" s="1">
        <f t="shared" si="0"/>
        <v>-22</v>
      </c>
      <c r="H50" s="9">
        <f t="shared" si="1"/>
        <v>-9361</v>
      </c>
    </row>
    <row r="51" spans="1:8" x14ac:dyDescent="0.25">
      <c r="A51" s="16" t="s">
        <v>119</v>
      </c>
      <c r="B51" s="9">
        <v>390.98</v>
      </c>
      <c r="C51" s="10">
        <v>45836</v>
      </c>
      <c r="D51" s="10">
        <v>45814</v>
      </c>
      <c r="E51" s="10"/>
      <c r="F51" s="10"/>
      <c r="G51" s="1">
        <f t="shared" si="0"/>
        <v>-22</v>
      </c>
      <c r="H51" s="9">
        <f t="shared" si="1"/>
        <v>-8601.56</v>
      </c>
    </row>
    <row r="52" spans="1:8" x14ac:dyDescent="0.25">
      <c r="A52" s="16" t="s">
        <v>120</v>
      </c>
      <c r="B52" s="9">
        <v>280</v>
      </c>
      <c r="C52" s="10">
        <v>45836</v>
      </c>
      <c r="D52" s="10">
        <v>45814</v>
      </c>
      <c r="E52" s="10"/>
      <c r="F52" s="10"/>
      <c r="G52" s="1">
        <f t="shared" si="0"/>
        <v>-22</v>
      </c>
      <c r="H52" s="9">
        <f t="shared" si="1"/>
        <v>-6160</v>
      </c>
    </row>
    <row r="53" spans="1:8" x14ac:dyDescent="0.25">
      <c r="A53" s="16" t="s">
        <v>121</v>
      </c>
      <c r="B53" s="9">
        <v>807.25</v>
      </c>
      <c r="C53" s="10">
        <v>45836</v>
      </c>
      <c r="D53" s="10">
        <v>45814</v>
      </c>
      <c r="E53" s="10"/>
      <c r="F53" s="10"/>
      <c r="G53" s="1">
        <f t="shared" si="0"/>
        <v>-22</v>
      </c>
      <c r="H53" s="9">
        <f t="shared" si="1"/>
        <v>-17759.5</v>
      </c>
    </row>
    <row r="54" spans="1:8" x14ac:dyDescent="0.25">
      <c r="A54" s="16" t="s">
        <v>122</v>
      </c>
      <c r="B54" s="9">
        <v>904</v>
      </c>
      <c r="C54" s="10">
        <v>45836</v>
      </c>
      <c r="D54" s="10">
        <v>45814</v>
      </c>
      <c r="E54" s="10"/>
      <c r="F54" s="10"/>
      <c r="G54" s="1">
        <f t="shared" si="0"/>
        <v>-22</v>
      </c>
      <c r="H54" s="9">
        <f t="shared" si="1"/>
        <v>-19888</v>
      </c>
    </row>
    <row r="55" spans="1:8" x14ac:dyDescent="0.25">
      <c r="A55" s="16" t="s">
        <v>123</v>
      </c>
      <c r="B55" s="9">
        <v>287.7</v>
      </c>
      <c r="C55" s="10">
        <v>45842</v>
      </c>
      <c r="D55" s="10">
        <v>45814</v>
      </c>
      <c r="E55" s="10"/>
      <c r="F55" s="10"/>
      <c r="G55" s="1">
        <f t="shared" si="0"/>
        <v>-28</v>
      </c>
      <c r="H55" s="9">
        <f t="shared" si="1"/>
        <v>-8055.6</v>
      </c>
    </row>
    <row r="56" spans="1:8" x14ac:dyDescent="0.25">
      <c r="A56" s="16" t="s">
        <v>124</v>
      </c>
      <c r="B56" s="9">
        <v>900</v>
      </c>
      <c r="C56" s="10">
        <v>45842</v>
      </c>
      <c r="D56" s="10">
        <v>45814</v>
      </c>
      <c r="E56" s="10"/>
      <c r="F56" s="10"/>
      <c r="G56" s="1">
        <f t="shared" si="0"/>
        <v>-28</v>
      </c>
      <c r="H56" s="9">
        <f t="shared" si="1"/>
        <v>-25200</v>
      </c>
    </row>
    <row r="57" spans="1:8" x14ac:dyDescent="0.25">
      <c r="A57" s="16" t="s">
        <v>125</v>
      </c>
      <c r="B57" s="9">
        <v>78</v>
      </c>
      <c r="C57" s="10">
        <v>45843</v>
      </c>
      <c r="D57" s="10">
        <v>45814</v>
      </c>
      <c r="E57" s="10"/>
      <c r="F57" s="10"/>
      <c r="G57" s="1">
        <f t="shared" si="0"/>
        <v>-29</v>
      </c>
      <c r="H57" s="9">
        <f t="shared" si="1"/>
        <v>-2262</v>
      </c>
    </row>
    <row r="58" spans="1:8" x14ac:dyDescent="0.25">
      <c r="A58" s="16" t="s">
        <v>126</v>
      </c>
      <c r="B58" s="9">
        <v>180</v>
      </c>
      <c r="C58" s="10">
        <v>45843</v>
      </c>
      <c r="D58" s="10">
        <v>45814</v>
      </c>
      <c r="E58" s="10"/>
      <c r="F58" s="10"/>
      <c r="G58" s="1">
        <f t="shared" si="0"/>
        <v>-29</v>
      </c>
      <c r="H58" s="9">
        <f t="shared" si="1"/>
        <v>-5220</v>
      </c>
    </row>
    <row r="59" spans="1:8" x14ac:dyDescent="0.25">
      <c r="A59" s="16" t="s">
        <v>127</v>
      </c>
      <c r="B59" s="9">
        <v>500</v>
      </c>
      <c r="C59" s="10">
        <v>45843</v>
      </c>
      <c r="D59" s="10">
        <v>45814</v>
      </c>
      <c r="E59" s="10"/>
      <c r="F59" s="10"/>
      <c r="G59" s="1">
        <f t="shared" si="0"/>
        <v>-29</v>
      </c>
      <c r="H59" s="9">
        <f t="shared" si="1"/>
        <v>-14500</v>
      </c>
    </row>
    <row r="60" spans="1:8" x14ac:dyDescent="0.25">
      <c r="A60" s="16" t="s">
        <v>128</v>
      </c>
      <c r="B60" s="9">
        <v>320</v>
      </c>
      <c r="C60" s="10">
        <v>45849</v>
      </c>
      <c r="D60" s="10">
        <v>45821</v>
      </c>
      <c r="E60" s="10"/>
      <c r="F60" s="10"/>
      <c r="G60" s="1">
        <f t="shared" si="0"/>
        <v>-28</v>
      </c>
      <c r="H60" s="9">
        <f t="shared" si="1"/>
        <v>-8960</v>
      </c>
    </row>
    <row r="61" spans="1:8" x14ac:dyDescent="0.25">
      <c r="A61" s="16" t="s">
        <v>129</v>
      </c>
      <c r="B61" s="9">
        <v>233</v>
      </c>
      <c r="C61" s="10">
        <v>45836</v>
      </c>
      <c r="D61" s="10">
        <v>45821</v>
      </c>
      <c r="E61" s="10"/>
      <c r="F61" s="10"/>
      <c r="G61" s="1">
        <f t="shared" si="0"/>
        <v>-15</v>
      </c>
      <c r="H61" s="9">
        <f t="shared" si="1"/>
        <v>-3495</v>
      </c>
    </row>
    <row r="62" spans="1:8" x14ac:dyDescent="0.25">
      <c r="A62" s="16" t="s">
        <v>130</v>
      </c>
      <c r="B62" s="9">
        <v>225</v>
      </c>
      <c r="C62" s="10">
        <v>45849</v>
      </c>
      <c r="D62" s="10">
        <v>45821</v>
      </c>
      <c r="E62" s="10"/>
      <c r="F62" s="10"/>
      <c r="G62" s="1">
        <f t="shared" si="0"/>
        <v>-28</v>
      </c>
      <c r="H62" s="9">
        <f t="shared" si="1"/>
        <v>-6300</v>
      </c>
    </row>
    <row r="63" spans="1:8" x14ac:dyDescent="0.25">
      <c r="A63" s="16" t="s">
        <v>131</v>
      </c>
      <c r="B63" s="9">
        <v>600</v>
      </c>
      <c r="C63" s="10">
        <v>45849</v>
      </c>
      <c r="D63" s="10">
        <v>45821</v>
      </c>
      <c r="E63" s="10"/>
      <c r="F63" s="10"/>
      <c r="G63" s="1">
        <f t="shared" si="0"/>
        <v>-28</v>
      </c>
      <c r="H63" s="9">
        <f t="shared" si="1"/>
        <v>-16800</v>
      </c>
    </row>
    <row r="64" spans="1:8" x14ac:dyDescent="0.25">
      <c r="A64" s="16" t="s">
        <v>132</v>
      </c>
      <c r="B64" s="9">
        <v>80</v>
      </c>
      <c r="C64" s="10">
        <v>45849</v>
      </c>
      <c r="D64" s="10">
        <v>45821</v>
      </c>
      <c r="E64" s="10"/>
      <c r="F64" s="10"/>
      <c r="G64" s="1">
        <f t="shared" si="0"/>
        <v>-28</v>
      </c>
      <c r="H64" s="9">
        <f t="shared" si="1"/>
        <v>-2240</v>
      </c>
    </row>
    <row r="65" spans="1:8" x14ac:dyDescent="0.25">
      <c r="A65" s="16" t="s">
        <v>133</v>
      </c>
      <c r="B65" s="9">
        <v>140</v>
      </c>
      <c r="C65" s="10">
        <v>45849</v>
      </c>
      <c r="D65" s="10">
        <v>45821</v>
      </c>
      <c r="E65" s="10"/>
      <c r="F65" s="10"/>
      <c r="G65" s="1">
        <f t="shared" si="0"/>
        <v>-28</v>
      </c>
      <c r="H65" s="9">
        <f t="shared" si="1"/>
        <v>-3920</v>
      </c>
    </row>
    <row r="66" spans="1:8" x14ac:dyDescent="0.25">
      <c r="A66" s="16" t="s">
        <v>134</v>
      </c>
      <c r="B66" s="9">
        <v>539.15</v>
      </c>
      <c r="C66" s="10">
        <v>45850</v>
      </c>
      <c r="D66" s="10">
        <v>45821</v>
      </c>
      <c r="E66" s="10"/>
      <c r="F66" s="10"/>
      <c r="G66" s="1">
        <f t="shared" si="0"/>
        <v>-29</v>
      </c>
      <c r="H66" s="9">
        <f t="shared" si="1"/>
        <v>-15635.35</v>
      </c>
    </row>
    <row r="67" spans="1:8" x14ac:dyDescent="0.25">
      <c r="A67" s="16" t="s">
        <v>135</v>
      </c>
      <c r="B67" s="9">
        <v>2990</v>
      </c>
      <c r="C67" s="10">
        <v>45849</v>
      </c>
      <c r="D67" s="10">
        <v>45821</v>
      </c>
      <c r="E67" s="10"/>
      <c r="F67" s="10"/>
      <c r="G67" s="1">
        <f t="shared" si="0"/>
        <v>-28</v>
      </c>
      <c r="H67" s="9">
        <f t="shared" si="1"/>
        <v>-83720</v>
      </c>
    </row>
    <row r="68" spans="1:8" x14ac:dyDescent="0.25">
      <c r="A68" s="16" t="s">
        <v>136</v>
      </c>
      <c r="B68" s="9">
        <v>3360</v>
      </c>
      <c r="C68" s="10">
        <v>45842</v>
      </c>
      <c r="D68" s="10">
        <v>45821</v>
      </c>
      <c r="E68" s="10"/>
      <c r="F68" s="10"/>
      <c r="G68" s="1">
        <f t="shared" si="0"/>
        <v>-21</v>
      </c>
      <c r="H68" s="9">
        <f t="shared" si="1"/>
        <v>-70560</v>
      </c>
    </row>
    <row r="69" spans="1:8" x14ac:dyDescent="0.25">
      <c r="A69" s="16" t="s">
        <v>137</v>
      </c>
      <c r="B69" s="9">
        <v>4200</v>
      </c>
      <c r="C69" s="10">
        <v>45849</v>
      </c>
      <c r="D69" s="10">
        <v>45821</v>
      </c>
      <c r="E69" s="10"/>
      <c r="F69" s="10"/>
      <c r="G69" s="1">
        <f t="shared" ref="G69:G132" si="2">D69-C69-(F69-E69)</f>
        <v>-28</v>
      </c>
      <c r="H69" s="9">
        <f t="shared" ref="H69:H132" si="3">B69*G69</f>
        <v>-117600</v>
      </c>
    </row>
    <row r="70" spans="1:8" x14ac:dyDescent="0.25">
      <c r="A70" s="16" t="s">
        <v>138</v>
      </c>
      <c r="B70" s="9">
        <v>232</v>
      </c>
      <c r="C70" s="10">
        <v>45851</v>
      </c>
      <c r="D70" s="10">
        <v>45835</v>
      </c>
      <c r="E70" s="10"/>
      <c r="F70" s="10"/>
      <c r="G70" s="1">
        <f t="shared" si="2"/>
        <v>-16</v>
      </c>
      <c r="H70" s="9">
        <f t="shared" si="3"/>
        <v>-3712</v>
      </c>
    </row>
    <row r="71" spans="1:8" x14ac:dyDescent="0.25">
      <c r="A71" s="16" t="s">
        <v>139</v>
      </c>
      <c r="B71" s="9">
        <v>-1089</v>
      </c>
      <c r="C71" s="10">
        <v>45856</v>
      </c>
      <c r="D71" s="10">
        <v>45835</v>
      </c>
      <c r="E71" s="10"/>
      <c r="F71" s="10"/>
      <c r="G71" s="1">
        <f t="shared" si="2"/>
        <v>-21</v>
      </c>
      <c r="H71" s="9">
        <f t="shared" si="3"/>
        <v>22869</v>
      </c>
    </row>
    <row r="72" spans="1:8" x14ac:dyDescent="0.25">
      <c r="A72" s="16" t="s">
        <v>140</v>
      </c>
      <c r="B72" s="9">
        <v>440</v>
      </c>
      <c r="C72" s="10">
        <v>45856</v>
      </c>
      <c r="D72" s="10">
        <v>45835</v>
      </c>
      <c r="E72" s="10"/>
      <c r="F72" s="10"/>
      <c r="G72" s="1">
        <f t="shared" si="2"/>
        <v>-21</v>
      </c>
      <c r="H72" s="9">
        <f t="shared" si="3"/>
        <v>-9240</v>
      </c>
    </row>
    <row r="73" spans="1:8" x14ac:dyDescent="0.25">
      <c r="A73" s="16" t="s">
        <v>141</v>
      </c>
      <c r="B73" s="9">
        <v>1100</v>
      </c>
      <c r="C73" s="10">
        <v>45856</v>
      </c>
      <c r="D73" s="10">
        <v>45835</v>
      </c>
      <c r="E73" s="10"/>
      <c r="F73" s="10"/>
      <c r="G73" s="1">
        <f t="shared" si="2"/>
        <v>-21</v>
      </c>
      <c r="H73" s="9">
        <f t="shared" si="3"/>
        <v>-23100</v>
      </c>
    </row>
    <row r="74" spans="1:8" x14ac:dyDescent="0.25">
      <c r="A74" s="16" t="s">
        <v>142</v>
      </c>
      <c r="B74" s="9">
        <v>220</v>
      </c>
      <c r="C74" s="10">
        <v>45858</v>
      </c>
      <c r="D74" s="10">
        <v>45835</v>
      </c>
      <c r="E74" s="10"/>
      <c r="F74" s="10"/>
      <c r="G74" s="1">
        <f t="shared" si="2"/>
        <v>-23</v>
      </c>
      <c r="H74" s="9">
        <f t="shared" si="3"/>
        <v>-5060</v>
      </c>
    </row>
    <row r="75" spans="1:8" x14ac:dyDescent="0.25">
      <c r="A75" s="16" t="s">
        <v>143</v>
      </c>
      <c r="B75" s="9">
        <v>624.28</v>
      </c>
      <c r="C75" s="10">
        <v>45858</v>
      </c>
      <c r="D75" s="10">
        <v>45835</v>
      </c>
      <c r="E75" s="10"/>
      <c r="F75" s="10"/>
      <c r="G75" s="1">
        <f t="shared" si="2"/>
        <v>-23</v>
      </c>
      <c r="H75" s="9">
        <f t="shared" si="3"/>
        <v>-14358.44</v>
      </c>
    </row>
    <row r="76" spans="1:8" x14ac:dyDescent="0.25">
      <c r="A76" s="16" t="s">
        <v>144</v>
      </c>
      <c r="B76" s="9">
        <v>105</v>
      </c>
      <c r="C76" s="10">
        <v>45858</v>
      </c>
      <c r="D76" s="10">
        <v>45835</v>
      </c>
      <c r="E76" s="10"/>
      <c r="F76" s="10"/>
      <c r="G76" s="1">
        <f t="shared" si="2"/>
        <v>-23</v>
      </c>
      <c r="H76" s="9">
        <f t="shared" si="3"/>
        <v>-2415</v>
      </c>
    </row>
    <row r="77" spans="1:8" x14ac:dyDescent="0.25">
      <c r="A77" s="16" t="s">
        <v>145</v>
      </c>
      <c r="B77" s="9">
        <v>2800</v>
      </c>
      <c r="C77" s="10">
        <v>45858</v>
      </c>
      <c r="D77" s="10">
        <v>45835</v>
      </c>
      <c r="E77" s="10"/>
      <c r="F77" s="10"/>
      <c r="G77" s="1">
        <f t="shared" si="2"/>
        <v>-23</v>
      </c>
      <c r="H77" s="9">
        <f t="shared" si="3"/>
        <v>-64400</v>
      </c>
    </row>
    <row r="78" spans="1:8" x14ac:dyDescent="0.25">
      <c r="A78" s="16" t="s">
        <v>146</v>
      </c>
      <c r="B78" s="9">
        <v>90</v>
      </c>
      <c r="C78" s="10">
        <v>45858</v>
      </c>
      <c r="D78" s="10">
        <v>45835</v>
      </c>
      <c r="E78" s="10"/>
      <c r="F78" s="10"/>
      <c r="G78" s="1">
        <f t="shared" si="2"/>
        <v>-23</v>
      </c>
      <c r="H78" s="9">
        <f t="shared" si="3"/>
        <v>-2070</v>
      </c>
    </row>
    <row r="79" spans="1:8" x14ac:dyDescent="0.25">
      <c r="A79" s="16" t="s">
        <v>147</v>
      </c>
      <c r="B79" s="9">
        <v>520</v>
      </c>
      <c r="C79" s="10">
        <v>45861</v>
      </c>
      <c r="D79" s="10">
        <v>45835</v>
      </c>
      <c r="E79" s="10"/>
      <c r="F79" s="10"/>
      <c r="G79" s="1">
        <f t="shared" si="2"/>
        <v>-26</v>
      </c>
      <c r="H79" s="9">
        <f t="shared" si="3"/>
        <v>-13520</v>
      </c>
    </row>
    <row r="80" spans="1:8" x14ac:dyDescent="0.25">
      <c r="A80" s="16" t="s">
        <v>148</v>
      </c>
      <c r="B80" s="9">
        <v>259</v>
      </c>
      <c r="C80" s="10">
        <v>45861</v>
      </c>
      <c r="D80" s="10">
        <v>45835</v>
      </c>
      <c r="E80" s="10"/>
      <c r="F80" s="10"/>
      <c r="G80" s="1">
        <f t="shared" si="2"/>
        <v>-26</v>
      </c>
      <c r="H80" s="9">
        <f t="shared" si="3"/>
        <v>-6734</v>
      </c>
    </row>
    <row r="81" spans="1:8" x14ac:dyDescent="0.25">
      <c r="A81" s="16" t="s">
        <v>149</v>
      </c>
      <c r="B81" s="9">
        <v>1125.1600000000001</v>
      </c>
      <c r="C81" s="10">
        <v>45858</v>
      </c>
      <c r="D81" s="10">
        <v>45835</v>
      </c>
      <c r="E81" s="10"/>
      <c r="F81" s="10"/>
      <c r="G81" s="1">
        <f t="shared" si="2"/>
        <v>-23</v>
      </c>
      <c r="H81" s="9">
        <f t="shared" si="3"/>
        <v>-25878.68</v>
      </c>
    </row>
    <row r="82" spans="1:8" x14ac:dyDescent="0.25">
      <c r="A82" s="16" t="s">
        <v>150</v>
      </c>
      <c r="B82" s="9">
        <v>893.82</v>
      </c>
      <c r="C82" s="10">
        <v>45861</v>
      </c>
      <c r="D82" s="10">
        <v>45835</v>
      </c>
      <c r="E82" s="10"/>
      <c r="F82" s="10"/>
      <c r="G82" s="1">
        <f t="shared" si="2"/>
        <v>-26</v>
      </c>
      <c r="H82" s="9">
        <f t="shared" si="3"/>
        <v>-23239.32</v>
      </c>
    </row>
    <row r="83" spans="1:8" x14ac:dyDescent="0.25">
      <c r="A83" s="16" t="s">
        <v>151</v>
      </c>
      <c r="B83" s="9">
        <v>1356.98</v>
      </c>
      <c r="C83" s="10">
        <v>45861</v>
      </c>
      <c r="D83" s="10">
        <v>45835</v>
      </c>
      <c r="E83" s="10"/>
      <c r="F83" s="10"/>
      <c r="G83" s="1">
        <f t="shared" si="2"/>
        <v>-26</v>
      </c>
      <c r="H83" s="9">
        <f t="shared" si="3"/>
        <v>-35281.480000000003</v>
      </c>
    </row>
    <row r="84" spans="1:8" x14ac:dyDescent="0.25">
      <c r="A84" s="16" t="s">
        <v>152</v>
      </c>
      <c r="B84" s="9">
        <v>1418.82</v>
      </c>
      <c r="C84" s="10">
        <v>45861</v>
      </c>
      <c r="D84" s="10">
        <v>45835</v>
      </c>
      <c r="E84" s="10"/>
      <c r="F84" s="10"/>
      <c r="G84" s="1">
        <f t="shared" si="2"/>
        <v>-26</v>
      </c>
      <c r="H84" s="9">
        <f t="shared" si="3"/>
        <v>-36889.32</v>
      </c>
    </row>
    <row r="85" spans="1:8" x14ac:dyDescent="0.25">
      <c r="A85" s="16" t="s">
        <v>153</v>
      </c>
      <c r="B85" s="9">
        <v>681.5</v>
      </c>
      <c r="C85" s="10">
        <v>45861</v>
      </c>
      <c r="D85" s="10">
        <v>45835</v>
      </c>
      <c r="E85" s="10"/>
      <c r="F85" s="10"/>
      <c r="G85" s="1">
        <f t="shared" si="2"/>
        <v>-26</v>
      </c>
      <c r="H85" s="9">
        <f t="shared" si="3"/>
        <v>-17719</v>
      </c>
    </row>
    <row r="86" spans="1:8" x14ac:dyDescent="0.25">
      <c r="A86" s="16" t="s">
        <v>154</v>
      </c>
      <c r="B86" s="9">
        <v>1263.53</v>
      </c>
      <c r="C86" s="10">
        <v>45861</v>
      </c>
      <c r="D86" s="10">
        <v>45835</v>
      </c>
      <c r="E86" s="10"/>
      <c r="F86" s="10"/>
      <c r="G86" s="1">
        <f t="shared" si="2"/>
        <v>-26</v>
      </c>
      <c r="H86" s="9">
        <f t="shared" si="3"/>
        <v>-32851.78</v>
      </c>
    </row>
    <row r="87" spans="1:8" x14ac:dyDescent="0.25">
      <c r="A87" s="16" t="s">
        <v>155</v>
      </c>
      <c r="B87" s="9">
        <v>3360</v>
      </c>
      <c r="C87" s="10">
        <v>45861</v>
      </c>
      <c r="D87" s="10">
        <v>45835</v>
      </c>
      <c r="E87" s="10"/>
      <c r="F87" s="10"/>
      <c r="G87" s="1">
        <f t="shared" si="2"/>
        <v>-26</v>
      </c>
      <c r="H87" s="9">
        <f t="shared" si="3"/>
        <v>-87360</v>
      </c>
    </row>
    <row r="88" spans="1:8" x14ac:dyDescent="0.25">
      <c r="A88" s="16" t="s">
        <v>156</v>
      </c>
      <c r="B88" s="9">
        <v>420</v>
      </c>
      <c r="C88" s="10">
        <v>45861</v>
      </c>
      <c r="D88" s="10">
        <v>45835</v>
      </c>
      <c r="E88" s="10"/>
      <c r="F88" s="10"/>
      <c r="G88" s="1">
        <f t="shared" si="2"/>
        <v>-26</v>
      </c>
      <c r="H88" s="9">
        <f t="shared" si="3"/>
        <v>-10920</v>
      </c>
    </row>
    <row r="89" spans="1:8" x14ac:dyDescent="0.25">
      <c r="A89" s="16" t="s">
        <v>157</v>
      </c>
      <c r="B89" s="9">
        <v>1166.48</v>
      </c>
      <c r="C89" s="10">
        <v>45861</v>
      </c>
      <c r="D89" s="10">
        <v>45835</v>
      </c>
      <c r="E89" s="10"/>
      <c r="F89" s="10"/>
      <c r="G89" s="1">
        <f t="shared" si="2"/>
        <v>-26</v>
      </c>
      <c r="H89" s="9">
        <f t="shared" si="3"/>
        <v>-30328.48</v>
      </c>
    </row>
    <row r="90" spans="1:8" x14ac:dyDescent="0.25">
      <c r="A90" s="16" t="s">
        <v>158</v>
      </c>
      <c r="B90" s="9">
        <v>390</v>
      </c>
      <c r="C90" s="10">
        <v>45861</v>
      </c>
      <c r="D90" s="10">
        <v>45835</v>
      </c>
      <c r="E90" s="10"/>
      <c r="F90" s="10"/>
      <c r="G90" s="1">
        <f t="shared" si="2"/>
        <v>-26</v>
      </c>
      <c r="H90" s="9">
        <f t="shared" si="3"/>
        <v>-10140</v>
      </c>
    </row>
    <row r="91" spans="1:8" x14ac:dyDescent="0.25">
      <c r="A91" s="16" t="s">
        <v>159</v>
      </c>
      <c r="B91" s="9">
        <v>400</v>
      </c>
      <c r="C91" s="10">
        <v>45861</v>
      </c>
      <c r="D91" s="10">
        <v>45835</v>
      </c>
      <c r="E91" s="10"/>
      <c r="F91" s="10"/>
      <c r="G91" s="1">
        <f t="shared" si="2"/>
        <v>-26</v>
      </c>
      <c r="H91" s="9">
        <f t="shared" si="3"/>
        <v>-10400</v>
      </c>
    </row>
    <row r="92" spans="1:8" x14ac:dyDescent="0.25">
      <c r="A92" s="16" t="s">
        <v>160</v>
      </c>
      <c r="B92" s="9">
        <v>890</v>
      </c>
      <c r="C92" s="10">
        <v>45861</v>
      </c>
      <c r="D92" s="10">
        <v>45835</v>
      </c>
      <c r="E92" s="10"/>
      <c r="F92" s="10"/>
      <c r="G92" s="1">
        <f t="shared" si="2"/>
        <v>-26</v>
      </c>
      <c r="H92" s="9">
        <f t="shared" si="3"/>
        <v>-23140</v>
      </c>
    </row>
    <row r="93" spans="1:8" x14ac:dyDescent="0.25">
      <c r="A93" s="16" t="s">
        <v>161</v>
      </c>
      <c r="B93" s="9">
        <v>1800</v>
      </c>
      <c r="C93" s="10">
        <v>45863</v>
      </c>
      <c r="D93" s="10">
        <v>45835</v>
      </c>
      <c r="E93" s="10"/>
      <c r="F93" s="10"/>
      <c r="G93" s="1">
        <f t="shared" si="2"/>
        <v>-28</v>
      </c>
      <c r="H93" s="9">
        <f t="shared" si="3"/>
        <v>-50400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38018.020000000004</v>
      </c>
      <c r="C1" s="31">
        <f>COUNTA(A4:A203)</f>
        <v>23</v>
      </c>
      <c r="G1" s="13">
        <f>IF(B1&lt;&gt;0,H1/B1,0)</f>
        <v>-20.768010012094265</v>
      </c>
      <c r="H1" s="12">
        <f>SUM(H4:H195)</f>
        <v>-789558.62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162</v>
      </c>
      <c r="B4" s="9">
        <v>1952</v>
      </c>
      <c r="C4" s="10">
        <v>45869</v>
      </c>
      <c r="D4" s="10">
        <v>45852</v>
      </c>
      <c r="E4" s="10"/>
      <c r="F4" s="10"/>
      <c r="G4" s="1">
        <f>D4-C4-(F4-E4)</f>
        <v>-17</v>
      </c>
      <c r="H4" s="9">
        <f>B4*G4</f>
        <v>-33184</v>
      </c>
    </row>
    <row r="5" spans="1:8" x14ac:dyDescent="0.25">
      <c r="A5" s="16" t="s">
        <v>163</v>
      </c>
      <c r="B5" s="9">
        <v>98.34</v>
      </c>
      <c r="C5" s="10">
        <v>45870</v>
      </c>
      <c r="D5" s="10">
        <v>45852</v>
      </c>
      <c r="E5" s="10"/>
      <c r="F5" s="10"/>
      <c r="G5" s="1">
        <f t="shared" ref="G5:G68" si="0">D5-C5-(F5-E5)</f>
        <v>-18</v>
      </c>
      <c r="H5" s="9">
        <f t="shared" ref="H5:H68" si="1">B5*G5</f>
        <v>-1770.12</v>
      </c>
    </row>
    <row r="6" spans="1:8" x14ac:dyDescent="0.25">
      <c r="A6" s="16" t="s">
        <v>164</v>
      </c>
      <c r="B6" s="9">
        <v>1144</v>
      </c>
      <c r="C6" s="10">
        <v>45872</v>
      </c>
      <c r="D6" s="10">
        <v>45852</v>
      </c>
      <c r="E6" s="10"/>
      <c r="F6" s="10"/>
      <c r="G6" s="1">
        <f t="shared" si="0"/>
        <v>-20</v>
      </c>
      <c r="H6" s="9">
        <f t="shared" si="1"/>
        <v>-22880</v>
      </c>
    </row>
    <row r="7" spans="1:8" x14ac:dyDescent="0.25">
      <c r="A7" s="16" t="s">
        <v>165</v>
      </c>
      <c r="B7" s="9">
        <v>4200</v>
      </c>
      <c r="C7" s="10">
        <v>45872</v>
      </c>
      <c r="D7" s="10">
        <v>45852</v>
      </c>
      <c r="E7" s="10"/>
      <c r="F7" s="10"/>
      <c r="G7" s="1">
        <f t="shared" si="0"/>
        <v>-20</v>
      </c>
      <c r="H7" s="9">
        <f t="shared" si="1"/>
        <v>-84000</v>
      </c>
    </row>
    <row r="8" spans="1:8" x14ac:dyDescent="0.25">
      <c r="A8" s="16" t="s">
        <v>166</v>
      </c>
      <c r="B8" s="9">
        <v>2503.6799999999998</v>
      </c>
      <c r="C8" s="10">
        <v>45876</v>
      </c>
      <c r="D8" s="10">
        <v>45852</v>
      </c>
      <c r="E8" s="10"/>
      <c r="F8" s="10"/>
      <c r="G8" s="1">
        <f t="shared" si="0"/>
        <v>-24</v>
      </c>
      <c r="H8" s="9">
        <f t="shared" si="1"/>
        <v>-60088.32</v>
      </c>
    </row>
    <row r="9" spans="1:8" x14ac:dyDescent="0.25">
      <c r="A9" s="16" t="s">
        <v>167</v>
      </c>
      <c r="B9" s="9">
        <v>948</v>
      </c>
      <c r="C9" s="10">
        <v>45876</v>
      </c>
      <c r="D9" s="10">
        <v>45852</v>
      </c>
      <c r="E9" s="10"/>
      <c r="F9" s="10"/>
      <c r="G9" s="1">
        <f t="shared" si="0"/>
        <v>-24</v>
      </c>
      <c r="H9" s="9">
        <f t="shared" si="1"/>
        <v>-22752</v>
      </c>
    </row>
    <row r="10" spans="1:8" x14ac:dyDescent="0.25">
      <c r="A10" s="16" t="s">
        <v>168</v>
      </c>
      <c r="B10" s="9">
        <v>1227.27</v>
      </c>
      <c r="C10" s="10">
        <v>45893</v>
      </c>
      <c r="D10" s="10">
        <v>45874</v>
      </c>
      <c r="E10" s="10"/>
      <c r="F10" s="10"/>
      <c r="G10" s="1">
        <f t="shared" si="0"/>
        <v>-19</v>
      </c>
      <c r="H10" s="9">
        <f t="shared" si="1"/>
        <v>-23318.13</v>
      </c>
    </row>
    <row r="11" spans="1:8" x14ac:dyDescent="0.25">
      <c r="A11" s="16" t="s">
        <v>169</v>
      </c>
      <c r="B11" s="9">
        <v>35.65</v>
      </c>
      <c r="C11" s="10">
        <v>45893</v>
      </c>
      <c r="D11" s="10">
        <v>45874</v>
      </c>
      <c r="E11" s="10"/>
      <c r="F11" s="10"/>
      <c r="G11" s="1">
        <f t="shared" si="0"/>
        <v>-19</v>
      </c>
      <c r="H11" s="9">
        <f t="shared" si="1"/>
        <v>-677.35</v>
      </c>
    </row>
    <row r="12" spans="1:8" x14ac:dyDescent="0.25">
      <c r="A12" s="16" t="s">
        <v>170</v>
      </c>
      <c r="B12" s="9">
        <v>649.94000000000005</v>
      </c>
      <c r="C12" s="10">
        <v>45893</v>
      </c>
      <c r="D12" s="10">
        <v>45874</v>
      </c>
      <c r="E12" s="10"/>
      <c r="F12" s="10"/>
      <c r="G12" s="1">
        <f t="shared" si="0"/>
        <v>-19</v>
      </c>
      <c r="H12" s="9">
        <f t="shared" si="1"/>
        <v>-12348.86</v>
      </c>
    </row>
    <row r="13" spans="1:8" x14ac:dyDescent="0.25">
      <c r="A13" s="16" t="s">
        <v>171</v>
      </c>
      <c r="B13" s="9">
        <v>350</v>
      </c>
      <c r="C13" s="10">
        <v>45893</v>
      </c>
      <c r="D13" s="10">
        <v>45874</v>
      </c>
      <c r="E13" s="10"/>
      <c r="F13" s="10"/>
      <c r="G13" s="1">
        <f t="shared" si="0"/>
        <v>-19</v>
      </c>
      <c r="H13" s="9">
        <f t="shared" si="1"/>
        <v>-6650</v>
      </c>
    </row>
    <row r="14" spans="1:8" x14ac:dyDescent="0.25">
      <c r="A14" s="16" t="s">
        <v>172</v>
      </c>
      <c r="B14" s="9">
        <v>4050</v>
      </c>
      <c r="C14" s="10">
        <v>45893</v>
      </c>
      <c r="D14" s="10">
        <v>45874</v>
      </c>
      <c r="E14" s="10"/>
      <c r="F14" s="10"/>
      <c r="G14" s="1">
        <f t="shared" si="0"/>
        <v>-19</v>
      </c>
      <c r="H14" s="9">
        <f t="shared" si="1"/>
        <v>-76950</v>
      </c>
    </row>
    <row r="15" spans="1:8" x14ac:dyDescent="0.25">
      <c r="A15" s="16" t="s">
        <v>173</v>
      </c>
      <c r="B15" s="9">
        <v>1890</v>
      </c>
      <c r="C15" s="10">
        <v>45893</v>
      </c>
      <c r="D15" s="10">
        <v>45874</v>
      </c>
      <c r="E15" s="10"/>
      <c r="F15" s="10"/>
      <c r="G15" s="1">
        <f t="shared" si="0"/>
        <v>-19</v>
      </c>
      <c r="H15" s="9">
        <f t="shared" si="1"/>
        <v>-35910</v>
      </c>
    </row>
    <row r="16" spans="1:8" x14ac:dyDescent="0.25">
      <c r="A16" s="16" t="s">
        <v>174</v>
      </c>
      <c r="B16" s="9">
        <v>187.64</v>
      </c>
      <c r="C16" s="10">
        <v>45899</v>
      </c>
      <c r="D16" s="10">
        <v>45883</v>
      </c>
      <c r="E16" s="10"/>
      <c r="F16" s="10"/>
      <c r="G16" s="1">
        <f t="shared" si="0"/>
        <v>-16</v>
      </c>
      <c r="H16" s="9">
        <f t="shared" si="1"/>
        <v>-3002.24</v>
      </c>
    </row>
    <row r="17" spans="1:8" x14ac:dyDescent="0.25">
      <c r="A17" s="16" t="s">
        <v>175</v>
      </c>
      <c r="B17" s="9">
        <v>2375</v>
      </c>
      <c r="C17" s="10">
        <v>45899</v>
      </c>
      <c r="D17" s="10">
        <v>45883</v>
      </c>
      <c r="E17" s="10"/>
      <c r="F17" s="10"/>
      <c r="G17" s="1">
        <f t="shared" si="0"/>
        <v>-16</v>
      </c>
      <c r="H17" s="9">
        <f t="shared" si="1"/>
        <v>-38000</v>
      </c>
    </row>
    <row r="18" spans="1:8" x14ac:dyDescent="0.25">
      <c r="A18" s="16" t="s">
        <v>176</v>
      </c>
      <c r="B18" s="9">
        <v>578.30999999999995</v>
      </c>
      <c r="C18" s="10">
        <v>45899</v>
      </c>
      <c r="D18" s="10">
        <v>45883</v>
      </c>
      <c r="E18" s="10"/>
      <c r="F18" s="10"/>
      <c r="G18" s="1">
        <f t="shared" si="0"/>
        <v>-16</v>
      </c>
      <c r="H18" s="9">
        <f t="shared" si="1"/>
        <v>-9252.9599999999991</v>
      </c>
    </row>
    <row r="19" spans="1:8" x14ac:dyDescent="0.25">
      <c r="A19" s="16" t="s">
        <v>177</v>
      </c>
      <c r="B19" s="9">
        <v>4475.1400000000003</v>
      </c>
      <c r="C19" s="10">
        <v>45899</v>
      </c>
      <c r="D19" s="10">
        <v>45883</v>
      </c>
      <c r="E19" s="10"/>
      <c r="F19" s="10"/>
      <c r="G19" s="1">
        <f t="shared" si="0"/>
        <v>-16</v>
      </c>
      <c r="H19" s="9">
        <f t="shared" si="1"/>
        <v>-71602.240000000005</v>
      </c>
    </row>
    <row r="20" spans="1:8" x14ac:dyDescent="0.25">
      <c r="A20" s="16" t="s">
        <v>178</v>
      </c>
      <c r="B20" s="9">
        <v>600</v>
      </c>
      <c r="C20" s="10">
        <v>45899</v>
      </c>
      <c r="D20" s="10">
        <v>45883</v>
      </c>
      <c r="E20" s="10"/>
      <c r="F20" s="10"/>
      <c r="G20" s="1">
        <f t="shared" si="0"/>
        <v>-16</v>
      </c>
      <c r="H20" s="9">
        <f t="shared" si="1"/>
        <v>-9600</v>
      </c>
    </row>
    <row r="21" spans="1:8" x14ac:dyDescent="0.25">
      <c r="A21" s="16" t="s">
        <v>179</v>
      </c>
      <c r="B21" s="9">
        <v>1369</v>
      </c>
      <c r="C21" s="10">
        <v>45911</v>
      </c>
      <c r="D21" s="10">
        <v>45890</v>
      </c>
      <c r="E21" s="10"/>
      <c r="F21" s="10"/>
      <c r="G21" s="1">
        <f t="shared" si="0"/>
        <v>-21</v>
      </c>
      <c r="H21" s="9">
        <f t="shared" si="1"/>
        <v>-28749</v>
      </c>
    </row>
    <row r="22" spans="1:8" x14ac:dyDescent="0.25">
      <c r="A22" s="16" t="s">
        <v>180</v>
      </c>
      <c r="B22" s="9">
        <v>1240</v>
      </c>
      <c r="C22" s="10">
        <v>45911</v>
      </c>
      <c r="D22" s="10">
        <v>45890</v>
      </c>
      <c r="E22" s="10"/>
      <c r="F22" s="10"/>
      <c r="G22" s="1">
        <f t="shared" si="0"/>
        <v>-21</v>
      </c>
      <c r="H22" s="9">
        <f t="shared" si="1"/>
        <v>-26040</v>
      </c>
    </row>
    <row r="23" spans="1:8" x14ac:dyDescent="0.25">
      <c r="A23" s="16" t="s">
        <v>181</v>
      </c>
      <c r="B23" s="9">
        <v>750</v>
      </c>
      <c r="C23" s="10">
        <v>45911</v>
      </c>
      <c r="D23" s="10">
        <v>45890</v>
      </c>
      <c r="E23" s="10"/>
      <c r="F23" s="10"/>
      <c r="G23" s="1">
        <f t="shared" si="0"/>
        <v>-21</v>
      </c>
      <c r="H23" s="9">
        <f t="shared" si="1"/>
        <v>-15750</v>
      </c>
    </row>
    <row r="24" spans="1:8" x14ac:dyDescent="0.25">
      <c r="A24" s="16" t="s">
        <v>182</v>
      </c>
      <c r="B24" s="9">
        <v>4579.05</v>
      </c>
      <c r="C24" s="10">
        <v>45918</v>
      </c>
      <c r="D24" s="10">
        <v>45890</v>
      </c>
      <c r="E24" s="10"/>
      <c r="F24" s="10"/>
      <c r="G24" s="1">
        <f t="shared" si="0"/>
        <v>-28</v>
      </c>
      <c r="H24" s="9">
        <f t="shared" si="1"/>
        <v>-128213.4</v>
      </c>
    </row>
    <row r="25" spans="1:8" x14ac:dyDescent="0.25">
      <c r="A25" s="16" t="s">
        <v>183</v>
      </c>
      <c r="B25" s="9">
        <v>2725</v>
      </c>
      <c r="C25" s="10">
        <v>45918</v>
      </c>
      <c r="D25" s="10">
        <v>45890</v>
      </c>
      <c r="E25" s="10"/>
      <c r="F25" s="10"/>
      <c r="G25" s="1">
        <f t="shared" si="0"/>
        <v>-28</v>
      </c>
      <c r="H25" s="9">
        <f t="shared" si="1"/>
        <v>-76300</v>
      </c>
    </row>
    <row r="26" spans="1:8" x14ac:dyDescent="0.25">
      <c r="A26" s="16" t="s">
        <v>184</v>
      </c>
      <c r="B26" s="9">
        <v>90</v>
      </c>
      <c r="C26" s="10">
        <v>45918</v>
      </c>
      <c r="D26" s="10">
        <v>45890</v>
      </c>
      <c r="E26" s="10"/>
      <c r="F26" s="10"/>
      <c r="G26" s="1">
        <f t="shared" si="0"/>
        <v>-28</v>
      </c>
      <c r="H26" s="9">
        <f t="shared" si="1"/>
        <v>-2520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Enza Pettinari</dc:creator>
  <cp:lastModifiedBy>Enza Pettinari</cp:lastModifiedBy>
  <dcterms:created xsi:type="dcterms:W3CDTF">2006-09-16T00:00:00Z</dcterms:created>
  <dcterms:modified xsi:type="dcterms:W3CDTF">2025-10-01T11:47:15Z</dcterms:modified>
</cp:coreProperties>
</file>