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O DETERMINE 2022" sheetId="1" r:id="rId4"/>
  </sheets>
  <definedNames>
    <definedName hidden="1" localSheetId="0" name="_xlnm._FilterDatabase">'REGISTRO DETERMINE 2022'!$A$1:$O$40</definedName>
  </definedNames>
  <calcPr/>
  <extLst>
    <ext uri="GoogleSheetsCustomDataVersion2">
      <go:sheetsCustomData xmlns:go="http://customooxmlschemas.google.com/" r:id="rId5" roundtripDataChecksum="bXSYe2d2SBC758v+6pbepf/NcRre9DCOfwNp5If5yjs="/>
    </ext>
  </extLst>
</workbook>
</file>

<file path=xl/sharedStrings.xml><?xml version="1.0" encoding="utf-8"?>
<sst xmlns="http://schemas.openxmlformats.org/spreadsheetml/2006/main" count="291" uniqueCount="178">
  <si>
    <t>N.
 DETER.</t>
  </si>
  <si>
    <t>DATA</t>
  </si>
  <si>
    <t>FORNITORE</t>
  </si>
  <si>
    <t>ATTIVITA'</t>
  </si>
  <si>
    <t>DESTINAZIONE</t>
  </si>
  <si>
    <t>DESCRIZIONE</t>
  </si>
  <si>
    <t>IMPORTO CIG (IMPONIBILE)</t>
  </si>
  <si>
    <t xml:space="preserve">IVA </t>
  </si>
  <si>
    <t>LORDO DIPENDENTE (ESPERTI ESTERNI CON CEDOLINO)</t>
  </si>
  <si>
    <t>IRAP (ESPERTI ESTERNI CON CEDOLINO)</t>
  </si>
  <si>
    <t>IMPORTO LORDO</t>
  </si>
  <si>
    <t>N. 
ORDINE</t>
  </si>
  <si>
    <t xml:space="preserve">PAGATO
con mandato </t>
  </si>
  <si>
    <t>MEDIASOFT SNC</t>
  </si>
  <si>
    <t>A2.1</t>
  </si>
  <si>
    <t>SEGRETERIA</t>
  </si>
  <si>
    <t>SERVIZI BASE ONLINE MEDIASOFT ANNO 2022</t>
  </si>
  <si>
    <t>MADISOFT S.P.A.</t>
  </si>
  <si>
    <t>P4.1</t>
  </si>
  <si>
    <t>ASSISTENTI AMMINISTRATIVI</t>
  </si>
  <si>
    <t>FORMAZIONE NUVOLA AMMINISTRAZIONE DIGITALE ON LINE</t>
  </si>
  <si>
    <t>CAMPUSTORE SRL</t>
  </si>
  <si>
    <t>A3.11</t>
  </si>
  <si>
    <t>IC DEL PO</t>
  </si>
  <si>
    <t>"SPAZI E STRUMENTI DIGITALI PER LE STEM"</t>
  </si>
  <si>
    <t>A1.1</t>
  </si>
  <si>
    <t>ICDELPO</t>
  </si>
  <si>
    <t>ACQUISTO E ATTIVAZIONE FIRMA GRAFOMETRICA</t>
  </si>
  <si>
    <t>RINNOVO CERTIFICATO FIRMA DIGITALE NUVOLA</t>
  </si>
  <si>
    <t xml:space="preserve">FARMACIA BREVIGLIERI </t>
  </si>
  <si>
    <t>FFP2 PER ALUNNI E PERSONALE IN AUTOSORVEGLIANZA</t>
  </si>
  <si>
    <t>COOPERATIVA SOCIALE "IL SORRISO"</t>
  </si>
  <si>
    <t>P2.1</t>
  </si>
  <si>
    <t>PRIMARIA OSTIGLIA</t>
  </si>
  <si>
    <t>BISOGNI EDUCATIVI SPECIALI A.S. 2021-2022</t>
  </si>
  <si>
    <t>SOLUTIONS SERVICES DI DANIELE MARTINI</t>
  </si>
  <si>
    <t>A3.12</t>
  </si>
  <si>
    <t>MONITOR INTERATTIVI PER LA DIDATTICA - PON DIGITAL BOARD</t>
  </si>
  <si>
    <t>DEGANI ANDREA ELETTRO IMPIANTI</t>
  </si>
  <si>
    <t>A3.1</t>
  </si>
  <si>
    <t>SCUOLA PRIMARIA OSTIGLIA</t>
  </si>
  <si>
    <t>INTERVENTO ELETTRICO - AULA INFORMATICA</t>
  </si>
  <si>
    <t>NEXT PC SNC</t>
  </si>
  <si>
    <t>FORNITURA DIGITALIZZAZIONE AMMINISTRATIVA - PON DIGITAL BOARD</t>
  </si>
  <si>
    <t>CASA EDITRICE LEARDINI GUERRINO SRL</t>
  </si>
  <si>
    <t>MATERIALE PUBBLICITARIO - PON DIGITAL BOARD</t>
  </si>
  <si>
    <t>BORGIONE CENTRO DIDATTICO</t>
  </si>
  <si>
    <t>A3.2</t>
  </si>
  <si>
    <t>INFANZIA PIEVE</t>
  </si>
  <si>
    <t>CANCELLERIA</t>
  </si>
  <si>
    <t>HORIZON SRL</t>
  </si>
  <si>
    <t>SECONDARIA SUSTINENTE</t>
  </si>
  <si>
    <t>TELEVISORE 50"</t>
  </si>
  <si>
    <t>GEM SNC</t>
  </si>
  <si>
    <t>PRIMARIA REVERE</t>
  </si>
  <si>
    <t>C2 SRL</t>
  </si>
  <si>
    <t>RINNOVO LICENZE TEACHING AND LEARNING UPGRADE</t>
  </si>
  <si>
    <t>ASSOCIAZIONE WWF MANTOVANO O.d.V.</t>
  </si>
  <si>
    <t>P1.4</t>
  </si>
  <si>
    <t>INFANZIA SERRAVALLE</t>
  </si>
  <si>
    <t>UN TUFFO NELLA NATURA</t>
  </si>
  <si>
    <t>FREDDI E CAGOSSI SNC</t>
  </si>
  <si>
    <t>A3.4</t>
  </si>
  <si>
    <t>PRIMARIA SERRAVALLE A PO</t>
  </si>
  <si>
    <t>NOLEGGIO STAMPANTE A COLORI</t>
  </si>
  <si>
    <t xml:space="preserve"> LA COMETA SOCIETà COOPERATIVA SOCIALE</t>
  </si>
  <si>
    <t>P2.3</t>
  </si>
  <si>
    <t>MATERIALI PER CERAMICA</t>
  </si>
  <si>
    <t>IREDEEM SPA</t>
  </si>
  <si>
    <t>A1.4/A1.5/A1.1</t>
  </si>
  <si>
    <t>INF. E PRIM. SERRAVALLE/INF. SUSTINENTE/PRIM. OSTIGLIA</t>
  </si>
  <si>
    <t>PIASTRE DEFIBRILLATORI</t>
  </si>
  <si>
    <t>P 2.3</t>
  </si>
  <si>
    <t>A3.3</t>
  </si>
  <si>
    <t>INFANZIA OSTIGLIA</t>
  </si>
  <si>
    <t>PRIMARIA DI PIEVE DI CORIANO</t>
  </si>
  <si>
    <t>INFANZIA REVERE</t>
  </si>
  <si>
    <t>PRIMARIA PIEVE DI CORIANO</t>
  </si>
  <si>
    <t>RIPARAZIONE NOTEBOOK</t>
  </si>
  <si>
    <t>A3.5</t>
  </si>
  <si>
    <t>PRIMARIA SUSTINENTE</t>
  </si>
  <si>
    <t>RIPARAZIONI NOTEBOOK</t>
  </si>
  <si>
    <t>CENTROSCUOLA SRL</t>
  </si>
  <si>
    <t>PROGETTO"ALFABETIZZAZIONE PER ALUNNI UCRAINI"</t>
  </si>
  <si>
    <t>MATERIALI "ALFABETIZZAZIONE ALUNNI UCRAINI"</t>
  </si>
  <si>
    <t>GIFRAN SRL</t>
  </si>
  <si>
    <t>SECONDARIA REVERE</t>
  </si>
  <si>
    <t>CANCELLERIA E LAMPADE</t>
  </si>
  <si>
    <t>MASSOBRIO DARIA</t>
  </si>
  <si>
    <t>CORSI SICUREZZA LAVORATORI</t>
  </si>
  <si>
    <t>A3.4/A3.5</t>
  </si>
  <si>
    <t>INFANZIA SUSTINENTE - PRIMARIA SERRAVALLE A PO</t>
  </si>
  <si>
    <t xml:space="preserve">MONITOR INTERATTIVI </t>
  </si>
  <si>
    <t>ANASTASIS SOCIETà COOP. SOC.</t>
  </si>
  <si>
    <t>SOFTWARE COMPENSATIVO GECO</t>
  </si>
  <si>
    <t>VARI</t>
  </si>
  <si>
    <t>SCUOLE VARIE</t>
  </si>
  <si>
    <t>ASSISTENZA INFORMATICA</t>
  </si>
  <si>
    <t>PRIMARIA E SEC DI OSTIGLIA</t>
  </si>
  <si>
    <t>CARTA FOTOCOPIE</t>
  </si>
  <si>
    <t>SEGRETERIA+SCUOLE OSTIGLIA E SERRAVALLE</t>
  </si>
  <si>
    <t>NOLEGGIO FOTOCOPIATORI</t>
  </si>
  <si>
    <t>SIAE</t>
  </si>
  <si>
    <t>INFANZIA PIEVE DI CORIANO</t>
  </si>
  <si>
    <t>FESTA DI FINE ANNO 17/06/2022</t>
  </si>
  <si>
    <t>A2.1/A3.2/A3.3/A3.5</t>
  </si>
  <si>
    <t>SEGRETERIA E SCUOLE VARIE</t>
  </si>
  <si>
    <t>ANTIVIRUS</t>
  </si>
  <si>
    <t>LOGOSTRE MAGENTA SRL</t>
  </si>
  <si>
    <t>A3.2/A3.3/A3.6</t>
  </si>
  <si>
    <t>NOTEBOOK</t>
  </si>
  <si>
    <t>IDNET</t>
  </si>
  <si>
    <t>RLS</t>
  </si>
  <si>
    <t>CORSO AGGIORNAMENTO RLS</t>
  </si>
  <si>
    <t>P1.3/A3.3/P2.3</t>
  </si>
  <si>
    <t>SCUOLE OSTIGLIA</t>
  </si>
  <si>
    <t>CANCELLERIA+PROGETTO SPORT+GREEN SCHOOL+FACILITATORI APPRENDIMENTO</t>
  </si>
  <si>
    <t>centroscuola srl</t>
  </si>
  <si>
    <t xml:space="preserve">SCUOLE SERRAVALLE </t>
  </si>
  <si>
    <t>21/0672022</t>
  </si>
  <si>
    <t>GRUPPO SPAGGIARI PARMA SPA</t>
  </si>
  <si>
    <t>MATERIALE PER ESAMI</t>
  </si>
  <si>
    <t xml:space="preserve">STAMPANTI, SPEAKER, TONER - LAB INFORMATICA </t>
  </si>
  <si>
    <t>A3.2/A3.4</t>
  </si>
  <si>
    <t>INFANZIA SERRAVALLE E REVERE</t>
  </si>
  <si>
    <t>TECNOLOGIE PER LA DIDATTICA</t>
  </si>
  <si>
    <t>SCUOLE SUSTINENTE</t>
  </si>
  <si>
    <t>FACILE CONSUMO SUSTINENTE</t>
  </si>
  <si>
    <t>DECATHLON ITALIA SRL</t>
  </si>
  <si>
    <t>P2.5</t>
  </si>
  <si>
    <t>SEC SUSTINENTE</t>
  </si>
  <si>
    <t>MATERIALE SPORTIVO</t>
  </si>
  <si>
    <t>TECNECO SYSTEM SRL</t>
  </si>
  <si>
    <t>A1.5</t>
  </si>
  <si>
    <t>DISPOSITIVI DI PREVENZIONE DA COVID19</t>
  </si>
  <si>
    <t>a1.2</t>
  </si>
  <si>
    <t>scuole borgo mantovano</t>
  </si>
  <si>
    <t>A1.4</t>
  </si>
  <si>
    <t>SCUOLE SERRAVALLE A PO</t>
  </si>
  <si>
    <t>MILANOAGENDE SRL</t>
  </si>
  <si>
    <t>A1.6</t>
  </si>
  <si>
    <t>DIARI 2022/23</t>
  </si>
  <si>
    <t>studio medico associato giavarina meneguzzi zardini cocco</t>
  </si>
  <si>
    <t>MEDICO COMPETENTE</t>
  </si>
  <si>
    <t>REGISTRO ELETTRONICO + RILEVATORE PRESENZE</t>
  </si>
  <si>
    <t>TUPPINI UFFICIO SRL</t>
  </si>
  <si>
    <t>TONER PER STAMPANTE</t>
  </si>
  <si>
    <t>MATERIALI INFORMATICI DI MANUTENZIONE</t>
  </si>
  <si>
    <t>FIRMA DIGITALE</t>
  </si>
  <si>
    <t>BENACQUISTA ASSICURAZIONI SNC</t>
  </si>
  <si>
    <t>A1.2</t>
  </si>
  <si>
    <t>ASSICURAZIONE TRIENNALE</t>
  </si>
  <si>
    <t>DIARI 2022/23 INTEGRAZIONE</t>
  </si>
  <si>
    <r>
      <rPr>
        <rFont val="Arial"/>
        <color rgb="FF000000"/>
        <sz val="10.0"/>
      </rPr>
      <t>ITALIASCUOLA.IT</t>
    </r>
    <r>
      <rPr>
        <rFont val="Arial"/>
        <color theme="1"/>
        <sz val="10.0"/>
      </rPr>
      <t xml:space="preserve"> SRL</t>
    </r>
  </si>
  <si>
    <t>ABBONAMENTO ITALIA SCUOLA</t>
  </si>
  <si>
    <t>A3.6</t>
  </si>
  <si>
    <t>INFANZIA E PRIMARIA PIEVE - PRIMARIA SERRAVALLE</t>
  </si>
  <si>
    <t>BENI STEM - FONDO GENITORI</t>
  </si>
  <si>
    <t>BORSARI STRUMENTI MUSICALI SRL</t>
  </si>
  <si>
    <t>A3.7</t>
  </si>
  <si>
    <t>INDIRIZZO MUSICALE</t>
  </si>
  <si>
    <t>MANUTENZIONE FLAUTI TRAVERSI</t>
  </si>
  <si>
    <t>SANOMA ITALIA SPA</t>
  </si>
  <si>
    <t>CORSO ONLINE PNRR/PON</t>
  </si>
  <si>
    <t>MUSICALMENTE DI LUDOVICO MICHELETTO</t>
  </si>
  <si>
    <t>TRASLOCO PIANOFORTE</t>
  </si>
  <si>
    <t>MANUTENZIONE MACCHINA LAVAPAVIMENTI</t>
  </si>
  <si>
    <t>SITO WEB DA SETT A DIC 2022</t>
  </si>
  <si>
    <t>PRIVACYCERT LOMBARDIA SRL</t>
  </si>
  <si>
    <t>CORSO "TRASPARENZA E ANTICORRUZIONE"</t>
  </si>
  <si>
    <t>SPAZI E STRUMENTI DIGITALI PER LE STEM</t>
  </si>
  <si>
    <t>SEHRETERIA</t>
  </si>
  <si>
    <t>AMMINISTRAZIONE DIGITALE 2023</t>
  </si>
  <si>
    <t>A 3.1</t>
  </si>
  <si>
    <t>CONCERTO DI NATALE 17/12/2022</t>
  </si>
  <si>
    <t>FESTA DI NATALE 22/12/2022</t>
  </si>
  <si>
    <t>CONCERTO DI NATALE 22/12/2022</t>
  </si>
  <si>
    <t>SERVIZI BASE ONLINE MEDIASOFT ANNO 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</si>
</sst>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€&quot;\ * #,##0.00_-;\-&quot;€&quot;\ * #,##0.00_-;_-&quot;€&quot;\ * &quot;-&quot;??_-;_-@"/>
    <numFmt numFmtId="165" formatCode="d/m/yyyy"/>
    <numFmt numFmtId="166" formatCode="&quot;€&quot;\ #,##0.00;[Red]\-&quot;€&quot;\ #,##0.00"/>
    <numFmt numFmtId="167" formatCode="_-* #,##0.00\ &quot;€&quot;_-;\-* #,##0.00\ &quot;€&quot;_-;_-* &quot;-&quot;??\ &quot;€&quot;_-;_-@"/>
  </numFmts>
  <fonts count="8">
    <font>
      <sz val="10.0"/>
      <color rgb="FF000000"/>
      <name val="Calibri"/>
      <scheme val="minor"/>
    </font>
    <font>
      <b/>
      <sz val="10.0"/>
      <color theme="1"/>
      <name val="Times New Roman"/>
    </font>
    <font/>
    <font>
      <sz val="10.0"/>
      <color theme="1"/>
      <name val="Arial"/>
    </font>
    <font>
      <sz val="10.0"/>
      <color rgb="FF000000"/>
      <name val="Roboto"/>
    </font>
    <font>
      <sz val="10.0"/>
      <color rgb="FF000000"/>
      <name val="Arial"/>
    </font>
    <font>
      <sz val="10.0"/>
      <color theme="1"/>
      <name val="Calibri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3" fontId="1" numFmtId="0" xfId="0" applyAlignment="1" applyBorder="1" applyFill="1" applyFont="1">
      <alignment horizontal="left" shrinkToFit="0" vertical="center" wrapText="1"/>
    </xf>
    <xf borderId="1" fillId="4" fontId="1" numFmtId="164" xfId="0" applyAlignment="1" applyBorder="1" applyFill="1" applyFont="1" applyNumberFormat="1">
      <alignment horizontal="left" shrinkToFit="0" vertical="center" wrapText="1"/>
    </xf>
    <xf borderId="1" fillId="5" fontId="1" numFmtId="0" xfId="0" applyAlignment="1" applyBorder="1" applyFill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1" fillId="0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3" numFmtId="165" xfId="0" applyAlignment="1" applyBorder="1" applyFont="1" applyNumberForma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3" numFmtId="164" xfId="0" applyAlignment="1" applyBorder="1" applyFont="1" applyNumberFormat="1">
      <alignment horizontal="left" readingOrder="0" shrinkToFit="0" vertical="center" wrapText="1"/>
    </xf>
    <xf borderId="1" fillId="0" fontId="3" numFmtId="164" xfId="0" applyAlignment="1" applyBorder="1" applyFont="1" applyNumberFormat="1">
      <alignment horizontal="left" shrinkToFit="0" vertical="center" wrapText="1"/>
    </xf>
    <xf borderId="1" fillId="0" fontId="3" numFmtId="166" xfId="0" applyAlignment="1" applyBorder="1" applyFont="1" applyNumberFormat="1">
      <alignment horizontal="left" shrinkToFit="0" vertical="center" wrapText="1"/>
    </xf>
    <xf borderId="4" fillId="6" fontId="4" numFmtId="0" xfId="0" applyAlignment="1" applyBorder="1" applyFill="1" applyFont="1">
      <alignment readingOrder="0" shrinkToFit="0" wrapText="1"/>
    </xf>
    <xf borderId="0" fillId="0" fontId="3" numFmtId="164" xfId="0" applyAlignment="1" applyFont="1" applyNumberFormat="1">
      <alignment horizontal="left" shrinkToFit="0" vertical="center" wrapText="1"/>
    </xf>
    <xf borderId="1" fillId="0" fontId="3" numFmtId="49" xfId="0" applyAlignment="1" applyBorder="1" applyFont="1" applyNumberFormat="1">
      <alignment horizontal="left" readingOrder="0" shrinkToFit="0" vertical="center" wrapText="1"/>
    </xf>
    <xf borderId="1" fillId="0" fontId="5" numFmtId="165" xfId="0" applyAlignment="1" applyBorder="1" applyFont="1" applyNumberFormat="1">
      <alignment horizontal="left" readingOrder="0"/>
    </xf>
    <xf borderId="3" fillId="0" fontId="5" numFmtId="0" xfId="0" applyAlignment="1" applyBorder="1" applyFont="1">
      <alignment horizontal="left" readingOrder="0"/>
    </xf>
    <xf borderId="3" fillId="0" fontId="5" numFmtId="164" xfId="0" applyAlignment="1" applyBorder="1" applyFont="1" applyNumberFormat="1">
      <alignment horizontal="left" readingOrder="0"/>
    </xf>
    <xf borderId="1" fillId="0" fontId="3" numFmtId="166" xfId="0" applyAlignment="1" applyBorder="1" applyFont="1" applyNumberForma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shrinkToFit="1" vertical="center" wrapText="0"/>
    </xf>
    <xf borderId="5" fillId="0" fontId="3" numFmtId="0" xfId="0" applyAlignment="1" applyBorder="1" applyFont="1">
      <alignment horizontal="left" shrinkToFit="0" vertical="center" wrapText="1"/>
    </xf>
    <xf borderId="1" fillId="0" fontId="3" numFmtId="165" xfId="0" applyAlignment="1" applyBorder="1" applyFont="1" applyNumberFormat="1">
      <alignment readingOrder="0" shrinkToFit="0" wrapText="1"/>
    </xf>
    <xf borderId="3" fillId="0" fontId="3" numFmtId="0" xfId="0" applyAlignment="1" applyBorder="1" applyFont="1">
      <alignment readingOrder="0" shrinkToFit="0" wrapText="1"/>
    </xf>
    <xf borderId="3" fillId="0" fontId="3" numFmtId="164" xfId="0" applyAlignment="1" applyBorder="1" applyFont="1" applyNumberFormat="1">
      <alignment readingOrder="0" shrinkToFit="0" wrapText="1"/>
    </xf>
    <xf borderId="3" fillId="0" fontId="6" numFmtId="164" xfId="0" applyBorder="1" applyFont="1" applyNumberFormat="1"/>
    <xf borderId="1" fillId="0" fontId="3" numFmtId="167" xfId="0" applyAlignment="1" applyBorder="1" applyFont="1" applyNumberFormat="1">
      <alignment horizontal="left" readingOrder="0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2" fillId="0" fontId="3" numFmtId="164" xfId="0" applyAlignment="1" applyBorder="1" applyFont="1" applyNumberFormat="1">
      <alignment horizontal="left" shrinkToFit="0" vertical="center" wrapText="1"/>
    </xf>
    <xf borderId="0" fillId="6" fontId="7" numFmtId="0" xfId="0" applyAlignment="1" applyFont="1">
      <alignment horizontal="left" readingOrder="0"/>
    </xf>
    <xf borderId="1" fillId="0" fontId="3" numFmtId="165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11.29"/>
    <col customWidth="1" min="3" max="3" width="34.0"/>
    <col customWidth="1" min="4" max="4" width="9.29"/>
    <col customWidth="1" min="5" max="5" width="16.71"/>
    <col customWidth="1" min="6" max="6" width="24.71"/>
    <col customWidth="1" min="7" max="7" width="11.86"/>
    <col customWidth="1" min="8" max="9" width="12.14"/>
    <col customWidth="1" min="10" max="10" width="14.86"/>
    <col customWidth="1" min="11" max="11" width="10.71"/>
    <col customWidth="1" min="12" max="12" width="0.43"/>
    <col customWidth="1" min="13" max="13" width="15.0"/>
    <col customWidth="1" min="14" max="14" width="6.0"/>
    <col customWidth="1" hidden="1" min="15" max="15" width="9.14"/>
    <col customWidth="1" min="16" max="16" width="9.43"/>
    <col customWidth="1" min="17" max="18" width="9.14"/>
    <col customWidth="1" min="19" max="26" width="8.0"/>
  </cols>
  <sheetData>
    <row r="1" ht="57.0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6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51.0" customHeight="1">
      <c r="A2" s="9">
        <v>1.0</v>
      </c>
      <c r="B2" s="10">
        <v>44573.0</v>
      </c>
      <c r="C2" s="11" t="s">
        <v>13</v>
      </c>
      <c r="D2" s="11" t="s">
        <v>14</v>
      </c>
      <c r="E2" s="11" t="s">
        <v>15</v>
      </c>
      <c r="F2" s="11" t="s">
        <v>16</v>
      </c>
      <c r="G2" s="12">
        <v>180.0</v>
      </c>
      <c r="H2" s="13">
        <f t="shared" ref="H2:H6" si="1">G2/100*22</f>
        <v>39.6</v>
      </c>
      <c r="I2" s="13"/>
      <c r="J2" s="13"/>
      <c r="K2" s="14">
        <f t="shared" ref="K2:K20" si="2">G2+H2</f>
        <v>219.6</v>
      </c>
      <c r="L2" s="9">
        <v>1.0</v>
      </c>
      <c r="M2" s="9"/>
      <c r="N2" s="9"/>
      <c r="O2" s="9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38.25" customHeight="1">
      <c r="A3" s="9">
        <v>2.0</v>
      </c>
      <c r="B3" s="10">
        <v>44579.0</v>
      </c>
      <c r="C3" s="11" t="s">
        <v>17</v>
      </c>
      <c r="D3" s="11" t="s">
        <v>18</v>
      </c>
      <c r="E3" s="11" t="s">
        <v>19</v>
      </c>
      <c r="F3" s="11" t="s">
        <v>20</v>
      </c>
      <c r="G3" s="12">
        <v>50.0</v>
      </c>
      <c r="H3" s="13">
        <f t="shared" si="1"/>
        <v>11</v>
      </c>
      <c r="I3" s="13"/>
      <c r="J3" s="13"/>
      <c r="K3" s="14">
        <f t="shared" si="2"/>
        <v>61</v>
      </c>
      <c r="L3" s="9"/>
      <c r="M3" s="9"/>
      <c r="N3" s="9"/>
      <c r="O3" s="9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5.5" customHeight="1">
      <c r="A4" s="9">
        <v>3.0</v>
      </c>
      <c r="B4" s="10">
        <v>44599.0</v>
      </c>
      <c r="C4" s="11" t="s">
        <v>21</v>
      </c>
      <c r="D4" s="11" t="s">
        <v>22</v>
      </c>
      <c r="E4" s="11" t="s">
        <v>23</v>
      </c>
      <c r="F4" s="11" t="s">
        <v>24</v>
      </c>
      <c r="G4" s="12">
        <v>13114.75</v>
      </c>
      <c r="H4" s="13">
        <f t="shared" si="1"/>
        <v>2885.245</v>
      </c>
      <c r="I4" s="13"/>
      <c r="J4" s="13"/>
      <c r="K4" s="14">
        <f t="shared" si="2"/>
        <v>15999.995</v>
      </c>
      <c r="L4" s="9"/>
      <c r="M4" s="9"/>
      <c r="N4" s="9"/>
      <c r="O4" s="9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5.5" customHeight="1">
      <c r="A5" s="9">
        <v>4.0</v>
      </c>
      <c r="B5" s="10">
        <v>44601.0</v>
      </c>
      <c r="C5" s="11" t="s">
        <v>17</v>
      </c>
      <c r="D5" s="11" t="s">
        <v>25</v>
      </c>
      <c r="E5" s="11" t="s">
        <v>26</v>
      </c>
      <c r="F5" s="11" t="s">
        <v>27</v>
      </c>
      <c r="G5" s="12">
        <v>750.0</v>
      </c>
      <c r="H5" s="13">
        <f t="shared" si="1"/>
        <v>165</v>
      </c>
      <c r="I5" s="13"/>
      <c r="J5" s="13"/>
      <c r="K5" s="14">
        <f t="shared" si="2"/>
        <v>915</v>
      </c>
      <c r="L5" s="9"/>
      <c r="M5" s="9"/>
      <c r="N5" s="9"/>
      <c r="O5" s="9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5.5" customHeight="1">
      <c r="A6" s="9">
        <v>5.0</v>
      </c>
      <c r="B6" s="10">
        <v>44601.0</v>
      </c>
      <c r="C6" s="11" t="s">
        <v>17</v>
      </c>
      <c r="D6" s="11" t="s">
        <v>25</v>
      </c>
      <c r="E6" s="11" t="s">
        <v>23</v>
      </c>
      <c r="F6" s="11" t="s">
        <v>28</v>
      </c>
      <c r="G6" s="12">
        <v>100.0</v>
      </c>
      <c r="H6" s="13">
        <f t="shared" si="1"/>
        <v>22</v>
      </c>
      <c r="I6" s="13"/>
      <c r="J6" s="13"/>
      <c r="K6" s="14">
        <f t="shared" si="2"/>
        <v>122</v>
      </c>
      <c r="L6" s="9"/>
      <c r="M6" s="9"/>
      <c r="N6" s="9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8.25" customHeight="1">
      <c r="A7" s="9">
        <v>6.0</v>
      </c>
      <c r="B7" s="10">
        <v>44606.0</v>
      </c>
      <c r="C7" s="11" t="s">
        <v>29</v>
      </c>
      <c r="D7" s="11" t="s">
        <v>25</v>
      </c>
      <c r="E7" s="11" t="s">
        <v>23</v>
      </c>
      <c r="F7" s="11" t="s">
        <v>30</v>
      </c>
      <c r="G7" s="12">
        <v>1206.67</v>
      </c>
      <c r="H7" s="13">
        <f>G7/100*5</f>
        <v>60.3335</v>
      </c>
      <c r="I7" s="13"/>
      <c r="J7" s="13"/>
      <c r="K7" s="14">
        <f t="shared" si="2"/>
        <v>1267.0035</v>
      </c>
      <c r="L7" s="9"/>
      <c r="M7" s="9"/>
      <c r="N7" s="9"/>
      <c r="O7" s="9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25.5" customHeight="1">
      <c r="A8" s="9">
        <v>7.0</v>
      </c>
      <c r="B8" s="10">
        <v>44628.0</v>
      </c>
      <c r="C8" s="11" t="s">
        <v>31</v>
      </c>
      <c r="D8" s="11" t="s">
        <v>32</v>
      </c>
      <c r="E8" s="11" t="s">
        <v>33</v>
      </c>
      <c r="F8" s="11" t="s">
        <v>34</v>
      </c>
      <c r="G8" s="12">
        <v>914.28</v>
      </c>
      <c r="H8" s="12">
        <v>45.72</v>
      </c>
      <c r="I8" s="13"/>
      <c r="J8" s="13"/>
      <c r="K8" s="14">
        <f t="shared" si="2"/>
        <v>960</v>
      </c>
      <c r="L8" s="9"/>
      <c r="M8" s="9"/>
      <c r="N8" s="9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5.25" customHeight="1">
      <c r="A9" s="9">
        <v>8.0</v>
      </c>
      <c r="B9" s="10">
        <v>44636.0</v>
      </c>
      <c r="C9" s="11" t="s">
        <v>35</v>
      </c>
      <c r="D9" s="11" t="s">
        <v>36</v>
      </c>
      <c r="E9" s="11" t="s">
        <v>23</v>
      </c>
      <c r="F9" s="11" t="s">
        <v>37</v>
      </c>
      <c r="G9" s="12">
        <v>49142.65</v>
      </c>
      <c r="H9" s="13">
        <f t="shared" ref="H9:H12" si="3">G9/100*22</f>
        <v>10811.383</v>
      </c>
      <c r="I9" s="13"/>
      <c r="J9" s="13"/>
      <c r="K9" s="14">
        <f t="shared" si="2"/>
        <v>59954.033</v>
      </c>
      <c r="L9" s="9"/>
      <c r="M9" s="9"/>
      <c r="N9" s="9"/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25.5" customHeight="1">
      <c r="A10" s="9">
        <v>9.0</v>
      </c>
      <c r="B10" s="10">
        <v>44638.0</v>
      </c>
      <c r="C10" s="11" t="s">
        <v>38</v>
      </c>
      <c r="D10" s="11" t="s">
        <v>39</v>
      </c>
      <c r="E10" s="11" t="s">
        <v>40</v>
      </c>
      <c r="F10" s="15" t="s">
        <v>41</v>
      </c>
      <c r="G10" s="12">
        <v>670.0</v>
      </c>
      <c r="H10" s="13">
        <f t="shared" si="3"/>
        <v>147.4</v>
      </c>
      <c r="I10" s="13"/>
      <c r="J10" s="13"/>
      <c r="K10" s="14">
        <f t="shared" si="2"/>
        <v>817.4</v>
      </c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5.5" customHeight="1">
      <c r="A11" s="9">
        <v>10.0</v>
      </c>
      <c r="B11" s="10">
        <v>44641.0</v>
      </c>
      <c r="C11" s="11" t="s">
        <v>42</v>
      </c>
      <c r="D11" s="11" t="s">
        <v>36</v>
      </c>
      <c r="E11" s="11" t="s">
        <v>23</v>
      </c>
      <c r="F11" s="11" t="s">
        <v>43</v>
      </c>
      <c r="G11" s="12">
        <v>3696.02</v>
      </c>
      <c r="H11" s="13">
        <f t="shared" si="3"/>
        <v>813.1244</v>
      </c>
      <c r="I11" s="13"/>
      <c r="J11" s="13"/>
      <c r="K11" s="14">
        <f t="shared" si="2"/>
        <v>4509.1444</v>
      </c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5.5" customHeight="1">
      <c r="A12" s="9">
        <v>11.0</v>
      </c>
      <c r="B12" s="10">
        <v>44643.0</v>
      </c>
      <c r="C12" s="11" t="s">
        <v>44</v>
      </c>
      <c r="D12" s="11" t="s">
        <v>36</v>
      </c>
      <c r="E12" s="11" t="s">
        <v>23</v>
      </c>
      <c r="F12" s="11" t="s">
        <v>45</v>
      </c>
      <c r="G12" s="12">
        <v>552.0</v>
      </c>
      <c r="H12" s="13">
        <f t="shared" si="3"/>
        <v>121.44</v>
      </c>
      <c r="I12" s="13"/>
      <c r="J12" s="13"/>
      <c r="K12" s="14">
        <f t="shared" si="2"/>
        <v>673.44</v>
      </c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37.5" customHeight="1">
      <c r="A13" s="9">
        <v>12.0</v>
      </c>
      <c r="B13" s="10">
        <v>44649.0</v>
      </c>
      <c r="C13" s="11" t="s">
        <v>46</v>
      </c>
      <c r="D13" s="11" t="s">
        <v>47</v>
      </c>
      <c r="E13" s="11" t="s">
        <v>48</v>
      </c>
      <c r="F13" s="11" t="s">
        <v>49</v>
      </c>
      <c r="G13" s="12">
        <v>983.59</v>
      </c>
      <c r="H13" s="12">
        <v>203.16</v>
      </c>
      <c r="I13" s="13"/>
      <c r="J13" s="13"/>
      <c r="K13" s="14">
        <f t="shared" si="2"/>
        <v>1186.75</v>
      </c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50.25" customHeight="1">
      <c r="A14" s="9">
        <v>13.0</v>
      </c>
      <c r="B14" s="10">
        <v>44649.0</v>
      </c>
      <c r="C14" s="11" t="s">
        <v>50</v>
      </c>
      <c r="D14" s="11" t="s">
        <v>39</v>
      </c>
      <c r="E14" s="11" t="s">
        <v>51</v>
      </c>
      <c r="F14" s="11" t="s">
        <v>52</v>
      </c>
      <c r="G14" s="12">
        <v>329.0</v>
      </c>
      <c r="H14" s="13">
        <f t="shared" ref="H14:H16" si="4">G14/100*22</f>
        <v>72.38</v>
      </c>
      <c r="I14" s="13"/>
      <c r="J14" s="13"/>
      <c r="K14" s="14">
        <f t="shared" si="2"/>
        <v>401.38</v>
      </c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51.0" customHeight="1">
      <c r="A15" s="9">
        <v>14.0</v>
      </c>
      <c r="B15" s="10">
        <v>44655.0</v>
      </c>
      <c r="C15" s="11" t="s">
        <v>53</v>
      </c>
      <c r="D15" s="11" t="s">
        <v>47</v>
      </c>
      <c r="E15" s="11" t="s">
        <v>54</v>
      </c>
      <c r="F15" s="11" t="s">
        <v>49</v>
      </c>
      <c r="G15" s="12">
        <v>329.2</v>
      </c>
      <c r="H15" s="13">
        <f t="shared" si="4"/>
        <v>72.424</v>
      </c>
      <c r="I15" s="13"/>
      <c r="J15" s="13"/>
      <c r="K15" s="14">
        <f t="shared" si="2"/>
        <v>401.624</v>
      </c>
      <c r="L15" s="9"/>
      <c r="M15" s="9"/>
      <c r="N15" s="9"/>
      <c r="O15" s="9"/>
      <c r="P15" s="16"/>
      <c r="Q15" s="16"/>
      <c r="R15" s="16"/>
      <c r="S15" s="8"/>
      <c r="T15" s="8"/>
      <c r="U15" s="8"/>
      <c r="V15" s="8"/>
      <c r="W15" s="8"/>
      <c r="X15" s="8"/>
      <c r="Y15" s="8"/>
      <c r="Z15" s="8"/>
    </row>
    <row r="16" ht="38.25" customHeight="1">
      <c r="A16" s="9">
        <v>15.0</v>
      </c>
      <c r="B16" s="10">
        <v>44657.0</v>
      </c>
      <c r="C16" s="11" t="s">
        <v>55</v>
      </c>
      <c r="D16" s="17" t="s">
        <v>25</v>
      </c>
      <c r="E16" s="11" t="s">
        <v>23</v>
      </c>
      <c r="F16" s="11" t="s">
        <v>56</v>
      </c>
      <c r="G16" s="12">
        <v>210.0</v>
      </c>
      <c r="H16" s="13">
        <f t="shared" si="4"/>
        <v>46.2</v>
      </c>
      <c r="I16" s="14"/>
      <c r="J16" s="14"/>
      <c r="K16" s="14">
        <f t="shared" si="2"/>
        <v>256.2</v>
      </c>
      <c r="L16" s="9"/>
      <c r="M16" s="9"/>
      <c r="N16" s="9"/>
      <c r="O16" s="9"/>
      <c r="P16" s="16"/>
      <c r="Q16" s="16"/>
      <c r="R16" s="16"/>
      <c r="S16" s="8"/>
      <c r="T16" s="8"/>
      <c r="U16" s="8"/>
      <c r="V16" s="8"/>
      <c r="W16" s="8"/>
      <c r="X16" s="8"/>
      <c r="Y16" s="8"/>
      <c r="Z16" s="8"/>
    </row>
    <row r="17" ht="25.5" customHeight="1">
      <c r="A17" s="9">
        <v>16.0</v>
      </c>
      <c r="B17" s="10">
        <v>44666.0</v>
      </c>
      <c r="C17" s="11" t="s">
        <v>57</v>
      </c>
      <c r="D17" s="11" t="s">
        <v>58</v>
      </c>
      <c r="E17" s="11" t="s">
        <v>59</v>
      </c>
      <c r="F17" s="11" t="s">
        <v>60</v>
      </c>
      <c r="G17" s="12">
        <v>250.0</v>
      </c>
      <c r="H17" s="13"/>
      <c r="I17" s="13"/>
      <c r="J17" s="13"/>
      <c r="K17" s="14">
        <f t="shared" si="2"/>
        <v>250</v>
      </c>
      <c r="L17" s="9"/>
      <c r="M17" s="9"/>
      <c r="N17" s="9"/>
      <c r="O17" s="9"/>
      <c r="P17" s="16"/>
      <c r="Q17" s="16"/>
      <c r="R17" s="16"/>
      <c r="S17" s="8"/>
      <c r="T17" s="8"/>
      <c r="U17" s="8"/>
      <c r="V17" s="8"/>
      <c r="W17" s="8"/>
      <c r="X17" s="8"/>
      <c r="Y17" s="8"/>
      <c r="Z17" s="8"/>
    </row>
    <row r="18" ht="25.5" customHeight="1">
      <c r="A18" s="9">
        <v>17.0</v>
      </c>
      <c r="B18" s="10">
        <v>44670.0</v>
      </c>
      <c r="C18" s="11" t="s">
        <v>61</v>
      </c>
      <c r="D18" s="11" t="s">
        <v>62</v>
      </c>
      <c r="E18" s="11" t="s">
        <v>63</v>
      </c>
      <c r="F18" s="11" t="s">
        <v>64</v>
      </c>
      <c r="G18" s="12">
        <v>100.0</v>
      </c>
      <c r="H18" s="13">
        <f t="shared" ref="H18:H20" si="5">G18/100*22</f>
        <v>22</v>
      </c>
      <c r="I18" s="13"/>
      <c r="J18" s="13"/>
      <c r="K18" s="14">
        <f t="shared" si="2"/>
        <v>122</v>
      </c>
      <c r="L18" s="9"/>
      <c r="M18" s="9"/>
      <c r="N18" s="9"/>
      <c r="O18" s="9"/>
      <c r="P18" s="16"/>
      <c r="Q18" s="16"/>
      <c r="R18" s="16"/>
      <c r="S18" s="8"/>
      <c r="T18" s="8"/>
      <c r="U18" s="8"/>
      <c r="V18" s="8"/>
      <c r="W18" s="8"/>
      <c r="X18" s="8"/>
      <c r="Y18" s="8"/>
      <c r="Z18" s="8"/>
    </row>
    <row r="19" ht="25.5" customHeight="1">
      <c r="A19" s="9">
        <v>18.0</v>
      </c>
      <c r="B19" s="10">
        <v>44671.0</v>
      </c>
      <c r="C19" s="11" t="s">
        <v>65</v>
      </c>
      <c r="D19" s="11" t="s">
        <v>66</v>
      </c>
      <c r="E19" s="11" t="s">
        <v>33</v>
      </c>
      <c r="F19" s="11" t="s">
        <v>67</v>
      </c>
      <c r="G19" s="12">
        <v>268.85</v>
      </c>
      <c r="H19" s="13">
        <f t="shared" si="5"/>
        <v>59.147</v>
      </c>
      <c r="I19" s="13"/>
      <c r="J19" s="13"/>
      <c r="K19" s="14">
        <f t="shared" si="2"/>
        <v>327.997</v>
      </c>
      <c r="L19" s="9"/>
      <c r="M19" s="9"/>
      <c r="N19" s="9"/>
      <c r="O19" s="9"/>
      <c r="P19" s="16"/>
      <c r="Q19" s="16"/>
      <c r="R19" s="16"/>
      <c r="S19" s="8"/>
      <c r="T19" s="8"/>
      <c r="U19" s="8"/>
      <c r="V19" s="8"/>
      <c r="W19" s="8"/>
      <c r="X19" s="8"/>
      <c r="Y19" s="8"/>
      <c r="Z19" s="8"/>
    </row>
    <row r="20" ht="38.25" customHeight="1">
      <c r="A20" s="9">
        <v>19.0</v>
      </c>
      <c r="B20" s="10">
        <v>44671.0</v>
      </c>
      <c r="C20" s="11" t="s">
        <v>68</v>
      </c>
      <c r="D20" s="11" t="s">
        <v>69</v>
      </c>
      <c r="E20" s="11" t="s">
        <v>70</v>
      </c>
      <c r="F20" s="11" t="s">
        <v>71</v>
      </c>
      <c r="G20" s="12">
        <v>780.0</v>
      </c>
      <c r="H20" s="13">
        <f t="shared" si="5"/>
        <v>171.6</v>
      </c>
      <c r="I20" s="13"/>
      <c r="J20" s="13"/>
      <c r="K20" s="14">
        <f t="shared" si="2"/>
        <v>951.6</v>
      </c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26.25" customHeight="1">
      <c r="A21" s="9">
        <v>20.0</v>
      </c>
      <c r="B21" s="18">
        <v>44678.0</v>
      </c>
      <c r="C21" s="11" t="s">
        <v>31</v>
      </c>
      <c r="D21" s="19" t="s">
        <v>72</v>
      </c>
      <c r="E21" s="11" t="s">
        <v>33</v>
      </c>
      <c r="F21" s="11" t="s">
        <v>34</v>
      </c>
      <c r="G21" s="20">
        <v>571.43</v>
      </c>
      <c r="H21" s="12">
        <v>28.57</v>
      </c>
      <c r="I21" s="13"/>
      <c r="J21" s="13"/>
      <c r="K21" s="21">
        <v>600.0</v>
      </c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2.75" customHeight="1">
      <c r="A22" s="9">
        <v>21.0</v>
      </c>
      <c r="B22" s="10">
        <v>44678.0</v>
      </c>
      <c r="C22" s="11" t="s">
        <v>46</v>
      </c>
      <c r="D22" s="11" t="s">
        <v>73</v>
      </c>
      <c r="E22" s="11" t="s">
        <v>74</v>
      </c>
      <c r="F22" s="11" t="s">
        <v>49</v>
      </c>
      <c r="G22" s="12">
        <v>782.41</v>
      </c>
      <c r="H22" s="13">
        <f t="shared" ref="H22:H26" si="6">G22/100*22</f>
        <v>172.1302</v>
      </c>
      <c r="I22" s="13"/>
      <c r="J22" s="13"/>
      <c r="K22" s="14">
        <f t="shared" ref="K22:K34" si="7">G22+H22</f>
        <v>954.5402</v>
      </c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9.5" customHeight="1">
      <c r="A23" s="9">
        <v>22.0</v>
      </c>
      <c r="B23" s="10">
        <v>44678.0</v>
      </c>
      <c r="C23" s="11" t="s">
        <v>35</v>
      </c>
      <c r="D23" s="11" t="s">
        <v>47</v>
      </c>
      <c r="E23" s="11" t="s">
        <v>75</v>
      </c>
      <c r="F23" s="11" t="s">
        <v>49</v>
      </c>
      <c r="G23" s="12">
        <v>1145.2</v>
      </c>
      <c r="H23" s="13">
        <f t="shared" si="6"/>
        <v>251.944</v>
      </c>
      <c r="I23" s="13"/>
      <c r="J23" s="13"/>
      <c r="K23" s="14">
        <f t="shared" si="7"/>
        <v>1397.144</v>
      </c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2.75" customHeight="1">
      <c r="A24" s="9">
        <v>23.0</v>
      </c>
      <c r="B24" s="10">
        <v>44679.0</v>
      </c>
      <c r="C24" s="11" t="s">
        <v>53</v>
      </c>
      <c r="D24" s="11" t="s">
        <v>47</v>
      </c>
      <c r="E24" s="11" t="s">
        <v>76</v>
      </c>
      <c r="F24" s="11" t="s">
        <v>49</v>
      </c>
      <c r="G24" s="12">
        <v>493.76</v>
      </c>
      <c r="H24" s="13">
        <f t="shared" si="6"/>
        <v>108.6272</v>
      </c>
      <c r="I24" s="13"/>
      <c r="J24" s="13"/>
      <c r="K24" s="14">
        <f t="shared" si="7"/>
        <v>602.3872</v>
      </c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2.75" customHeight="1">
      <c r="A25" s="9">
        <v>24.0</v>
      </c>
      <c r="B25" s="10">
        <v>44680.0</v>
      </c>
      <c r="C25" s="11" t="s">
        <v>42</v>
      </c>
      <c r="D25" s="11" t="s">
        <v>47</v>
      </c>
      <c r="E25" s="22" t="s">
        <v>77</v>
      </c>
      <c r="F25" s="11" t="s">
        <v>78</v>
      </c>
      <c r="G25" s="12">
        <v>136.89</v>
      </c>
      <c r="H25" s="13">
        <f t="shared" si="6"/>
        <v>30.1158</v>
      </c>
      <c r="I25" s="13"/>
      <c r="J25" s="13"/>
      <c r="K25" s="14">
        <f t="shared" si="7"/>
        <v>167.0058</v>
      </c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28.5" customHeight="1">
      <c r="A26" s="9">
        <v>25.0</v>
      </c>
      <c r="B26" s="10">
        <v>44685.0</v>
      </c>
      <c r="C26" s="11" t="s">
        <v>42</v>
      </c>
      <c r="D26" s="11" t="s">
        <v>79</v>
      </c>
      <c r="E26" s="11" t="s">
        <v>80</v>
      </c>
      <c r="F26" s="11" t="s">
        <v>81</v>
      </c>
      <c r="G26" s="12">
        <v>281.84</v>
      </c>
      <c r="H26" s="13">
        <f t="shared" si="6"/>
        <v>62.0048</v>
      </c>
      <c r="I26" s="13"/>
      <c r="J26" s="13"/>
      <c r="K26" s="14">
        <f t="shared" si="7"/>
        <v>343.8448</v>
      </c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2.75" customHeight="1">
      <c r="A27" s="9">
        <v>26.0</v>
      </c>
      <c r="B27" s="10">
        <v>44691.0</v>
      </c>
      <c r="C27" s="11" t="s">
        <v>82</v>
      </c>
      <c r="D27" s="11" t="s">
        <v>66</v>
      </c>
      <c r="E27" s="11" t="s">
        <v>83</v>
      </c>
      <c r="F27" s="11" t="s">
        <v>84</v>
      </c>
      <c r="G27" s="12">
        <v>123.37</v>
      </c>
      <c r="H27" s="12">
        <v>6.13</v>
      </c>
      <c r="I27" s="13"/>
      <c r="J27" s="13"/>
      <c r="K27" s="14">
        <f t="shared" si="7"/>
        <v>129.5</v>
      </c>
      <c r="L27" s="9"/>
      <c r="M27" s="9"/>
      <c r="N27" s="9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32.25" customHeight="1">
      <c r="A28" s="9">
        <v>27.0</v>
      </c>
      <c r="B28" s="10">
        <v>44326.0</v>
      </c>
      <c r="C28" s="11" t="s">
        <v>85</v>
      </c>
      <c r="D28" s="11" t="s">
        <v>47</v>
      </c>
      <c r="E28" s="11" t="s">
        <v>86</v>
      </c>
      <c r="F28" s="11" t="s">
        <v>87</v>
      </c>
      <c r="G28" s="12">
        <v>1347.1</v>
      </c>
      <c r="H28" s="13">
        <f>G28/100*22</f>
        <v>296.362</v>
      </c>
      <c r="I28" s="13"/>
      <c r="J28" s="13"/>
      <c r="K28" s="14">
        <f t="shared" si="7"/>
        <v>1643.462</v>
      </c>
      <c r="L28" s="9"/>
      <c r="M28" s="9"/>
      <c r="N28" s="9"/>
      <c r="O28" s="9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2.75" customHeight="1">
      <c r="A29" s="9">
        <v>28.0</v>
      </c>
      <c r="B29" s="10">
        <v>44694.0</v>
      </c>
      <c r="C29" s="11" t="s">
        <v>88</v>
      </c>
      <c r="D29" s="9"/>
      <c r="E29" s="11" t="s">
        <v>23</v>
      </c>
      <c r="F29" s="11" t="s">
        <v>89</v>
      </c>
      <c r="G29" s="12">
        <v>1508.0</v>
      </c>
      <c r="H29" s="13"/>
      <c r="I29" s="13"/>
      <c r="J29" s="13"/>
      <c r="K29" s="14">
        <f t="shared" si="7"/>
        <v>1508</v>
      </c>
      <c r="L29" s="9"/>
      <c r="M29" s="9"/>
      <c r="N29" s="9"/>
      <c r="O29" s="2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2.75" customHeight="1">
      <c r="A30" s="9">
        <v>29.0</v>
      </c>
      <c r="B30" s="10">
        <v>44697.0</v>
      </c>
      <c r="C30" s="11" t="s">
        <v>50</v>
      </c>
      <c r="D30" s="11" t="s">
        <v>90</v>
      </c>
      <c r="E30" s="11" t="s">
        <v>91</v>
      </c>
      <c r="F30" s="11" t="s">
        <v>92</v>
      </c>
      <c r="G30" s="12">
        <v>3228.0</v>
      </c>
      <c r="H30" s="13">
        <f t="shared" ref="H30:H34" si="8">G30/100*22</f>
        <v>710.16</v>
      </c>
      <c r="I30" s="13"/>
      <c r="J30" s="13"/>
      <c r="K30" s="14">
        <f t="shared" si="7"/>
        <v>3938.16</v>
      </c>
      <c r="L30" s="9"/>
      <c r="M30" s="9"/>
      <c r="N30" s="9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41.25" customHeight="1">
      <c r="A31" s="9">
        <v>30.0</v>
      </c>
      <c r="B31" s="10">
        <v>44700.0</v>
      </c>
      <c r="C31" s="11" t="s">
        <v>93</v>
      </c>
      <c r="D31" s="11" t="s">
        <v>47</v>
      </c>
      <c r="E31" s="11" t="s">
        <v>54</v>
      </c>
      <c r="F31" s="11" t="s">
        <v>94</v>
      </c>
      <c r="G31" s="12">
        <v>234.43</v>
      </c>
      <c r="H31" s="13">
        <f t="shared" si="8"/>
        <v>51.5746</v>
      </c>
      <c r="I31" s="13"/>
      <c r="J31" s="13"/>
      <c r="K31" s="14">
        <f t="shared" si="7"/>
        <v>286.0046</v>
      </c>
      <c r="L31" s="9"/>
      <c r="M31" s="9"/>
      <c r="N31" s="9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40.5" customHeight="1">
      <c r="A32" s="9">
        <v>31.0</v>
      </c>
      <c r="B32" s="10">
        <v>44700.0</v>
      </c>
      <c r="C32" s="11" t="s">
        <v>42</v>
      </c>
      <c r="D32" s="11" t="s">
        <v>95</v>
      </c>
      <c r="E32" s="11" t="s">
        <v>96</v>
      </c>
      <c r="F32" s="11" t="s">
        <v>97</v>
      </c>
      <c r="G32" s="12">
        <v>3675.0</v>
      </c>
      <c r="H32" s="13">
        <f t="shared" si="8"/>
        <v>808.5</v>
      </c>
      <c r="I32" s="13"/>
      <c r="J32" s="13"/>
      <c r="K32" s="14">
        <f t="shared" si="7"/>
        <v>4483.5</v>
      </c>
      <c r="L32" s="9"/>
      <c r="M32" s="9"/>
      <c r="N32" s="9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60.0" customHeight="1">
      <c r="A33" s="9">
        <v>32.0</v>
      </c>
      <c r="B33" s="10">
        <v>44700.0</v>
      </c>
      <c r="C33" s="11" t="s">
        <v>53</v>
      </c>
      <c r="D33" s="11" t="s">
        <v>73</v>
      </c>
      <c r="E33" s="11" t="s">
        <v>98</v>
      </c>
      <c r="F33" s="11" t="s">
        <v>99</v>
      </c>
      <c r="G33" s="12">
        <v>734.5</v>
      </c>
      <c r="H33" s="13">
        <f t="shared" si="8"/>
        <v>161.59</v>
      </c>
      <c r="I33" s="13"/>
      <c r="J33" s="13"/>
      <c r="K33" s="14">
        <f t="shared" si="7"/>
        <v>896.09</v>
      </c>
      <c r="L33" s="9"/>
      <c r="M33" s="9"/>
      <c r="N33" s="9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58.5" customHeight="1">
      <c r="A34" s="9">
        <v>33.0</v>
      </c>
      <c r="B34" s="10">
        <v>44708.0</v>
      </c>
      <c r="C34" s="11" t="s">
        <v>61</v>
      </c>
      <c r="D34" s="9"/>
      <c r="E34" s="11" t="s">
        <v>100</v>
      </c>
      <c r="F34" s="11" t="s">
        <v>101</v>
      </c>
      <c r="G34" s="12">
        <v>3050.0</v>
      </c>
      <c r="H34" s="13">
        <f t="shared" si="8"/>
        <v>671</v>
      </c>
      <c r="I34" s="13"/>
      <c r="J34" s="13"/>
      <c r="K34" s="14">
        <f t="shared" si="7"/>
        <v>3721</v>
      </c>
      <c r="L34" s="9"/>
      <c r="M34" s="9"/>
      <c r="N34" s="9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3.25" customHeight="1">
      <c r="A35" s="9">
        <v>34.0</v>
      </c>
      <c r="B35" s="24">
        <v>44725.0</v>
      </c>
      <c r="C35" s="25" t="s">
        <v>102</v>
      </c>
      <c r="D35" s="25" t="s">
        <v>47</v>
      </c>
      <c r="E35" s="11" t="s">
        <v>103</v>
      </c>
      <c r="F35" s="11" t="s">
        <v>104</v>
      </c>
      <c r="G35" s="26">
        <v>53.8</v>
      </c>
      <c r="H35" s="12">
        <v>16.72</v>
      </c>
      <c r="I35" s="27"/>
      <c r="J35" s="27"/>
      <c r="K35" s="21">
        <v>70.52</v>
      </c>
      <c r="L35" s="9"/>
      <c r="M35" s="9"/>
      <c r="N35" s="9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37.5" customHeight="1">
      <c r="A36" s="9">
        <v>35.0</v>
      </c>
      <c r="B36" s="10">
        <v>44727.0</v>
      </c>
      <c r="C36" s="11" t="s">
        <v>42</v>
      </c>
      <c r="D36" s="11" t="s">
        <v>105</v>
      </c>
      <c r="E36" s="11" t="s">
        <v>106</v>
      </c>
      <c r="F36" s="11" t="s">
        <v>107</v>
      </c>
      <c r="G36" s="12">
        <v>1827.0</v>
      </c>
      <c r="H36" s="13">
        <f t="shared" ref="H36:H37" si="9">G36/100*22</f>
        <v>401.94</v>
      </c>
      <c r="I36" s="13"/>
      <c r="J36" s="13"/>
      <c r="K36" s="14">
        <f t="shared" ref="K36:K67" si="10">G36+H36</f>
        <v>2228.94</v>
      </c>
      <c r="L36" s="9"/>
      <c r="M36" s="9"/>
      <c r="N36" s="9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2.75" customHeight="1">
      <c r="A37" s="9">
        <v>36.0</v>
      </c>
      <c r="B37" s="10">
        <v>44727.0</v>
      </c>
      <c r="C37" s="11" t="s">
        <v>108</v>
      </c>
      <c r="D37" s="11" t="s">
        <v>109</v>
      </c>
      <c r="E37" s="11" t="s">
        <v>96</v>
      </c>
      <c r="F37" s="11" t="s">
        <v>110</v>
      </c>
      <c r="G37" s="12">
        <v>6177.0</v>
      </c>
      <c r="H37" s="13">
        <f t="shared" si="9"/>
        <v>1358.94</v>
      </c>
      <c r="I37" s="13"/>
      <c r="J37" s="13"/>
      <c r="K37" s="14">
        <f t="shared" si="10"/>
        <v>7535.94</v>
      </c>
      <c r="L37" s="9"/>
      <c r="M37" s="9"/>
      <c r="N37" s="9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27.0" customHeight="1">
      <c r="A38" s="9">
        <v>37.0</v>
      </c>
      <c r="B38" s="10">
        <v>44729.0</v>
      </c>
      <c r="C38" s="11" t="s">
        <v>111</v>
      </c>
      <c r="D38" s="9"/>
      <c r="E38" s="11" t="s">
        <v>112</v>
      </c>
      <c r="F38" s="11" t="s">
        <v>113</v>
      </c>
      <c r="G38" s="12">
        <v>60.0</v>
      </c>
      <c r="H38" s="12">
        <v>0.0</v>
      </c>
      <c r="I38" s="13"/>
      <c r="J38" s="13"/>
      <c r="K38" s="14">
        <f t="shared" si="10"/>
        <v>60</v>
      </c>
      <c r="L38" s="9"/>
      <c r="M38" s="9"/>
      <c r="N38" s="9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2.75" customHeight="1">
      <c r="A39" s="9">
        <v>38.0</v>
      </c>
      <c r="B39" s="10">
        <v>44729.0</v>
      </c>
      <c r="C39" s="11" t="s">
        <v>46</v>
      </c>
      <c r="D39" s="11" t="s">
        <v>114</v>
      </c>
      <c r="E39" s="11" t="s">
        <v>115</v>
      </c>
      <c r="F39" s="11" t="s">
        <v>116</v>
      </c>
      <c r="G39" s="12">
        <v>2061.17</v>
      </c>
      <c r="H39" s="13">
        <f>G39/100*22</f>
        <v>453.4574</v>
      </c>
      <c r="I39" s="13"/>
      <c r="J39" s="13"/>
      <c r="K39" s="14">
        <f t="shared" si="10"/>
        <v>2514.6274</v>
      </c>
      <c r="L39" s="9"/>
      <c r="M39" s="9"/>
      <c r="N39" s="9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36.0" customHeight="1">
      <c r="A40" s="9">
        <v>39.0</v>
      </c>
      <c r="B40" s="10">
        <v>44732.0</v>
      </c>
      <c r="C40" s="11" t="s">
        <v>117</v>
      </c>
      <c r="D40" s="11" t="s">
        <v>62</v>
      </c>
      <c r="E40" s="11" t="s">
        <v>118</v>
      </c>
      <c r="F40" s="11" t="s">
        <v>49</v>
      </c>
      <c r="G40" s="14">
        <f>665.4+321.87</f>
        <v>987.27</v>
      </c>
      <c r="H40" s="13">
        <f>138.62+70.81</f>
        <v>209.43</v>
      </c>
      <c r="I40" s="14"/>
      <c r="J40" s="14"/>
      <c r="K40" s="14">
        <f t="shared" si="10"/>
        <v>1196.7</v>
      </c>
      <c r="L40" s="9"/>
      <c r="M40" s="9"/>
      <c r="N40" s="9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1.0" customHeight="1">
      <c r="A41" s="9">
        <v>40.0</v>
      </c>
      <c r="B41" s="11" t="s">
        <v>119</v>
      </c>
      <c r="C41" s="11" t="s">
        <v>120</v>
      </c>
      <c r="D41" s="11" t="s">
        <v>25</v>
      </c>
      <c r="E41" s="11" t="s">
        <v>23</v>
      </c>
      <c r="F41" s="11" t="s">
        <v>121</v>
      </c>
      <c r="G41" s="12">
        <v>95.53</v>
      </c>
      <c r="H41" s="13">
        <f t="shared" ref="H41:H46" si="11">G41/100*22</f>
        <v>21.0166</v>
      </c>
      <c r="I41" s="13"/>
      <c r="J41" s="13"/>
      <c r="K41" s="14">
        <f t="shared" si="10"/>
        <v>116.5466</v>
      </c>
      <c r="L41" s="9"/>
      <c r="M41" s="9"/>
      <c r="N41" s="9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79.5" customHeight="1">
      <c r="A42" s="9">
        <v>41.0</v>
      </c>
      <c r="B42" s="10">
        <v>44734.0</v>
      </c>
      <c r="C42" s="11" t="s">
        <v>42</v>
      </c>
      <c r="D42" s="11" t="s">
        <v>73</v>
      </c>
      <c r="E42" s="11" t="s">
        <v>33</v>
      </c>
      <c r="F42" s="11" t="s">
        <v>122</v>
      </c>
      <c r="G42" s="12">
        <v>1699.61</v>
      </c>
      <c r="H42" s="13">
        <f t="shared" si="11"/>
        <v>373.9142</v>
      </c>
      <c r="I42" s="13"/>
      <c r="J42" s="13"/>
      <c r="K42" s="14">
        <f t="shared" si="10"/>
        <v>2073.5242</v>
      </c>
      <c r="L42" s="9"/>
      <c r="M42" s="9"/>
      <c r="N42" s="9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6.25" customHeight="1">
      <c r="A43" s="9">
        <v>42.0</v>
      </c>
      <c r="B43" s="10">
        <v>44740.0</v>
      </c>
      <c r="C43" s="11" t="s">
        <v>46</v>
      </c>
      <c r="D43" s="11" t="s">
        <v>79</v>
      </c>
      <c r="E43" s="11" t="s">
        <v>91</v>
      </c>
      <c r="F43" s="11" t="s">
        <v>49</v>
      </c>
      <c r="G43" s="12">
        <v>527.8</v>
      </c>
      <c r="H43" s="13">
        <f t="shared" si="11"/>
        <v>116.116</v>
      </c>
      <c r="I43" s="13"/>
      <c r="J43" s="13"/>
      <c r="K43" s="14">
        <f t="shared" si="10"/>
        <v>643.916</v>
      </c>
      <c r="L43" s="9"/>
      <c r="M43" s="9"/>
      <c r="N43" s="9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2.75" customHeight="1">
      <c r="A44" s="9">
        <v>43.0</v>
      </c>
      <c r="B44" s="10">
        <v>44741.0</v>
      </c>
      <c r="C44" s="11" t="s">
        <v>21</v>
      </c>
      <c r="D44" s="11" t="s">
        <v>123</v>
      </c>
      <c r="E44" s="11" t="s">
        <v>124</v>
      </c>
      <c r="F44" s="11" t="s">
        <v>125</v>
      </c>
      <c r="G44" s="12">
        <v>962.78</v>
      </c>
      <c r="H44" s="13">
        <f t="shared" si="11"/>
        <v>211.8116</v>
      </c>
      <c r="I44" s="13"/>
      <c r="J44" s="13"/>
      <c r="K44" s="14">
        <f t="shared" si="10"/>
        <v>1174.5916</v>
      </c>
      <c r="L44" s="9"/>
      <c r="M44" s="9"/>
      <c r="N44" s="9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8.5" customHeight="1">
      <c r="A45" s="9">
        <v>44.0</v>
      </c>
      <c r="B45" s="10">
        <v>44746.0</v>
      </c>
      <c r="C45" s="11" t="s">
        <v>85</v>
      </c>
      <c r="D45" s="11" t="s">
        <v>79</v>
      </c>
      <c r="E45" s="11" t="s">
        <v>126</v>
      </c>
      <c r="F45" s="11" t="s">
        <v>127</v>
      </c>
      <c r="G45" s="12">
        <v>1626.45</v>
      </c>
      <c r="H45" s="13">
        <f t="shared" si="11"/>
        <v>357.819</v>
      </c>
      <c r="I45" s="13"/>
      <c r="J45" s="13"/>
      <c r="K45" s="14">
        <f t="shared" si="10"/>
        <v>1984.269</v>
      </c>
      <c r="L45" s="9"/>
      <c r="M45" s="9"/>
      <c r="N45" s="9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35.25" customHeight="1">
      <c r="A46" s="9">
        <v>45.0</v>
      </c>
      <c r="B46" s="10">
        <v>44746.0</v>
      </c>
      <c r="C46" s="11" t="s">
        <v>128</v>
      </c>
      <c r="D46" s="11" t="s">
        <v>129</v>
      </c>
      <c r="E46" s="11" t="s">
        <v>130</v>
      </c>
      <c r="F46" s="11" t="s">
        <v>131</v>
      </c>
      <c r="G46" s="12">
        <v>406.34</v>
      </c>
      <c r="H46" s="13">
        <f t="shared" si="11"/>
        <v>89.3948</v>
      </c>
      <c r="I46" s="13"/>
      <c r="J46" s="13"/>
      <c r="K46" s="14">
        <f t="shared" si="10"/>
        <v>495.7348</v>
      </c>
      <c r="L46" s="9"/>
      <c r="M46" s="9"/>
      <c r="N46" s="9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2.75" customHeight="1">
      <c r="A47" s="9">
        <v>46.0</v>
      </c>
      <c r="B47" s="10">
        <v>44748.0</v>
      </c>
      <c r="C47" s="11" t="s">
        <v>132</v>
      </c>
      <c r="D47" s="11" t="s">
        <v>133</v>
      </c>
      <c r="E47" s="11" t="s">
        <v>126</v>
      </c>
      <c r="F47" s="11" t="s">
        <v>134</v>
      </c>
      <c r="G47" s="12">
        <v>6657.95</v>
      </c>
      <c r="H47" s="12">
        <v>1379.7</v>
      </c>
      <c r="I47" s="13"/>
      <c r="J47" s="13"/>
      <c r="K47" s="14">
        <f t="shared" si="10"/>
        <v>8037.65</v>
      </c>
      <c r="L47" s="9"/>
      <c r="M47" s="9"/>
      <c r="N47" s="9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2.75" customHeight="1">
      <c r="A48" s="9">
        <v>47.0</v>
      </c>
      <c r="B48" s="10">
        <v>44749.0</v>
      </c>
      <c r="C48" s="11" t="s">
        <v>35</v>
      </c>
      <c r="D48" s="11" t="s">
        <v>135</v>
      </c>
      <c r="E48" s="11" t="s">
        <v>136</v>
      </c>
      <c r="F48" s="11" t="s">
        <v>134</v>
      </c>
      <c r="G48" s="12">
        <v>4859.7</v>
      </c>
      <c r="H48" s="12">
        <v>612.23</v>
      </c>
      <c r="I48" s="13"/>
      <c r="J48" s="13"/>
      <c r="K48" s="14">
        <f t="shared" si="10"/>
        <v>5471.93</v>
      </c>
      <c r="L48" s="9"/>
      <c r="M48" s="9"/>
      <c r="N48" s="9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33.0" customHeight="1">
      <c r="A49" s="9">
        <v>48.0</v>
      </c>
      <c r="B49" s="10">
        <v>44749.0</v>
      </c>
      <c r="C49" s="28" t="s">
        <v>85</v>
      </c>
      <c r="D49" s="11" t="s">
        <v>137</v>
      </c>
      <c r="E49" s="11" t="s">
        <v>138</v>
      </c>
      <c r="F49" s="11" t="s">
        <v>134</v>
      </c>
      <c r="G49" s="12">
        <v>4598.56</v>
      </c>
      <c r="H49" s="13">
        <f>435.91+130.86</f>
        <v>566.77</v>
      </c>
      <c r="I49" s="13"/>
      <c r="J49" s="13"/>
      <c r="K49" s="14">
        <f t="shared" si="10"/>
        <v>5165.33</v>
      </c>
      <c r="L49" s="9"/>
      <c r="M49" s="9"/>
      <c r="N49" s="9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2.75" customHeight="1">
      <c r="A50" s="9">
        <v>49.0</v>
      </c>
      <c r="B50" s="10">
        <v>44749.0</v>
      </c>
      <c r="C50" s="28" t="s">
        <v>139</v>
      </c>
      <c r="D50" s="11" t="s">
        <v>140</v>
      </c>
      <c r="E50" s="11" t="s">
        <v>23</v>
      </c>
      <c r="F50" s="11" t="s">
        <v>141</v>
      </c>
      <c r="G50" s="12">
        <v>3300.0</v>
      </c>
      <c r="H50" s="13">
        <f>G50/100*4</f>
        <v>132</v>
      </c>
      <c r="I50" s="13"/>
      <c r="J50" s="13"/>
      <c r="K50" s="14">
        <f t="shared" si="10"/>
        <v>3432</v>
      </c>
      <c r="L50" s="9"/>
      <c r="M50" s="9"/>
      <c r="N50" s="9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2.75" customHeight="1">
      <c r="A51" s="9">
        <v>50.0</v>
      </c>
      <c r="B51" s="10">
        <v>44783.0</v>
      </c>
      <c r="C51" s="11" t="s">
        <v>142</v>
      </c>
      <c r="D51" s="11" t="s">
        <v>25</v>
      </c>
      <c r="E51" s="11" t="s">
        <v>23</v>
      </c>
      <c r="F51" s="11" t="s">
        <v>143</v>
      </c>
      <c r="G51" s="12"/>
      <c r="H51" s="12">
        <v>0.0</v>
      </c>
      <c r="I51" s="13"/>
      <c r="J51" s="13"/>
      <c r="K51" s="14">
        <f t="shared" si="10"/>
        <v>0</v>
      </c>
      <c r="L51" s="9"/>
      <c r="M51" s="9"/>
      <c r="N51" s="9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2.75" customHeight="1">
      <c r="A52" s="9">
        <v>51.0</v>
      </c>
      <c r="B52" s="10">
        <v>44783.0</v>
      </c>
      <c r="C52" s="11" t="s">
        <v>17</v>
      </c>
      <c r="D52" s="11" t="s">
        <v>25</v>
      </c>
      <c r="E52" s="11" t="s">
        <v>23</v>
      </c>
      <c r="F52" s="11" t="s">
        <v>144</v>
      </c>
      <c r="G52" s="12">
        <v>1850.0</v>
      </c>
      <c r="H52" s="13">
        <f t="shared" ref="H52:H55" si="12">G52/100*22</f>
        <v>407</v>
      </c>
      <c r="I52" s="13"/>
      <c r="J52" s="13"/>
      <c r="K52" s="14">
        <f t="shared" si="10"/>
        <v>2257</v>
      </c>
      <c r="L52" s="9"/>
      <c r="M52" s="9"/>
      <c r="N52" s="9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2.75" customHeight="1">
      <c r="A53" s="9">
        <v>52.0</v>
      </c>
      <c r="B53" s="10">
        <v>44785.0</v>
      </c>
      <c r="C53" s="11" t="s">
        <v>145</v>
      </c>
      <c r="D53" s="11" t="s">
        <v>14</v>
      </c>
      <c r="E53" s="11" t="s">
        <v>15</v>
      </c>
      <c r="F53" s="11" t="s">
        <v>146</v>
      </c>
      <c r="G53" s="12">
        <v>770.0</v>
      </c>
      <c r="H53" s="13">
        <f t="shared" si="12"/>
        <v>169.4</v>
      </c>
      <c r="I53" s="13"/>
      <c r="J53" s="13"/>
      <c r="K53" s="14">
        <f t="shared" si="10"/>
        <v>939.4</v>
      </c>
      <c r="L53" s="9"/>
      <c r="M53" s="9"/>
      <c r="N53" s="9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2.75" customHeight="1">
      <c r="A54" s="9">
        <v>53.0</v>
      </c>
      <c r="B54" s="10">
        <v>44804.0</v>
      </c>
      <c r="C54" s="11" t="s">
        <v>42</v>
      </c>
      <c r="D54" s="11" t="s">
        <v>14</v>
      </c>
      <c r="E54" s="11" t="s">
        <v>15</v>
      </c>
      <c r="F54" s="11" t="s">
        <v>147</v>
      </c>
      <c r="G54" s="12">
        <v>654.43</v>
      </c>
      <c r="H54" s="13">
        <f t="shared" si="12"/>
        <v>143.9746</v>
      </c>
      <c r="I54" s="13"/>
      <c r="J54" s="13"/>
      <c r="K54" s="14">
        <f t="shared" si="10"/>
        <v>798.4046</v>
      </c>
      <c r="L54" s="9"/>
      <c r="M54" s="9"/>
      <c r="N54" s="9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41.25" customHeight="1">
      <c r="A55" s="9">
        <v>54.0</v>
      </c>
      <c r="B55" s="10">
        <v>44809.0</v>
      </c>
      <c r="C55" s="11" t="s">
        <v>17</v>
      </c>
      <c r="D55" s="11" t="s">
        <v>25</v>
      </c>
      <c r="E55" s="11" t="s">
        <v>15</v>
      </c>
      <c r="F55" s="11" t="s">
        <v>148</v>
      </c>
      <c r="G55" s="12">
        <v>100.0</v>
      </c>
      <c r="H55" s="13">
        <f t="shared" si="12"/>
        <v>22</v>
      </c>
      <c r="I55" s="13"/>
      <c r="J55" s="13"/>
      <c r="K55" s="14">
        <f t="shared" si="10"/>
        <v>122</v>
      </c>
      <c r="L55" s="9"/>
      <c r="M55" s="9"/>
      <c r="N55" s="9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2.75" customHeight="1">
      <c r="A56" s="9">
        <v>55.0</v>
      </c>
      <c r="B56" s="10">
        <v>44818.0</v>
      </c>
      <c r="C56" s="11" t="s">
        <v>149</v>
      </c>
      <c r="D56" s="11" t="s">
        <v>150</v>
      </c>
      <c r="E56" s="11" t="s">
        <v>23</v>
      </c>
      <c r="F56" s="11" t="s">
        <v>151</v>
      </c>
      <c r="G56" s="12">
        <v>19000.0</v>
      </c>
      <c r="H56" s="13"/>
      <c r="I56" s="13"/>
      <c r="J56" s="13"/>
      <c r="K56" s="14">
        <f t="shared" si="10"/>
        <v>19000</v>
      </c>
      <c r="L56" s="9"/>
      <c r="M56" s="9"/>
      <c r="N56" s="9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27.75" customHeight="1">
      <c r="A57" s="9">
        <v>56.0</v>
      </c>
      <c r="B57" s="10">
        <v>44825.0</v>
      </c>
      <c r="C57" s="11" t="s">
        <v>139</v>
      </c>
      <c r="D57" s="11" t="s">
        <v>140</v>
      </c>
      <c r="E57" s="11" t="s">
        <v>26</v>
      </c>
      <c r="F57" s="11" t="s">
        <v>152</v>
      </c>
      <c r="G57" s="12">
        <v>125.0</v>
      </c>
      <c r="H57" s="13">
        <f t="shared" ref="H57:H58" si="13">G57/100*4</f>
        <v>5</v>
      </c>
      <c r="I57" s="13"/>
      <c r="J57" s="13"/>
      <c r="K57" s="14">
        <f t="shared" si="10"/>
        <v>130</v>
      </c>
      <c r="L57" s="9"/>
      <c r="M57" s="9"/>
      <c r="N57" s="9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9">
        <v>57.0</v>
      </c>
      <c r="B58" s="10">
        <v>44833.0</v>
      </c>
      <c r="C58" s="29" t="s">
        <v>153</v>
      </c>
      <c r="D58" s="11" t="s">
        <v>14</v>
      </c>
      <c r="E58" s="11" t="s">
        <v>15</v>
      </c>
      <c r="F58" s="11" t="s">
        <v>154</v>
      </c>
      <c r="G58" s="12">
        <v>382.0</v>
      </c>
      <c r="H58" s="13">
        <f t="shared" si="13"/>
        <v>15.28</v>
      </c>
      <c r="I58" s="30"/>
      <c r="J58" s="6"/>
      <c r="K58" s="14">
        <f t="shared" si="10"/>
        <v>397.28</v>
      </c>
      <c r="L58" s="9"/>
      <c r="M58" s="9"/>
      <c r="N58" s="9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24.0" customHeight="1">
      <c r="A59" s="9">
        <v>58.0</v>
      </c>
      <c r="B59" s="10">
        <v>44846.0</v>
      </c>
      <c r="C59" s="11" t="s">
        <v>55</v>
      </c>
      <c r="D59" s="11" t="s">
        <v>155</v>
      </c>
      <c r="E59" s="11" t="s">
        <v>156</v>
      </c>
      <c r="F59" s="11" t="s">
        <v>157</v>
      </c>
      <c r="G59" s="21">
        <v>610.3</v>
      </c>
      <c r="H59" s="13">
        <f t="shared" ref="H59:H60" si="14">G59/100*22</f>
        <v>134.266</v>
      </c>
      <c r="I59" s="13"/>
      <c r="J59" s="13"/>
      <c r="K59" s="14">
        <f t="shared" si="10"/>
        <v>744.566</v>
      </c>
      <c r="L59" s="9"/>
      <c r="M59" s="9"/>
      <c r="N59" s="9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33.0" customHeight="1">
      <c r="A60" s="9">
        <v>59.0</v>
      </c>
      <c r="B60" s="10">
        <v>44854.0</v>
      </c>
      <c r="C60" s="11" t="s">
        <v>158</v>
      </c>
      <c r="D60" s="11" t="s">
        <v>159</v>
      </c>
      <c r="E60" s="11" t="s">
        <v>160</v>
      </c>
      <c r="F60" s="11" t="s">
        <v>161</v>
      </c>
      <c r="G60" s="12">
        <v>100.0</v>
      </c>
      <c r="H60" s="13">
        <f t="shared" si="14"/>
        <v>22</v>
      </c>
      <c r="I60" s="13"/>
      <c r="J60" s="13"/>
      <c r="K60" s="14">
        <f t="shared" si="10"/>
        <v>122</v>
      </c>
      <c r="L60" s="9"/>
      <c r="M60" s="9"/>
      <c r="N60" s="9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31.5" customHeight="1">
      <c r="A61" s="9">
        <v>60.0</v>
      </c>
      <c r="B61" s="10">
        <v>44868.0</v>
      </c>
      <c r="C61" s="11" t="s">
        <v>162</v>
      </c>
      <c r="D61" s="11" t="s">
        <v>14</v>
      </c>
      <c r="E61" s="11" t="s">
        <v>15</v>
      </c>
      <c r="F61" s="11" t="s">
        <v>163</v>
      </c>
      <c r="G61" s="12">
        <v>60.0</v>
      </c>
      <c r="H61" s="12">
        <v>0.0</v>
      </c>
      <c r="I61" s="13"/>
      <c r="J61" s="13"/>
      <c r="K61" s="14">
        <f t="shared" si="10"/>
        <v>60</v>
      </c>
      <c r="L61" s="9"/>
      <c r="M61" s="9"/>
      <c r="N61" s="9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25.5" customHeight="1">
      <c r="A62" s="9">
        <v>61.0</v>
      </c>
      <c r="B62" s="10">
        <v>44887.0</v>
      </c>
      <c r="C62" s="11" t="s">
        <v>164</v>
      </c>
      <c r="D62" s="11" t="s">
        <v>159</v>
      </c>
      <c r="E62" s="11" t="s">
        <v>160</v>
      </c>
      <c r="F62" s="11" t="s">
        <v>165</v>
      </c>
      <c r="G62" s="12">
        <v>195.0</v>
      </c>
      <c r="H62" s="13">
        <f t="shared" ref="H62:H64" si="15">G62/100*22</f>
        <v>42.9</v>
      </c>
      <c r="I62" s="13"/>
      <c r="J62" s="13"/>
      <c r="K62" s="14">
        <f t="shared" si="10"/>
        <v>237.9</v>
      </c>
      <c r="L62" s="9"/>
      <c r="M62" s="9"/>
      <c r="N62" s="9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27.0" customHeight="1">
      <c r="A63" s="9">
        <v>62.0</v>
      </c>
      <c r="B63" s="10">
        <v>44887.0</v>
      </c>
      <c r="C63" s="11" t="s">
        <v>132</v>
      </c>
      <c r="D63" s="11" t="s">
        <v>25</v>
      </c>
      <c r="E63" s="11" t="s">
        <v>33</v>
      </c>
      <c r="F63" s="11" t="s">
        <v>166</v>
      </c>
      <c r="G63" s="12">
        <v>441.58</v>
      </c>
      <c r="H63" s="13">
        <f t="shared" si="15"/>
        <v>97.1476</v>
      </c>
      <c r="I63" s="13"/>
      <c r="J63" s="13"/>
      <c r="K63" s="14">
        <f t="shared" si="10"/>
        <v>538.7276</v>
      </c>
      <c r="L63" s="9"/>
      <c r="M63" s="9"/>
      <c r="N63" s="9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24.75" customHeight="1">
      <c r="A64" s="9">
        <v>63.0</v>
      </c>
      <c r="B64" s="10">
        <v>44888.0</v>
      </c>
      <c r="C64" s="11" t="s">
        <v>17</v>
      </c>
      <c r="D64" s="11" t="s">
        <v>25</v>
      </c>
      <c r="E64" s="11" t="s">
        <v>23</v>
      </c>
      <c r="F64" s="31" t="s">
        <v>167</v>
      </c>
      <c r="G64" s="12">
        <v>50.0</v>
      </c>
      <c r="H64" s="13">
        <f t="shared" si="15"/>
        <v>11</v>
      </c>
      <c r="I64" s="13"/>
      <c r="J64" s="13"/>
      <c r="K64" s="14">
        <f t="shared" si="10"/>
        <v>61</v>
      </c>
      <c r="L64" s="9"/>
      <c r="M64" s="9"/>
      <c r="N64" s="9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39.0" customHeight="1">
      <c r="A65" s="9">
        <v>64.0</v>
      </c>
      <c r="B65" s="10">
        <v>44889.0</v>
      </c>
      <c r="C65" s="11" t="s">
        <v>168</v>
      </c>
      <c r="D65" s="11" t="s">
        <v>18</v>
      </c>
      <c r="E65" s="11" t="s">
        <v>15</v>
      </c>
      <c r="F65" s="11" t="s">
        <v>169</v>
      </c>
      <c r="G65" s="12">
        <v>300.0</v>
      </c>
      <c r="H65" s="12">
        <v>0.0</v>
      </c>
      <c r="I65" s="13"/>
      <c r="J65" s="13"/>
      <c r="K65" s="14">
        <f t="shared" si="10"/>
        <v>300</v>
      </c>
      <c r="L65" s="9"/>
      <c r="M65" s="9"/>
      <c r="N65" s="9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2.75" customHeight="1">
      <c r="A66" s="9">
        <v>65.0</v>
      </c>
      <c r="B66" s="10">
        <v>44904.0</v>
      </c>
      <c r="C66" s="11" t="s">
        <v>21</v>
      </c>
      <c r="D66" s="11" t="s">
        <v>22</v>
      </c>
      <c r="E66" s="11" t="s">
        <v>23</v>
      </c>
      <c r="F66" s="11" t="s">
        <v>170</v>
      </c>
      <c r="G66" s="12">
        <v>13114.75</v>
      </c>
      <c r="H66" s="13">
        <f t="shared" ref="H66:H67" si="16">G66/100*22</f>
        <v>2885.245</v>
      </c>
      <c r="I66" s="13"/>
      <c r="J66" s="13"/>
      <c r="K66" s="14">
        <f t="shared" si="10"/>
        <v>15999.995</v>
      </c>
      <c r="L66" s="9"/>
      <c r="M66" s="9"/>
      <c r="N66" s="9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2.75" customHeight="1">
      <c r="A67" s="9">
        <v>66.0</v>
      </c>
      <c r="B67" s="10">
        <v>44908.0</v>
      </c>
      <c r="C67" s="11" t="s">
        <v>17</v>
      </c>
      <c r="D67" s="11" t="s">
        <v>14</v>
      </c>
      <c r="E67" s="11" t="s">
        <v>171</v>
      </c>
      <c r="F67" s="11" t="s">
        <v>172</v>
      </c>
      <c r="G67" s="12">
        <v>1275.0</v>
      </c>
      <c r="H67" s="13">
        <f t="shared" si="16"/>
        <v>280.5</v>
      </c>
      <c r="I67" s="13"/>
      <c r="J67" s="13"/>
      <c r="K67" s="14">
        <f t="shared" si="10"/>
        <v>1555.5</v>
      </c>
      <c r="L67" s="9"/>
      <c r="M67" s="9"/>
      <c r="N67" s="9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30.0" customHeight="1">
      <c r="A68" s="9">
        <v>67.0</v>
      </c>
      <c r="B68" s="10">
        <v>44910.0</v>
      </c>
      <c r="C68" s="11" t="s">
        <v>102</v>
      </c>
      <c r="D68" s="11" t="s">
        <v>173</v>
      </c>
      <c r="E68" s="11" t="s">
        <v>33</v>
      </c>
      <c r="F68" s="11" t="s">
        <v>174</v>
      </c>
      <c r="G68" s="12">
        <v>53.8</v>
      </c>
      <c r="H68" s="12">
        <v>16.72</v>
      </c>
      <c r="I68" s="13"/>
      <c r="J68" s="13"/>
      <c r="K68" s="21">
        <v>70.52</v>
      </c>
      <c r="L68" s="9"/>
      <c r="M68" s="9"/>
      <c r="N68" s="9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24.75" customHeight="1">
      <c r="A69" s="9">
        <v>68.0</v>
      </c>
      <c r="B69" s="10">
        <v>44910.0</v>
      </c>
      <c r="C69" s="11" t="s">
        <v>102</v>
      </c>
      <c r="D69" s="11" t="s">
        <v>173</v>
      </c>
      <c r="E69" s="11" t="s">
        <v>59</v>
      </c>
      <c r="F69" s="11" t="s">
        <v>175</v>
      </c>
      <c r="G69" s="12">
        <v>53.8</v>
      </c>
      <c r="H69" s="12">
        <v>16.72</v>
      </c>
      <c r="I69" s="13"/>
      <c r="J69" s="13"/>
      <c r="K69" s="21">
        <v>70.52</v>
      </c>
      <c r="L69" s="9"/>
      <c r="M69" s="9"/>
      <c r="N69" s="9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27.0" customHeight="1">
      <c r="A70" s="9">
        <v>69.0</v>
      </c>
      <c r="B70" s="10">
        <v>44910.0</v>
      </c>
      <c r="C70" s="11" t="s">
        <v>102</v>
      </c>
      <c r="D70" s="11" t="s">
        <v>173</v>
      </c>
      <c r="E70" s="11" t="s">
        <v>160</v>
      </c>
      <c r="F70" s="11" t="s">
        <v>176</v>
      </c>
      <c r="G70" s="12">
        <v>53.8</v>
      </c>
      <c r="H70" s="12">
        <v>16.72</v>
      </c>
      <c r="I70" s="13"/>
      <c r="J70" s="13"/>
      <c r="K70" s="21">
        <v>70.52</v>
      </c>
      <c r="L70" s="9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2.75" customHeight="1">
      <c r="A71" s="9">
        <v>70.0</v>
      </c>
      <c r="B71" s="10">
        <v>44916.0</v>
      </c>
      <c r="C71" s="11" t="s">
        <v>13</v>
      </c>
      <c r="D71" s="11" t="s">
        <v>14</v>
      </c>
      <c r="E71" s="11" t="s">
        <v>15</v>
      </c>
      <c r="F71" s="11" t="s">
        <v>177</v>
      </c>
      <c r="G71" s="12">
        <v>180.0</v>
      </c>
      <c r="H71" s="13">
        <f t="shared" ref="H71:H72" si="17">G71/100*22</f>
        <v>39.6</v>
      </c>
      <c r="I71" s="13"/>
      <c r="J71" s="13"/>
      <c r="K71" s="14">
        <f t="shared" ref="K71:K86" si="18">G71+H71</f>
        <v>219.6</v>
      </c>
      <c r="L71" s="9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2.75" customHeight="1">
      <c r="A72" s="9">
        <v>71.0</v>
      </c>
      <c r="B72" s="10"/>
      <c r="C72" s="11"/>
      <c r="D72" s="11"/>
      <c r="E72" s="11"/>
      <c r="F72" s="11"/>
      <c r="G72" s="12"/>
      <c r="H72" s="13">
        <f t="shared" si="17"/>
        <v>0</v>
      </c>
      <c r="I72" s="13"/>
      <c r="J72" s="13"/>
      <c r="K72" s="14">
        <f t="shared" si="18"/>
        <v>0</v>
      </c>
      <c r="L72" s="9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2.75" customHeight="1">
      <c r="A73" s="9">
        <v>72.0</v>
      </c>
      <c r="B73" s="32"/>
      <c r="C73" s="9"/>
      <c r="D73" s="9"/>
      <c r="E73" s="9"/>
      <c r="F73" s="9"/>
      <c r="G73" s="13"/>
      <c r="H73" s="13"/>
      <c r="I73" s="13"/>
      <c r="J73" s="13"/>
      <c r="K73" s="14">
        <f t="shared" si="18"/>
        <v>0</v>
      </c>
      <c r="L73" s="9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33.0" customHeight="1">
      <c r="A74" s="9">
        <v>73.0</v>
      </c>
      <c r="B74" s="32"/>
      <c r="C74" s="9"/>
      <c r="D74" s="9"/>
      <c r="E74" s="9"/>
      <c r="F74" s="9"/>
      <c r="G74" s="13"/>
      <c r="H74" s="13"/>
      <c r="I74" s="13"/>
      <c r="J74" s="13"/>
      <c r="K74" s="14">
        <f t="shared" si="18"/>
        <v>0</v>
      </c>
      <c r="L74" s="9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2.75" customHeight="1">
      <c r="A75" s="9">
        <v>74.0</v>
      </c>
      <c r="B75" s="32"/>
      <c r="C75" s="9"/>
      <c r="D75" s="9"/>
      <c r="E75" s="9"/>
      <c r="F75" s="9"/>
      <c r="G75" s="13"/>
      <c r="H75" s="13"/>
      <c r="I75" s="13"/>
      <c r="J75" s="13"/>
      <c r="K75" s="14">
        <f t="shared" si="18"/>
        <v>0</v>
      </c>
      <c r="L75" s="9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2.75" customHeight="1">
      <c r="A76" s="9">
        <v>75.0</v>
      </c>
      <c r="B76" s="32"/>
      <c r="C76" s="9"/>
      <c r="D76" s="9"/>
      <c r="E76" s="9"/>
      <c r="F76" s="9"/>
      <c r="G76" s="13"/>
      <c r="H76" s="13"/>
      <c r="I76" s="13"/>
      <c r="J76" s="13"/>
      <c r="K76" s="14">
        <f t="shared" si="18"/>
        <v>0</v>
      </c>
      <c r="L76" s="9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2.75" customHeight="1">
      <c r="A77" s="9">
        <v>76.0</v>
      </c>
      <c r="B77" s="32"/>
      <c r="C77" s="9"/>
      <c r="D77" s="9"/>
      <c r="E77" s="9"/>
      <c r="F77" s="9"/>
      <c r="G77" s="13"/>
      <c r="H77" s="13"/>
      <c r="I77" s="13"/>
      <c r="J77" s="13"/>
      <c r="K77" s="14">
        <f t="shared" si="18"/>
        <v>0</v>
      </c>
      <c r="L77" s="9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2.75" customHeight="1">
      <c r="A78" s="9">
        <v>77.0</v>
      </c>
      <c r="B78" s="32"/>
      <c r="C78" s="9"/>
      <c r="D78" s="9"/>
      <c r="E78" s="9"/>
      <c r="F78" s="9"/>
      <c r="G78" s="13"/>
      <c r="H78" s="13"/>
      <c r="I78" s="13"/>
      <c r="J78" s="13"/>
      <c r="K78" s="14">
        <f t="shared" si="18"/>
        <v>0</v>
      </c>
      <c r="L78" s="9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2.75" customHeight="1">
      <c r="A79" s="9">
        <v>78.0</v>
      </c>
      <c r="B79" s="32"/>
      <c r="C79" s="9"/>
      <c r="D79" s="9"/>
      <c r="E79" s="9"/>
      <c r="F79" s="9"/>
      <c r="G79" s="13"/>
      <c r="H79" s="13"/>
      <c r="I79" s="13"/>
      <c r="J79" s="13"/>
      <c r="K79" s="14">
        <f t="shared" si="18"/>
        <v>0</v>
      </c>
      <c r="L79" s="9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2.75" customHeight="1">
      <c r="A80" s="9">
        <v>79.0</v>
      </c>
      <c r="B80" s="32"/>
      <c r="C80" s="9"/>
      <c r="D80" s="9"/>
      <c r="E80" s="9"/>
      <c r="F80" s="9"/>
      <c r="G80" s="13"/>
      <c r="H80" s="13"/>
      <c r="I80" s="13"/>
      <c r="J80" s="13"/>
      <c r="K80" s="14">
        <f t="shared" si="18"/>
        <v>0</v>
      </c>
      <c r="L80" s="9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2.75" customHeight="1">
      <c r="A81" s="9">
        <v>80.0</v>
      </c>
      <c r="B81" s="32"/>
      <c r="C81" s="9"/>
      <c r="D81" s="9"/>
      <c r="E81" s="9"/>
      <c r="F81" s="9"/>
      <c r="G81" s="13"/>
      <c r="H81" s="13"/>
      <c r="I81" s="13"/>
      <c r="J81" s="13"/>
      <c r="K81" s="14">
        <f t="shared" si="18"/>
        <v>0</v>
      </c>
      <c r="L81" s="9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2.75" customHeight="1">
      <c r="A82" s="9">
        <v>81.0</v>
      </c>
      <c r="B82" s="32"/>
      <c r="C82" s="9"/>
      <c r="D82" s="9"/>
      <c r="E82" s="9"/>
      <c r="F82" s="9"/>
      <c r="G82" s="13"/>
      <c r="H82" s="13"/>
      <c r="I82" s="13"/>
      <c r="J82" s="13"/>
      <c r="K82" s="14">
        <f t="shared" si="18"/>
        <v>0</v>
      </c>
      <c r="L82" s="9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2.75" customHeight="1">
      <c r="A83" s="9">
        <v>82.0</v>
      </c>
      <c r="B83" s="32"/>
      <c r="C83" s="9"/>
      <c r="D83" s="9"/>
      <c r="E83" s="9"/>
      <c r="F83" s="9"/>
      <c r="G83" s="13"/>
      <c r="H83" s="13"/>
      <c r="I83" s="13"/>
      <c r="J83" s="13"/>
      <c r="K83" s="14">
        <f t="shared" si="18"/>
        <v>0</v>
      </c>
      <c r="L83" s="9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2.75" customHeight="1">
      <c r="A84" s="9">
        <v>83.0</v>
      </c>
      <c r="B84" s="32"/>
      <c r="C84" s="9"/>
      <c r="D84" s="9"/>
      <c r="E84" s="9"/>
      <c r="F84" s="9"/>
      <c r="G84" s="13"/>
      <c r="H84" s="13"/>
      <c r="I84" s="13"/>
      <c r="J84" s="13"/>
      <c r="K84" s="14">
        <f t="shared" si="18"/>
        <v>0</v>
      </c>
      <c r="L84" s="9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2.75" customHeight="1">
      <c r="A85" s="9">
        <v>84.0</v>
      </c>
      <c r="B85" s="32"/>
      <c r="C85" s="9"/>
      <c r="D85" s="9"/>
      <c r="E85" s="9"/>
      <c r="F85" s="9"/>
      <c r="G85" s="13"/>
      <c r="H85" s="13"/>
      <c r="I85" s="13"/>
      <c r="J85" s="13"/>
      <c r="K85" s="14">
        <f t="shared" si="18"/>
        <v>0</v>
      </c>
      <c r="L85" s="9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2.75" customHeight="1">
      <c r="A86" s="9">
        <v>85.0</v>
      </c>
      <c r="B86" s="9"/>
      <c r="C86" s="9"/>
      <c r="D86" s="9"/>
      <c r="E86" s="9"/>
      <c r="F86" s="9"/>
      <c r="G86" s="13"/>
      <c r="H86" s="13"/>
      <c r="I86" s="13"/>
      <c r="J86" s="13"/>
      <c r="K86" s="14">
        <f t="shared" si="18"/>
        <v>0</v>
      </c>
      <c r="L86" s="9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2.75" customHeight="1">
      <c r="A87" s="9"/>
      <c r="B87" s="9"/>
      <c r="C87" s="9"/>
      <c r="D87" s="9"/>
      <c r="E87" s="9"/>
      <c r="F87" s="9"/>
      <c r="G87" s="13"/>
      <c r="H87" s="13"/>
      <c r="I87" s="13"/>
      <c r="J87" s="13"/>
      <c r="K87" s="14"/>
      <c r="L87" s="9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2.75" customHeight="1">
      <c r="A88" s="9"/>
      <c r="B88" s="9"/>
      <c r="C88" s="9"/>
      <c r="D88" s="9"/>
      <c r="E88" s="9"/>
      <c r="F88" s="9"/>
      <c r="G88" s="13"/>
      <c r="H88" s="13"/>
      <c r="I88" s="13"/>
      <c r="J88" s="13"/>
      <c r="K88" s="14"/>
      <c r="L88" s="9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2.75" customHeight="1">
      <c r="A89" s="9"/>
      <c r="B89" s="9"/>
      <c r="C89" s="9"/>
      <c r="D89" s="9"/>
      <c r="E89" s="9"/>
      <c r="F89" s="9"/>
      <c r="G89" s="13"/>
      <c r="H89" s="13"/>
      <c r="I89" s="13"/>
      <c r="J89" s="13"/>
      <c r="K89" s="14"/>
      <c r="L89" s="9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2.75" customHeight="1">
      <c r="A90" s="9"/>
      <c r="B90" s="9"/>
      <c r="C90" s="9"/>
      <c r="D90" s="9"/>
      <c r="E90" s="9"/>
      <c r="F90" s="9"/>
      <c r="G90" s="13"/>
      <c r="H90" s="13"/>
      <c r="I90" s="13"/>
      <c r="J90" s="13"/>
      <c r="K90" s="14"/>
      <c r="L90" s="9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2.75" customHeight="1">
      <c r="A91" s="9"/>
      <c r="B91" s="9"/>
      <c r="C91" s="9"/>
      <c r="D91" s="9"/>
      <c r="E91" s="9"/>
      <c r="F91" s="9"/>
      <c r="G91" s="13"/>
      <c r="H91" s="13"/>
      <c r="I91" s="13"/>
      <c r="J91" s="13"/>
      <c r="K91" s="14"/>
      <c r="L91" s="9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2.75" customHeight="1">
      <c r="A92" s="9"/>
      <c r="B92" s="9"/>
      <c r="C92" s="9"/>
      <c r="D92" s="9"/>
      <c r="E92" s="9"/>
      <c r="F92" s="9"/>
      <c r="G92" s="13"/>
      <c r="H92" s="13"/>
      <c r="I92" s="13"/>
      <c r="J92" s="13"/>
      <c r="K92" s="14"/>
      <c r="L92" s="9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2.75" customHeight="1">
      <c r="A93" s="9"/>
      <c r="B93" s="9"/>
      <c r="C93" s="9"/>
      <c r="D93" s="9"/>
      <c r="E93" s="9"/>
      <c r="F93" s="9"/>
      <c r="G93" s="13"/>
      <c r="H93" s="13"/>
      <c r="I93" s="13"/>
      <c r="J93" s="13"/>
      <c r="K93" s="14"/>
      <c r="L93" s="9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2.75" customHeight="1">
      <c r="A94" s="9"/>
      <c r="B94" s="9"/>
      <c r="C94" s="9"/>
      <c r="D94" s="9"/>
      <c r="E94" s="9"/>
      <c r="F94" s="9"/>
      <c r="G94" s="13"/>
      <c r="H94" s="13"/>
      <c r="I94" s="13"/>
      <c r="J94" s="13"/>
      <c r="K94" s="14"/>
      <c r="L94" s="9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2.75" customHeight="1">
      <c r="A95" s="9"/>
      <c r="B95" s="9"/>
      <c r="C95" s="9"/>
      <c r="D95" s="9"/>
      <c r="E95" s="9"/>
      <c r="F95" s="9"/>
      <c r="G95" s="13"/>
      <c r="H95" s="13"/>
      <c r="I95" s="13"/>
      <c r="J95" s="13"/>
      <c r="K95" s="14"/>
      <c r="L95" s="9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2.75" customHeight="1">
      <c r="A96" s="9"/>
      <c r="B96" s="9"/>
      <c r="C96" s="9"/>
      <c r="D96" s="9"/>
      <c r="E96" s="9"/>
      <c r="F96" s="9"/>
      <c r="G96" s="13"/>
      <c r="H96" s="13"/>
      <c r="I96" s="13"/>
      <c r="J96" s="13"/>
      <c r="K96" s="14"/>
      <c r="L96" s="9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2.75" customHeight="1">
      <c r="A97" s="9"/>
      <c r="B97" s="9"/>
      <c r="C97" s="9"/>
      <c r="D97" s="9"/>
      <c r="E97" s="9"/>
      <c r="F97" s="9"/>
      <c r="G97" s="13"/>
      <c r="H97" s="13"/>
      <c r="I97" s="13"/>
      <c r="J97" s="13"/>
      <c r="K97" s="14"/>
      <c r="L97" s="9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2.75" customHeight="1">
      <c r="A98" s="9"/>
      <c r="B98" s="9"/>
      <c r="C98" s="9"/>
      <c r="D98" s="9"/>
      <c r="E98" s="9"/>
      <c r="F98" s="9"/>
      <c r="G98" s="13"/>
      <c r="H98" s="13"/>
      <c r="I98" s="13"/>
      <c r="J98" s="13"/>
      <c r="K98" s="14"/>
      <c r="L98" s="9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2.75" customHeight="1">
      <c r="A99" s="9"/>
      <c r="B99" s="9"/>
      <c r="C99" s="9"/>
      <c r="D99" s="9"/>
      <c r="E99" s="9"/>
      <c r="F99" s="9"/>
      <c r="G99" s="13"/>
      <c r="H99" s="13"/>
      <c r="I99" s="13"/>
      <c r="J99" s="13"/>
      <c r="K99" s="14"/>
      <c r="L99" s="9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2.75" customHeight="1">
      <c r="A100" s="9"/>
      <c r="B100" s="9"/>
      <c r="C100" s="9"/>
      <c r="D100" s="9"/>
      <c r="E100" s="9"/>
      <c r="F100" s="9"/>
      <c r="G100" s="13"/>
      <c r="H100" s="13"/>
      <c r="I100" s="13"/>
      <c r="J100" s="13"/>
      <c r="K100" s="14"/>
      <c r="L100" s="9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2.75" customHeight="1">
      <c r="A101" s="9"/>
      <c r="B101" s="9"/>
      <c r="C101" s="9"/>
      <c r="D101" s="9"/>
      <c r="E101" s="9"/>
      <c r="F101" s="9"/>
      <c r="G101" s="13"/>
      <c r="H101" s="13"/>
      <c r="I101" s="13"/>
      <c r="J101" s="13"/>
      <c r="K101" s="14"/>
      <c r="L101" s="9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2.75" customHeight="1">
      <c r="A102" s="9"/>
      <c r="B102" s="9"/>
      <c r="C102" s="9"/>
      <c r="D102" s="9"/>
      <c r="E102" s="9"/>
      <c r="F102" s="9"/>
      <c r="G102" s="13"/>
      <c r="H102" s="13"/>
      <c r="I102" s="13"/>
      <c r="J102" s="13"/>
      <c r="K102" s="14"/>
      <c r="L102" s="9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2.75" customHeight="1">
      <c r="A103" s="9"/>
      <c r="B103" s="9"/>
      <c r="C103" s="9"/>
      <c r="D103" s="9"/>
      <c r="E103" s="9"/>
      <c r="F103" s="9"/>
      <c r="G103" s="13"/>
      <c r="H103" s="13"/>
      <c r="I103" s="13"/>
      <c r="J103" s="13"/>
      <c r="K103" s="14"/>
      <c r="L103" s="9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2.75" customHeight="1">
      <c r="A104" s="9"/>
      <c r="B104" s="9"/>
      <c r="C104" s="9"/>
      <c r="D104" s="9"/>
      <c r="E104" s="9"/>
      <c r="F104" s="9"/>
      <c r="G104" s="13"/>
      <c r="H104" s="13"/>
      <c r="I104" s="13"/>
      <c r="J104" s="13"/>
      <c r="K104" s="14"/>
      <c r="L104" s="9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2.75" customHeight="1">
      <c r="A105" s="9"/>
      <c r="B105" s="9"/>
      <c r="C105" s="9"/>
      <c r="D105" s="9"/>
      <c r="E105" s="9"/>
      <c r="F105" s="9"/>
      <c r="G105" s="13"/>
      <c r="H105" s="13"/>
      <c r="I105" s="13"/>
      <c r="J105" s="13"/>
      <c r="K105" s="14"/>
      <c r="L105" s="9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2.75" customHeight="1">
      <c r="A106" s="9"/>
      <c r="B106" s="9"/>
      <c r="C106" s="9"/>
      <c r="D106" s="9"/>
      <c r="E106" s="9"/>
      <c r="F106" s="9"/>
      <c r="G106" s="13"/>
      <c r="H106" s="13"/>
      <c r="I106" s="13"/>
      <c r="J106" s="13"/>
      <c r="K106" s="14"/>
      <c r="L106" s="9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2.75" customHeight="1">
      <c r="A107" s="9"/>
      <c r="B107" s="9"/>
      <c r="C107" s="9"/>
      <c r="D107" s="9"/>
      <c r="E107" s="9"/>
      <c r="F107" s="9"/>
      <c r="G107" s="13"/>
      <c r="H107" s="13"/>
      <c r="I107" s="13"/>
      <c r="J107" s="13"/>
      <c r="K107" s="14"/>
      <c r="L107" s="9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2.75" customHeight="1">
      <c r="A108" s="8"/>
      <c r="B108" s="8"/>
      <c r="C108" s="8"/>
      <c r="D108" s="8"/>
      <c r="E108" s="8"/>
      <c r="F108" s="8"/>
      <c r="G108" s="16"/>
      <c r="H108" s="16"/>
      <c r="I108" s="16"/>
      <c r="J108" s="16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2.75" customHeight="1">
      <c r="A109" s="8"/>
      <c r="B109" s="8"/>
      <c r="C109" s="8"/>
      <c r="D109" s="8"/>
      <c r="E109" s="8"/>
      <c r="F109" s="8"/>
      <c r="G109" s="16"/>
      <c r="H109" s="16"/>
      <c r="I109" s="16"/>
      <c r="J109" s="16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2.75" customHeight="1">
      <c r="A110" s="8"/>
      <c r="B110" s="8"/>
      <c r="C110" s="8"/>
      <c r="D110" s="8"/>
      <c r="E110" s="8"/>
      <c r="F110" s="8"/>
      <c r="G110" s="16"/>
      <c r="H110" s="16"/>
      <c r="I110" s="16"/>
      <c r="J110" s="1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2.75" customHeight="1">
      <c r="A111" s="8"/>
      <c r="B111" s="8"/>
      <c r="C111" s="8"/>
      <c r="D111" s="8"/>
      <c r="E111" s="8"/>
      <c r="F111" s="8"/>
      <c r="G111" s="16"/>
      <c r="H111" s="16"/>
      <c r="I111" s="16"/>
      <c r="J111" s="1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O$40"/>
  <mergeCells count="2">
    <mergeCell ref="M1:N1"/>
    <mergeCell ref="I58:J58"/>
  </mergeCells>
  <printOptions/>
  <pageMargins bottom="0.75" footer="0.0" header="0.0" left="0.7" right="0.7" top="0.75"/>
  <pageSetup orientation="landscape"/>
  <headerFooter>
    <oddHeader>&amp;CREGISTRO DETERMINE 2020&amp;R&amp;D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2021-01-11T08:51:41Z</dcterms:created>
  <dc:creator>Silvia Ferrarini</dc:creator>
</cp:coreProperties>
</file>