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9AC4B064-03BD-4F16-920E-C189285F6E91}" xr6:coauthVersionLast="47" xr6:coauthVersionMax="47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STAFF" sheetId="5" r:id="rId1"/>
    <sheet name="supporto attività organizzative" sheetId="6" r:id="rId2"/>
    <sheet name="supporto alla didattica" sheetId="7" r:id="rId3"/>
    <sheet name="supporto ORGANIZZAZI didattica " sheetId="9" r:id="rId4"/>
    <sheet name="Formazione doc in servizio" sheetId="11" r:id="rId5"/>
    <sheet name="Progetti arricchimento att form" sheetId="8" r:id="rId6"/>
    <sheet name="FORTE PROCESSO IMMIGRATORIO" sheetId="4" r:id="rId7"/>
    <sheet name="Funzioni strumentali" sheetId="2" r:id="rId8"/>
    <sheet name="Riepilogo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0" l="1"/>
  <c r="C32" i="10"/>
  <c r="C28" i="10"/>
  <c r="D25" i="10"/>
  <c r="C18" i="10"/>
  <c r="E90" i="11"/>
  <c r="E6" i="11"/>
  <c r="E14" i="11"/>
  <c r="E22" i="11"/>
  <c r="E23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8" i="11"/>
  <c r="E59" i="11"/>
  <c r="E60" i="11"/>
  <c r="E61" i="11"/>
  <c r="E63" i="11"/>
  <c r="E64" i="11"/>
  <c r="E65" i="11"/>
  <c r="E66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3" i="11"/>
  <c r="E84" i="11"/>
  <c r="E85" i="11"/>
  <c r="E86" i="11"/>
  <c r="E87" i="11"/>
  <c r="E88" i="11"/>
  <c r="C90" i="11"/>
  <c r="D90" i="11" s="1"/>
  <c r="E107" i="9"/>
  <c r="E108" i="9"/>
  <c r="E109" i="9"/>
  <c r="E110" i="9"/>
  <c r="E111" i="9"/>
  <c r="E112" i="9"/>
  <c r="E104" i="9"/>
  <c r="E103" i="9"/>
  <c r="E102" i="9"/>
  <c r="E101" i="9"/>
  <c r="E100" i="9"/>
  <c r="E99" i="9"/>
  <c r="E98" i="9"/>
  <c r="E11" i="4"/>
  <c r="E102" i="7"/>
  <c r="E103" i="7"/>
  <c r="E104" i="7"/>
  <c r="E105" i="7"/>
  <c r="E106" i="7"/>
  <c r="E89" i="9"/>
  <c r="E90" i="9"/>
  <c r="E91" i="9"/>
  <c r="E92" i="9"/>
  <c r="E93" i="9"/>
  <c r="E94" i="9"/>
  <c r="E95" i="9"/>
  <c r="E96" i="9"/>
  <c r="E97" i="9"/>
  <c r="E105" i="9"/>
  <c r="E106" i="9"/>
  <c r="E113" i="9"/>
  <c r="E88" i="9"/>
  <c r="F87" i="9"/>
  <c r="H87" i="9" s="1"/>
  <c r="E157" i="7"/>
  <c r="E148" i="7"/>
  <c r="E150" i="7"/>
  <c r="E151" i="7"/>
  <c r="E152" i="7"/>
  <c r="E153" i="7"/>
  <c r="E154" i="7"/>
  <c r="E155" i="7"/>
  <c r="E156" i="7"/>
  <c r="E158" i="7"/>
  <c r="E159" i="7"/>
  <c r="E149" i="7"/>
  <c r="E80" i="7"/>
  <c r="E137" i="7"/>
  <c r="E138" i="7"/>
  <c r="E133" i="7"/>
  <c r="E134" i="7"/>
  <c r="E135" i="7"/>
  <c r="E136" i="7"/>
  <c r="E107" i="7"/>
  <c r="E108" i="7"/>
  <c r="E93" i="7"/>
  <c r="E94" i="7"/>
  <c r="E95" i="7"/>
  <c r="E96" i="7"/>
  <c r="E97" i="7"/>
  <c r="E98" i="7"/>
  <c r="E100" i="7"/>
  <c r="E99" i="7"/>
  <c r="E86" i="7"/>
  <c r="E87" i="7"/>
  <c r="E88" i="7"/>
  <c r="E89" i="7"/>
  <c r="E90" i="7"/>
  <c r="E91" i="7"/>
  <c r="E92" i="7"/>
  <c r="E85" i="7"/>
  <c r="E76" i="7"/>
  <c r="E77" i="7"/>
  <c r="E78" i="7"/>
  <c r="E79" i="7"/>
  <c r="E81" i="7"/>
  <c r="E82" i="7"/>
  <c r="E83" i="7"/>
  <c r="F62" i="7"/>
  <c r="H62" i="7" s="1"/>
  <c r="F142" i="7"/>
  <c r="H142" i="7" s="1"/>
  <c r="F33" i="8"/>
  <c r="F15" i="8"/>
  <c r="F14" i="7"/>
  <c r="F10" i="7"/>
  <c r="F108" i="7" l="1"/>
  <c r="H108" i="7" s="1"/>
  <c r="F113" i="9"/>
  <c r="H113" i="9" s="1"/>
  <c r="F138" i="7"/>
  <c r="H138" i="7" s="1"/>
  <c r="F92" i="7"/>
  <c r="H92" i="7" s="1"/>
  <c r="B11" i="10"/>
  <c r="B18" i="10"/>
  <c r="B28" i="10"/>
  <c r="B32" i="10"/>
  <c r="D32" i="10" s="1"/>
  <c r="B34" i="10"/>
  <c r="D30" i="10"/>
  <c r="D31" i="10"/>
  <c r="D17" i="10"/>
  <c r="D13" i="10"/>
  <c r="D14" i="10"/>
  <c r="D15" i="10"/>
  <c r="D16" i="10"/>
  <c r="D6" i="10"/>
  <c r="D7" i="10"/>
  <c r="D8" i="10"/>
  <c r="D9" i="10"/>
  <c r="D10" i="10"/>
  <c r="D23" i="10"/>
  <c r="D24" i="10"/>
  <c r="D26" i="10"/>
  <c r="C11" i="10"/>
  <c r="E12" i="4"/>
  <c r="E13" i="4"/>
  <c r="E14" i="4"/>
  <c r="E15" i="4"/>
  <c r="E16" i="4"/>
  <c r="B21" i="4"/>
  <c r="H18" i="8"/>
  <c r="H19" i="8"/>
  <c r="H20" i="8"/>
  <c r="H22" i="8"/>
  <c r="H33" i="8"/>
  <c r="H17" i="8"/>
  <c r="H16" i="8"/>
  <c r="H3" i="8"/>
  <c r="G35" i="8"/>
  <c r="E35" i="8"/>
  <c r="H88" i="9"/>
  <c r="H38" i="9"/>
  <c r="H35" i="9"/>
  <c r="H34" i="9"/>
  <c r="H31" i="9"/>
  <c r="H8" i="9"/>
  <c r="H7" i="9"/>
  <c r="G115" i="9"/>
  <c r="E115" i="9"/>
  <c r="H101" i="7"/>
  <c r="F193" i="7"/>
  <c r="H193" i="7" s="1"/>
  <c r="F159" i="7"/>
  <c r="H159" i="7" s="1"/>
  <c r="F147" i="7"/>
  <c r="H147" i="7" s="1"/>
  <c r="F136" i="7"/>
  <c r="H136" i="7" s="1"/>
  <c r="F112" i="7"/>
  <c r="H112" i="7" s="1"/>
  <c r="F100" i="7"/>
  <c r="H100" i="7" s="1"/>
  <c r="F83" i="7"/>
  <c r="H83" i="7" s="1"/>
  <c r="F75" i="7"/>
  <c r="H75" i="7" s="1"/>
  <c r="F63" i="7"/>
  <c r="H63" i="7" s="1"/>
  <c r="F47" i="7"/>
  <c r="H47" i="7" s="1"/>
  <c r="G195" i="7"/>
  <c r="E195" i="7"/>
  <c r="H14" i="7"/>
  <c r="F37" i="9"/>
  <c r="H37" i="9" s="1"/>
  <c r="F58" i="6"/>
  <c r="G50" i="6"/>
  <c r="G51" i="6"/>
  <c r="G52" i="6"/>
  <c r="G10" i="6"/>
  <c r="G54" i="6"/>
  <c r="G56" i="6"/>
  <c r="D58" i="6"/>
  <c r="F21" i="8"/>
  <c r="H21" i="8" s="1"/>
  <c r="F13" i="8"/>
  <c r="H13" i="8" s="1"/>
  <c r="F11" i="8"/>
  <c r="H11" i="8" s="1"/>
  <c r="F26" i="9"/>
  <c r="H26" i="9" s="1"/>
  <c r="F28" i="9"/>
  <c r="H28" i="9" s="1"/>
  <c r="F14" i="9"/>
  <c r="H14" i="9" s="1"/>
  <c r="F33" i="9"/>
  <c r="H33" i="9" s="1"/>
  <c r="F30" i="9"/>
  <c r="H30" i="9" s="1"/>
  <c r="F6" i="9"/>
  <c r="H6" i="9" s="1"/>
  <c r="F191" i="7"/>
  <c r="H191" i="7" s="1"/>
  <c r="F168" i="7"/>
  <c r="H168" i="7" s="1"/>
  <c r="F144" i="7"/>
  <c r="H144" i="7" s="1"/>
  <c r="F143" i="7"/>
  <c r="H143" i="7" s="1"/>
  <c r="F165" i="7"/>
  <c r="H165" i="7" s="1"/>
  <c r="G22" i="5"/>
  <c r="G20" i="5"/>
  <c r="H22" i="5" s="1"/>
  <c r="F132" i="7"/>
  <c r="H132" i="7" s="1"/>
  <c r="F128" i="7"/>
  <c r="H128" i="7" s="1"/>
  <c r="F124" i="7"/>
  <c r="H124" i="7" s="1"/>
  <c r="F114" i="7"/>
  <c r="H114" i="7" s="1"/>
  <c r="F41" i="7"/>
  <c r="H41" i="7" s="1"/>
  <c r="E47" i="6"/>
  <c r="G47" i="6" s="1"/>
  <c r="E38" i="6"/>
  <c r="G38" i="6" s="1"/>
  <c r="E26" i="6"/>
  <c r="G26" i="6" s="1"/>
  <c r="E10" i="6"/>
  <c r="E3" i="6"/>
  <c r="G3" i="6" s="1"/>
  <c r="I26" i="5"/>
  <c r="J26" i="5" s="1"/>
  <c r="H26" i="5"/>
  <c r="H9" i="5"/>
  <c r="H5" i="5"/>
  <c r="D13" i="2"/>
  <c r="D11" i="2"/>
  <c r="C21" i="10" l="1"/>
  <c r="C37" i="10" s="1"/>
  <c r="D34" i="10"/>
  <c r="B21" i="10"/>
  <c r="B37" i="10" s="1"/>
  <c r="F16" i="4"/>
  <c r="F17" i="4" s="1"/>
  <c r="F35" i="8"/>
  <c r="D28" i="10"/>
  <c r="D18" i="10"/>
  <c r="D11" i="10"/>
  <c r="H115" i="9"/>
  <c r="H15" i="8"/>
  <c r="H35" i="8" s="1"/>
  <c r="F115" i="9"/>
  <c r="H195" i="7"/>
  <c r="F195" i="7"/>
  <c r="E17" i="4"/>
  <c r="G58" i="6"/>
  <c r="E58" i="6"/>
  <c r="G59" i="6" s="1"/>
  <c r="D21" i="10" l="1"/>
  <c r="D37" i="10" s="1"/>
  <c r="G17" i="4"/>
  <c r="B22" i="4"/>
  <c r="B23" i="4" s="1"/>
</calcChain>
</file>

<file path=xl/sharedStrings.xml><?xml version="1.0" encoding="utf-8"?>
<sst xmlns="http://schemas.openxmlformats.org/spreadsheetml/2006/main" count="626" uniqueCount="142">
  <si>
    <t>tipologia impegno</t>
  </si>
  <si>
    <t xml:space="preserve"> </t>
  </si>
  <si>
    <t>Commissione GLI</t>
  </si>
  <si>
    <t>compensi</t>
  </si>
  <si>
    <t>unità</t>
  </si>
  <si>
    <t>tutor "Anno di prova"</t>
  </si>
  <si>
    <t>Redazione Orario sec. 1° grado Dosolo</t>
  </si>
  <si>
    <t xml:space="preserve">Redazione Orario sec. 1° grado San Matteo </t>
  </si>
  <si>
    <t>Responsabili laboratori pomeridiani sec. 1° grado</t>
  </si>
  <si>
    <t xml:space="preserve">Commissione mensa </t>
  </si>
  <si>
    <t>referente Continuità</t>
  </si>
  <si>
    <t>Responsabili gruppi disciplinari infanzia</t>
  </si>
  <si>
    <t>Responsabile gruppi disciplinari secondaria1° grado</t>
  </si>
  <si>
    <t xml:space="preserve">coordinatori Consiglio di classe sec. I grado 1^ e 2^  </t>
  </si>
  <si>
    <t xml:space="preserve">coordinatori Consiglio di classe sec. I grado  3^  </t>
  </si>
  <si>
    <t>Tabulazione prove INVALSI</t>
  </si>
  <si>
    <t>referente  Consiglio dei ragazzi</t>
  </si>
  <si>
    <t>Referente BES (legge 104/92) per la scuola sec. di 1° grado</t>
  </si>
  <si>
    <t>Incontri per la continuità</t>
  </si>
  <si>
    <t>incontri con opeatori socio-psico sanitari</t>
  </si>
  <si>
    <t>Apprendere serenamente</t>
  </si>
  <si>
    <t>ore</t>
  </si>
  <si>
    <t>costo  unitario</t>
  </si>
  <si>
    <t>Referenti per implementazione del registro informatico e per il supporto all'ufficio</t>
  </si>
  <si>
    <t>Commissione  AREA 1 - RAV, Curricolo, PTOF,PDM</t>
  </si>
  <si>
    <t>Referenti di plesso ed. motoria primaria</t>
  </si>
  <si>
    <t>coordinamento attività prove INVALSI</t>
  </si>
  <si>
    <t>Referenti progetto teatrale</t>
  </si>
  <si>
    <t>Referente Rally matematico</t>
  </si>
  <si>
    <t>Laboratorio ceramica</t>
  </si>
  <si>
    <t xml:space="preserve">Referenti orientamento classi 3^ </t>
  </si>
  <si>
    <t>Responsabili open day Scuola sec. 1° grado</t>
  </si>
  <si>
    <t>Coordinamento di plesso  Inclusione stranieri</t>
  </si>
  <si>
    <t>Progetti e attività di arricchimento dell’offerta formativa non curricolare</t>
  </si>
  <si>
    <t xml:space="preserve">Supporto all’organizzazione della didattica (responsabile orientamento, responsabile integrazione disabili, responsabile integrazione alunni stranieri, supporto psico-pedagogico, responsabile viaggi d’istruzione, attività di pre-scuola e post-scuola ecc.):   </t>
  </si>
  <si>
    <t xml:space="preserve">Supporto alla didattica (coordinatori di classe, coordinatori di dipartimento, responsabili dei laboratori, responsabili di ricerca e sviluppo, gruppi di lavoro   ecc.):  </t>
  </si>
  <si>
    <t xml:space="preserve">coordinatori Classe primaria  </t>
  </si>
  <si>
    <t xml:space="preserve"> Collaboratori del DS</t>
  </si>
  <si>
    <t xml:space="preserve">Supporto alle attività organizzative (delegati del dirigente, figure di presidio ai plessi, coordinamento  orario attività , comm. formazione classi, responsabile qualità ecc.): </t>
  </si>
  <si>
    <t>Disponibilità Funzioni Strumentali</t>
  </si>
  <si>
    <t>Totale impegnato</t>
  </si>
  <si>
    <t xml:space="preserve">Riconoscimento per coloro che effettuano  più di 20 ore di aggioramento </t>
  </si>
  <si>
    <t xml:space="preserve"> totali parziali</t>
  </si>
  <si>
    <t>Commissione orientamento</t>
  </si>
  <si>
    <t>Referente RAV - PDM - PTOF</t>
  </si>
  <si>
    <t>Commissione ed. alla sostenibilità</t>
  </si>
  <si>
    <t>Referente d'Istituto per ed. alla sostenibilità</t>
  </si>
  <si>
    <t xml:space="preserve">Coordinatori di plesso </t>
  </si>
  <si>
    <t>Referenti Covid</t>
  </si>
  <si>
    <t>Gruppo supporto Covid</t>
  </si>
  <si>
    <t>supplenti referenti Covid</t>
  </si>
  <si>
    <t>Commisssione "Cittadinanza e Costituzione</t>
  </si>
  <si>
    <t>Referenti d'Istituto scienze motorie sec. 1° e per l'organizzazione di attività coomplementari di avviamento allo sport</t>
  </si>
  <si>
    <t>referente Formazione docenti infanzia</t>
  </si>
  <si>
    <t>Progetto Festa dei Popoli</t>
  </si>
  <si>
    <t>Referente BES (legge 104/92) per la scuola primaria e infanzia</t>
  </si>
  <si>
    <t>Referente per l'uso delle tecnologgie digitali a scuola</t>
  </si>
  <si>
    <t>Supporto ai docenti, alunni e genitori per gli alunni BES anche da punto di vista metodologico-didattico</t>
  </si>
  <si>
    <t>Referente coordnatore area intercultura BES e DSA</t>
  </si>
  <si>
    <t>coordinatore attività e docenti scuola infanzia</t>
  </si>
  <si>
    <t>referente formazione primaria</t>
  </si>
  <si>
    <t>Referente Formazione docenti secondaria 1° grado</t>
  </si>
  <si>
    <t>Commissione Continuità</t>
  </si>
  <si>
    <t>Commissione formazione classi prime</t>
  </si>
  <si>
    <t>Referenti d'Istituto scienze motorie primaria e per l'organizzazione di attività coomplementari di avviamento allo sport</t>
  </si>
  <si>
    <t xml:space="preserve">Gruppo per bandi </t>
  </si>
  <si>
    <t xml:space="preserve">responsabile di plesso per dotazione informatica </t>
  </si>
  <si>
    <t>Laboratorio di musica (Dosolo)</t>
  </si>
  <si>
    <t>Disponibilità  aree a forte pricesso immigratorio</t>
  </si>
  <si>
    <t>referente Piano delle arti</t>
  </si>
  <si>
    <t>Referente Piano delle arti</t>
  </si>
  <si>
    <t>Responsabile openday primaria</t>
  </si>
  <si>
    <t>Referenti gruppi disciplinari primaria</t>
  </si>
  <si>
    <t>Gruppo per la valutazione nella scuola primaria</t>
  </si>
  <si>
    <t>Ore per gruppi disciplinare secondaria</t>
  </si>
  <si>
    <t>team digitale per la stesura del curricolo e prevenzione cyberbullismo</t>
  </si>
  <si>
    <t>Gruppo referenti accoglienza stranieri</t>
  </si>
  <si>
    <t>Disponibilità a effettuare ore di docenza o di workshop per colleghi</t>
  </si>
  <si>
    <t>Referenti di plesso per la valutazione scuola primaria</t>
  </si>
  <si>
    <t>Referente valutazione degli alunni della scuola primaria  (prove di istituto e prove INVALSI primaria)</t>
  </si>
  <si>
    <t>Progetto Teatro (San Matteo)</t>
  </si>
  <si>
    <t>Referenti alunni adottati</t>
  </si>
  <si>
    <t>Progetto Filosofia coi bambini  coordinamento</t>
  </si>
  <si>
    <t>Referente openday infanzia</t>
  </si>
  <si>
    <t>coordinamento GLO</t>
  </si>
  <si>
    <t>coordinamento progetti primaria e sec. 1°  significativi approvati in corso d'anno (100 € per ogni scuola)</t>
  </si>
  <si>
    <t>Referente valutazione degli alunni della scuola  sec. di 1° grado  (referente Prove d'istituto sec. 1° grado )</t>
  </si>
  <si>
    <t>RIMANENZA</t>
  </si>
  <si>
    <t xml:space="preserve">Importo </t>
  </si>
  <si>
    <t>Tot complessivo</t>
  </si>
  <si>
    <t>Previsto in contrattazione</t>
  </si>
  <si>
    <t>Differenza</t>
  </si>
  <si>
    <t>dsga</t>
  </si>
  <si>
    <t>Sostituto DSGA</t>
  </si>
  <si>
    <t>Totale staff</t>
  </si>
  <si>
    <t>Referenti Sicurezza</t>
  </si>
  <si>
    <t>Coordinatore orientamento</t>
  </si>
  <si>
    <t>coordinamento progetti Infanzia</t>
  </si>
  <si>
    <t>NOMINATIVI</t>
  </si>
  <si>
    <t>ATTIVITA'</t>
  </si>
  <si>
    <t>Referente area bes e accoglienza alunni stranieri</t>
  </si>
  <si>
    <t>TOT. DISPONIBILE</t>
  </si>
  <si>
    <t>residuo 2020/2021</t>
  </si>
  <si>
    <t>a.s.2021/2022</t>
  </si>
  <si>
    <t>Suddivisione Fondi Forte Processo Immigratorio</t>
  </si>
  <si>
    <t>Attività</t>
  </si>
  <si>
    <t>Previsto</t>
  </si>
  <si>
    <t>Pagato</t>
  </si>
  <si>
    <t>Residuo</t>
  </si>
  <si>
    <t>Supporto alle attività organizzative</t>
  </si>
  <si>
    <t>Supporto alla didattica</t>
  </si>
  <si>
    <t>Supporto organizzazione didattica</t>
  </si>
  <si>
    <t>Progetti</t>
  </si>
  <si>
    <t>Funzioni Strumentali</t>
  </si>
  <si>
    <t>Educazione fisica</t>
  </si>
  <si>
    <t>Aree a rischio</t>
  </si>
  <si>
    <t>Collaboratori DS</t>
  </si>
  <si>
    <t>Dsga + sostituto</t>
  </si>
  <si>
    <t>Referenti sicurezza Doc</t>
  </si>
  <si>
    <t>Referenti sicurezza Ata</t>
  </si>
  <si>
    <t>Totale complessivo</t>
  </si>
  <si>
    <t>TOTALE DOCENTI</t>
  </si>
  <si>
    <t>TOTALE STAFF</t>
  </si>
  <si>
    <t>TOTALE EXTRA</t>
  </si>
  <si>
    <t>Collaboratori Scolastici</t>
  </si>
  <si>
    <t>Assistenti amministrativi</t>
  </si>
  <si>
    <t>Incarichi specifici</t>
  </si>
  <si>
    <t>TOTALE ATA</t>
  </si>
  <si>
    <t>Totale complessivo Doc e staff</t>
  </si>
  <si>
    <t>ore eccedenti</t>
  </si>
  <si>
    <t>Attività di alfabetizzazione Primaria POMPONESCO</t>
  </si>
  <si>
    <t>Attività di alfabetizzazione Primaria SAN MATTEO</t>
  </si>
  <si>
    <t>Attività di alfabetizzazione Secondaria DOSOLO</t>
  </si>
  <si>
    <t>OK</t>
  </si>
  <si>
    <t>NON FATTA</t>
  </si>
  <si>
    <t>ORE</t>
  </si>
  <si>
    <t>Formazione oltre le 20 ore</t>
  </si>
  <si>
    <t>Attività di alfabetizzazione Primaria Dosolo</t>
  </si>
  <si>
    <t>Attività di alfabetizzazione Secondaria SAN MATTEO</t>
  </si>
  <si>
    <t>Spesa a.s. 2021/2022</t>
  </si>
  <si>
    <t>residuo 2021/2022</t>
  </si>
  <si>
    <t>Riepilogo FIS a.s.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</si>
</sst>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-[$€-410]\ * #,##0.00_-;\-[$€-410]\ * #,##0.00_-;_-[$€-410]\ * &quot;-&quot;??_-;_-@_-"/>
    <numFmt numFmtId="167" formatCode="_-* #,##0.00\ [$€-410]_-;\-* #,##0.00\ [$€-410]_-;_-* &quot;-&quot;??\ [$€-410]_-;_-@_-"/>
    <numFmt numFmtId="168" formatCode="_-&quot;€&quot;\ * #,##0.00_-;\-&quot;€&quot;\ * #,##0.00_-;_-&quot;€&quot;\ * &quot;-&quot;??_-;_-@"/>
    <numFmt numFmtId="169" formatCode="&quot;€&quot;#,##0.00"/>
    <numFmt numFmtId="170" formatCode="&quot;€&quot;\ #,##0.00;[Red]\-&quot;€&quot;\ #,##0.00"/>
    <numFmt numFmtId="171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3" fillId="0" borderId="0"/>
  </cellStyleXfs>
  <cellXfs count="279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3" fillId="0" borderId="3" xfId="0" applyFont="1" applyFill="1" applyBorder="1"/>
    <xf numFmtId="165" fontId="3" fillId="0" borderId="0" xfId="0" applyNumberFormat="1" applyFont="1"/>
    <xf numFmtId="0" fontId="0" fillId="0" borderId="0" xfId="0" applyBorder="1"/>
    <xf numFmtId="0" fontId="6" fillId="0" borderId="0" xfId="0" applyFont="1" applyBorder="1"/>
    <xf numFmtId="0" fontId="0" fillId="2" borderId="0" xfId="0" applyFill="1"/>
    <xf numFmtId="0" fontId="0" fillId="3" borderId="1" xfId="0" applyFill="1" applyBorder="1"/>
    <xf numFmtId="164" fontId="0" fillId="3" borderId="1" xfId="1" applyFont="1" applyFill="1" applyBorder="1"/>
    <xf numFmtId="0" fontId="3" fillId="2" borderId="0" xfId="0" applyFont="1" applyFill="1"/>
    <xf numFmtId="0" fontId="3" fillId="0" borderId="1" xfId="0" applyFont="1" applyFill="1" applyBorder="1" applyAlignment="1">
      <alignment wrapText="1"/>
    </xf>
    <xf numFmtId="0" fontId="4" fillId="0" borderId="2" xfId="0" applyFont="1" applyFill="1" applyBorder="1"/>
    <xf numFmtId="167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3" xfId="0" applyFont="1" applyFill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167" fontId="2" fillId="0" borderId="2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167" fontId="2" fillId="0" borderId="12" xfId="0" applyNumberFormat="1" applyFont="1" applyFill="1" applyBorder="1" applyAlignment="1">
      <alignment wrapText="1"/>
    </xf>
    <xf numFmtId="0" fontId="4" fillId="0" borderId="6" xfId="0" applyFont="1" applyFill="1" applyBorder="1"/>
    <xf numFmtId="0" fontId="3" fillId="0" borderId="1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167" fontId="0" fillId="0" borderId="0" xfId="0" applyNumberFormat="1"/>
    <xf numFmtId="0" fontId="2" fillId="0" borderId="1" xfId="0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1" fillId="0" borderId="0" xfId="0" applyFont="1"/>
    <xf numFmtId="0" fontId="10" fillId="0" borderId="17" xfId="0" applyFont="1" applyBorder="1" applyAlignment="1">
      <alignment vertical="center" wrapText="1"/>
    </xf>
    <xf numFmtId="0" fontId="12" fillId="0" borderId="18" xfId="0" applyFont="1" applyBorder="1"/>
    <xf numFmtId="0" fontId="5" fillId="0" borderId="19" xfId="0" applyFont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167" fontId="5" fillId="0" borderId="19" xfId="0" applyNumberFormat="1" applyFont="1" applyBorder="1" applyAlignment="1">
      <alignment horizontal="right" vertical="center"/>
    </xf>
    <xf numFmtId="167" fontId="10" fillId="4" borderId="19" xfId="0" applyNumberFormat="1" applyFont="1" applyFill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0" fontId="12" fillId="0" borderId="21" xfId="0" applyFont="1" applyBorder="1"/>
    <xf numFmtId="0" fontId="5" fillId="0" borderId="22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167" fontId="5" fillId="0" borderId="22" xfId="0" applyNumberFormat="1" applyFont="1" applyBorder="1" applyAlignment="1">
      <alignment horizontal="right" vertical="center"/>
    </xf>
    <xf numFmtId="167" fontId="10" fillId="4" borderId="23" xfId="0" applyNumberFormat="1" applyFont="1" applyFill="1" applyBorder="1" applyAlignment="1">
      <alignment horizontal="right" vertical="center"/>
    </xf>
    <xf numFmtId="167" fontId="13" fillId="0" borderId="0" xfId="0" applyNumberFormat="1" applyFont="1"/>
    <xf numFmtId="0" fontId="10" fillId="0" borderId="0" xfId="0" applyFont="1" applyAlignment="1">
      <alignment vertical="center" wrapText="1"/>
    </xf>
    <xf numFmtId="0" fontId="12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horizontal="right" vertical="center"/>
    </xf>
    <xf numFmtId="167" fontId="10" fillId="4" borderId="0" xfId="0" applyNumberFormat="1" applyFont="1" applyFill="1" applyAlignment="1">
      <alignment horizontal="right" vertical="center"/>
    </xf>
    <xf numFmtId="0" fontId="10" fillId="0" borderId="24" xfId="0" applyFont="1" applyBorder="1" applyAlignment="1">
      <alignment vertical="center" wrapText="1"/>
    </xf>
    <xf numFmtId="0" fontId="12" fillId="0" borderId="25" xfId="0" applyFont="1" applyBorder="1"/>
    <xf numFmtId="0" fontId="5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167" fontId="5" fillId="0" borderId="26" xfId="0" applyNumberFormat="1" applyFont="1" applyBorder="1" applyAlignment="1">
      <alignment horizontal="right" vertical="center"/>
    </xf>
    <xf numFmtId="167" fontId="10" fillId="4" borderId="27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2" fillId="0" borderId="28" xfId="0" applyFont="1" applyBorder="1"/>
    <xf numFmtId="0" fontId="5" fillId="0" borderId="29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167" fontId="5" fillId="0" borderId="30" xfId="0" applyNumberFormat="1" applyFont="1" applyBorder="1" applyAlignment="1">
      <alignment horizontal="right" vertical="center"/>
    </xf>
    <xf numFmtId="167" fontId="10" fillId="4" borderId="31" xfId="0" applyNumberFormat="1" applyFont="1" applyFill="1" applyBorder="1" applyAlignment="1">
      <alignment horizontal="right" vertical="center"/>
    </xf>
    <xf numFmtId="0" fontId="14" fillId="0" borderId="0" xfId="0" applyFont="1"/>
    <xf numFmtId="167" fontId="13" fillId="3" borderId="0" xfId="0" applyNumberFormat="1" applyFont="1" applyFill="1"/>
    <xf numFmtId="0" fontId="10" fillId="0" borderId="0" xfId="0" applyFont="1" applyBorder="1" applyAlignment="1">
      <alignment vertical="center" wrapText="1"/>
    </xf>
    <xf numFmtId="0" fontId="12" fillId="0" borderId="0" xfId="0" applyFont="1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>
      <alignment horizontal="right" vertical="center"/>
    </xf>
    <xf numFmtId="167" fontId="10" fillId="4" borderId="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wrapText="1"/>
    </xf>
    <xf numFmtId="0" fontId="15" fillId="0" borderId="32" xfId="0" applyFont="1" applyBorder="1" applyAlignment="1">
      <alignment wrapText="1"/>
    </xf>
    <xf numFmtId="167" fontId="3" fillId="2" borderId="0" xfId="0" applyNumberFormat="1" applyFont="1" applyFill="1"/>
    <xf numFmtId="168" fontId="3" fillId="2" borderId="0" xfId="0" applyNumberFormat="1" applyFont="1" applyFill="1"/>
    <xf numFmtId="0" fontId="15" fillId="0" borderId="34" xfId="0" applyFont="1" applyBorder="1" applyAlignment="1">
      <alignment wrapText="1"/>
    </xf>
    <xf numFmtId="0" fontId="15" fillId="5" borderId="34" xfId="0" applyFont="1" applyFill="1" applyBorder="1" applyAlignment="1">
      <alignment wrapText="1"/>
    </xf>
    <xf numFmtId="0" fontId="15" fillId="5" borderId="35" xfId="0" applyFont="1" applyFill="1" applyBorder="1" applyAlignment="1">
      <alignment wrapText="1"/>
    </xf>
    <xf numFmtId="0" fontId="15" fillId="5" borderId="32" xfId="0" applyFont="1" applyFill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32" xfId="0" applyFont="1" applyFill="1" applyBorder="1" applyAlignment="1">
      <alignment wrapText="1"/>
    </xf>
    <xf numFmtId="168" fontId="3" fillId="0" borderId="0" xfId="0" applyNumberFormat="1" applyFont="1" applyFill="1"/>
    <xf numFmtId="0" fontId="0" fillId="0" borderId="0" xfId="0" applyFill="1"/>
    <xf numFmtId="0" fontId="16" fillId="0" borderId="32" xfId="0" applyFont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16" fillId="0" borderId="32" xfId="0" applyFont="1" applyBorder="1" applyAlignment="1">
      <alignment horizontal="left" wrapText="1"/>
    </xf>
    <xf numFmtId="167" fontId="3" fillId="0" borderId="0" xfId="0" applyNumberFormat="1" applyFont="1"/>
    <xf numFmtId="0" fontId="16" fillId="5" borderId="32" xfId="0" applyFont="1" applyFill="1" applyBorder="1" applyAlignment="1">
      <alignment wrapText="1"/>
    </xf>
    <xf numFmtId="168" fontId="3" fillId="0" borderId="0" xfId="0" applyNumberFormat="1" applyFont="1"/>
    <xf numFmtId="0" fontId="16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6" fillId="4" borderId="32" xfId="0" applyFont="1" applyFill="1" applyBorder="1" applyAlignment="1">
      <alignment wrapText="1"/>
    </xf>
    <xf numFmtId="0" fontId="5" fillId="0" borderId="36" xfId="0" applyFont="1" applyBorder="1" applyAlignment="1">
      <alignment vertical="center"/>
    </xf>
    <xf numFmtId="168" fontId="15" fillId="0" borderId="37" xfId="0" applyNumberFormat="1" applyFont="1" applyBorder="1" applyAlignment="1">
      <alignment horizontal="center" vertical="center" wrapText="1"/>
    </xf>
    <xf numFmtId="168" fontId="15" fillId="0" borderId="38" xfId="0" applyNumberFormat="1" applyFont="1" applyBorder="1" applyAlignment="1">
      <alignment horizontal="center" vertical="center" wrapText="1"/>
    </xf>
    <xf numFmtId="168" fontId="15" fillId="0" borderId="39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vertical="center" wrapText="1"/>
    </xf>
    <xf numFmtId="0" fontId="15" fillId="0" borderId="37" xfId="0" applyFont="1" applyBorder="1" applyAlignment="1">
      <alignment wrapText="1"/>
    </xf>
    <xf numFmtId="0" fontId="15" fillId="0" borderId="38" xfId="0" applyFont="1" applyBorder="1" applyAlignment="1">
      <alignment wrapText="1"/>
    </xf>
    <xf numFmtId="0" fontId="5" fillId="0" borderId="16" xfId="0" applyFont="1" applyBorder="1" applyAlignment="1">
      <alignment vertical="center" wrapText="1"/>
    </xf>
    <xf numFmtId="0" fontId="15" fillId="0" borderId="41" xfId="0" applyFont="1" applyBorder="1" applyAlignment="1">
      <alignment wrapText="1"/>
    </xf>
    <xf numFmtId="167" fontId="17" fillId="3" borderId="0" xfId="0" applyNumberFormat="1" applyFont="1" applyFill="1"/>
    <xf numFmtId="0" fontId="16" fillId="0" borderId="32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0" xfId="0" applyFont="1" applyBorder="1" applyAlignment="1">
      <alignment horizontal="center"/>
    </xf>
    <xf numFmtId="164" fontId="17" fillId="3" borderId="1" xfId="1" applyFont="1" applyFill="1" applyBorder="1"/>
    <xf numFmtId="0" fontId="17" fillId="3" borderId="0" xfId="0" applyFont="1" applyFill="1"/>
    <xf numFmtId="0" fontId="17" fillId="0" borderId="0" xfId="0" applyFont="1"/>
    <xf numFmtId="0" fontId="17" fillId="2" borderId="0" xfId="0" applyFont="1" applyFill="1"/>
    <xf numFmtId="169" fontId="3" fillId="0" borderId="0" xfId="0" applyNumberFormat="1" applyFont="1"/>
    <xf numFmtId="167" fontId="17" fillId="3" borderId="1" xfId="1" applyNumberFormat="1" applyFont="1" applyFill="1" applyBorder="1"/>
    <xf numFmtId="167" fontId="18" fillId="3" borderId="1" xfId="0" applyNumberFormat="1" applyFont="1" applyFill="1" applyBorder="1" applyAlignment="1">
      <alignment wrapText="1"/>
    </xf>
    <xf numFmtId="167" fontId="17" fillId="3" borderId="1" xfId="0" applyNumberFormat="1" applyFont="1" applyFill="1" applyBorder="1"/>
    <xf numFmtId="167" fontId="17" fillId="3" borderId="1" xfId="1" applyNumberFormat="1" applyFont="1" applyFill="1" applyBorder="1" applyAlignment="1">
      <alignment wrapText="1"/>
    </xf>
    <xf numFmtId="167" fontId="17" fillId="0" borderId="1" xfId="1" applyNumberFormat="1" applyFont="1" applyFill="1" applyBorder="1"/>
    <xf numFmtId="167" fontId="17" fillId="3" borderId="1" xfId="1" applyNumberFormat="1" applyFont="1" applyFill="1" applyBorder="1" applyAlignment="1">
      <alignment horizontal="center"/>
    </xf>
    <xf numFmtId="167" fontId="17" fillId="0" borderId="0" xfId="0" applyNumberFormat="1" applyFont="1"/>
    <xf numFmtId="167" fontId="17" fillId="2" borderId="0" xfId="0" applyNumberFormat="1" applyFont="1" applyFill="1"/>
    <xf numFmtId="0" fontId="19" fillId="5" borderId="32" xfId="0" applyFont="1" applyFill="1" applyBorder="1" applyAlignment="1">
      <alignment wrapText="1"/>
    </xf>
    <xf numFmtId="0" fontId="19" fillId="0" borderId="32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3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4" fillId="0" borderId="10" xfId="0" applyFont="1" applyFill="1" applyBorder="1"/>
    <xf numFmtId="0" fontId="5" fillId="0" borderId="9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0" fillId="0" borderId="0" xfId="0" applyFont="1" applyBorder="1" applyAlignment="1">
      <alignment horizontal="right" vertical="center" wrapText="1"/>
    </xf>
    <xf numFmtId="167" fontId="3" fillId="0" borderId="1" xfId="0" applyNumberFormat="1" applyFont="1" applyFill="1" applyBorder="1"/>
    <xf numFmtId="167" fontId="4" fillId="0" borderId="1" xfId="0" applyNumberFormat="1" applyFont="1" applyFill="1" applyBorder="1"/>
    <xf numFmtId="168" fontId="16" fillId="4" borderId="1" xfId="0" applyNumberFormat="1" applyFont="1" applyFill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68" fontId="16" fillId="5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4" fontId="0" fillId="0" borderId="0" xfId="0" applyNumberFormat="1"/>
    <xf numFmtId="171" fontId="0" fillId="0" borderId="0" xfId="0" applyNumberFormat="1"/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  <xf numFmtId="164" fontId="0" fillId="3" borderId="9" xfId="1" applyFont="1" applyFill="1" applyBorder="1"/>
    <xf numFmtId="164" fontId="9" fillId="3" borderId="9" xfId="1" applyFont="1" applyFill="1" applyBorder="1" applyAlignment="1">
      <alignment wrapText="1"/>
    </xf>
    <xf numFmtId="0" fontId="10" fillId="0" borderId="44" xfId="0" applyFont="1" applyBorder="1" applyAlignment="1">
      <alignment horizontal="right" vertical="center" wrapText="1"/>
    </xf>
    <xf numFmtId="44" fontId="0" fillId="0" borderId="1" xfId="0" applyNumberFormat="1" applyBorder="1"/>
    <xf numFmtId="0" fontId="10" fillId="3" borderId="16" xfId="0" applyFont="1" applyFill="1" applyBorder="1" applyAlignment="1">
      <alignment horizontal="right" vertical="center" wrapText="1"/>
    </xf>
    <xf numFmtId="44" fontId="20" fillId="0" borderId="1" xfId="0" applyNumberFormat="1" applyFont="1" applyBorder="1"/>
    <xf numFmtId="0" fontId="3" fillId="0" borderId="0" xfId="0" applyFont="1" applyFill="1" applyBorder="1" applyAlignment="1">
      <alignment horizontal="center"/>
    </xf>
    <xf numFmtId="0" fontId="2" fillId="0" borderId="42" xfId="0" applyFont="1" applyFill="1" applyBorder="1" applyAlignment="1">
      <alignment wrapText="1"/>
    </xf>
    <xf numFmtId="167" fontId="17" fillId="3" borderId="3" xfId="1" applyNumberFormat="1" applyFont="1" applyFill="1" applyBorder="1"/>
    <xf numFmtId="0" fontId="10" fillId="0" borderId="1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167" fontId="3" fillId="0" borderId="0" xfId="0" applyNumberFormat="1" applyFont="1" applyFill="1"/>
    <xf numFmtId="167" fontId="3" fillId="0" borderId="0" xfId="0" applyNumberFormat="1" applyFont="1" applyBorder="1" applyAlignment="1">
      <alignment horizontal="center"/>
    </xf>
    <xf numFmtId="167" fontId="3" fillId="0" borderId="6" xfId="0" applyNumberFormat="1" applyFont="1" applyFill="1" applyBorder="1" applyAlignment="1">
      <alignment wrapText="1"/>
    </xf>
    <xf numFmtId="167" fontId="3" fillId="0" borderId="1" xfId="0" applyNumberFormat="1" applyFont="1" applyFill="1" applyBorder="1" applyAlignment="1">
      <alignment wrapText="1"/>
    </xf>
    <xf numFmtId="0" fontId="0" fillId="0" borderId="0" xfId="0" applyFont="1"/>
    <xf numFmtId="164" fontId="17" fillId="0" borderId="0" xfId="0" applyNumberFormat="1" applyFont="1"/>
    <xf numFmtId="0" fontId="3" fillId="6" borderId="5" xfId="0" applyFont="1" applyFill="1" applyBorder="1" applyAlignment="1">
      <alignment horizontal="center"/>
    </xf>
    <xf numFmtId="167" fontId="2" fillId="6" borderId="1" xfId="0" applyNumberFormat="1" applyFont="1" applyFill="1" applyBorder="1"/>
    <xf numFmtId="164" fontId="17" fillId="6" borderId="1" xfId="1" applyFont="1" applyFill="1" applyBorder="1"/>
    <xf numFmtId="0" fontId="0" fillId="6" borderId="0" xfId="0" applyFill="1"/>
    <xf numFmtId="0" fontId="3" fillId="6" borderId="2" xfId="0" applyFont="1" applyFill="1" applyBorder="1" applyAlignment="1">
      <alignment horizontal="left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44" fontId="17" fillId="0" borderId="0" xfId="0" applyNumberFormat="1" applyFont="1"/>
    <xf numFmtId="168" fontId="16" fillId="5" borderId="1" xfId="0" applyNumberFormat="1" applyFont="1" applyFill="1" applyBorder="1" applyAlignment="1">
      <alignment horizontal="center" wrapText="1"/>
    </xf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168" fontId="16" fillId="0" borderId="1" xfId="0" applyNumberFormat="1" applyFont="1" applyBorder="1" applyAlignment="1">
      <alignment horizontal="center" wrapText="1"/>
    </xf>
    <xf numFmtId="168" fontId="2" fillId="0" borderId="0" xfId="0" applyNumberFormat="1" applyFont="1" applyFill="1" applyBorder="1"/>
    <xf numFmtId="0" fontId="0" fillId="0" borderId="0" xfId="0" applyAlignment="1">
      <alignment horizontal="center"/>
    </xf>
    <xf numFmtId="166" fontId="22" fillId="0" borderId="0" xfId="0" applyNumberFormat="1" applyFont="1" applyAlignment="1">
      <alignment horizontal="left"/>
    </xf>
    <xf numFmtId="166" fontId="22" fillId="0" borderId="45" xfId="0" applyNumberFormat="1" applyFont="1" applyBorder="1" applyAlignment="1">
      <alignment horizontal="left"/>
    </xf>
    <xf numFmtId="0" fontId="22" fillId="0" borderId="0" xfId="0" applyFont="1"/>
    <xf numFmtId="0" fontId="0" fillId="0" borderId="1" xfId="0" applyBorder="1"/>
    <xf numFmtId="166" fontId="0" fillId="0" borderId="1" xfId="0" applyNumberFormat="1" applyFill="1" applyBorder="1"/>
    <xf numFmtId="170" fontId="0" fillId="0" borderId="0" xfId="0" applyNumberFormat="1"/>
    <xf numFmtId="0" fontId="17" fillId="0" borderId="0" xfId="2" applyFont="1"/>
    <xf numFmtId="0" fontId="1" fillId="0" borderId="0" xfId="2"/>
    <xf numFmtId="0" fontId="23" fillId="0" borderId="0" xfId="3"/>
    <xf numFmtId="170" fontId="1" fillId="3" borderId="1" xfId="2" applyNumberFormat="1" applyFill="1" applyBorder="1"/>
    <xf numFmtId="170" fontId="1" fillId="0" borderId="1" xfId="2" applyNumberFormat="1" applyBorder="1"/>
    <xf numFmtId="8" fontId="1" fillId="0" borderId="1" xfId="2" applyNumberFormat="1" applyBorder="1"/>
    <xf numFmtId="170" fontId="1" fillId="0" borderId="0" xfId="2" applyNumberFormat="1"/>
    <xf numFmtId="8" fontId="1" fillId="0" borderId="0" xfId="2" applyNumberFormat="1"/>
    <xf numFmtId="166" fontId="1" fillId="0" borderId="0" xfId="2" applyNumberFormat="1"/>
    <xf numFmtId="0" fontId="0" fillId="0" borderId="0" xfId="2" applyFont="1"/>
    <xf numFmtId="170" fontId="17" fillId="0" borderId="0" xfId="2" applyNumberFormat="1" applyFont="1"/>
    <xf numFmtId="166" fontId="17" fillId="0" borderId="0" xfId="2" applyNumberFormat="1" applyFont="1"/>
    <xf numFmtId="8" fontId="17" fillId="0" borderId="0" xfId="2" applyNumberFormat="1" applyFont="1"/>
    <xf numFmtId="0" fontId="13" fillId="0" borderId="0" xfId="3" applyFont="1"/>
    <xf numFmtId="166" fontId="1" fillId="3" borderId="1" xfId="2" applyNumberFormat="1" applyFill="1" applyBorder="1"/>
    <xf numFmtId="167" fontId="17" fillId="0" borderId="0" xfId="2" applyNumberFormat="1" applyFont="1"/>
    <xf numFmtId="8" fontId="13" fillId="0" borderId="0" xfId="3" applyNumberFormat="1" applyFont="1"/>
    <xf numFmtId="167" fontId="1" fillId="0" borderId="1" xfId="2" applyNumberFormat="1" applyBorder="1"/>
    <xf numFmtId="0" fontId="17" fillId="0" borderId="0" xfId="2" applyFont="1" applyAlignment="1">
      <alignment horizontal="center"/>
    </xf>
    <xf numFmtId="0" fontId="13" fillId="0" borderId="0" xfId="3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" xfId="0" applyFill="1" applyBorder="1"/>
    <xf numFmtId="168" fontId="16" fillId="0" borderId="1" xfId="0" applyNumberFormat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wrapText="1"/>
    </xf>
    <xf numFmtId="164" fontId="17" fillId="0" borderId="1" xfId="1" applyFont="1" applyFill="1" applyBorder="1"/>
    <xf numFmtId="164" fontId="3" fillId="0" borderId="0" xfId="1" applyFont="1" applyFill="1"/>
    <xf numFmtId="0" fontId="3" fillId="7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wrapText="1"/>
    </xf>
    <xf numFmtId="167" fontId="2" fillId="7" borderId="1" xfId="0" applyNumberFormat="1" applyFont="1" applyFill="1" applyBorder="1"/>
    <xf numFmtId="0" fontId="3" fillId="7" borderId="0" xfId="0" applyFont="1" applyFill="1"/>
    <xf numFmtId="44" fontId="24" fillId="0" borderId="1" xfId="0" applyNumberFormat="1" applyFont="1" applyBorder="1"/>
    <xf numFmtId="167" fontId="3" fillId="0" borderId="46" xfId="0" applyNumberFormat="1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4" fillId="0" borderId="1" xfId="0" applyFont="1" applyFill="1" applyBorder="1"/>
    <xf numFmtId="0" fontId="15" fillId="0" borderId="1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9" fillId="0" borderId="1" xfId="0" applyFont="1" applyBorder="1"/>
    <xf numFmtId="169" fontId="19" fillId="0" borderId="1" xfId="0" applyNumberFormat="1" applyFont="1" applyBorder="1" applyAlignment="1">
      <alignment horizontal="center"/>
    </xf>
    <xf numFmtId="0" fontId="19" fillId="5" borderId="1" xfId="0" applyFont="1" applyFill="1" applyBorder="1"/>
    <xf numFmtId="169" fontId="19" fillId="5" borderId="1" xfId="0" applyNumberFormat="1" applyFont="1" applyFill="1" applyBorder="1" applyAlignment="1">
      <alignment horizontal="center"/>
    </xf>
    <xf numFmtId="167" fontId="21" fillId="0" borderId="1" xfId="0" applyNumberFormat="1" applyFont="1" applyBorder="1"/>
    <xf numFmtId="167" fontId="0" fillId="0" borderId="1" xfId="0" applyNumberFormat="1" applyBorder="1"/>
    <xf numFmtId="167" fontId="21" fillId="0" borderId="1" xfId="0" applyNumberFormat="1" applyFont="1" applyFill="1" applyBorder="1"/>
    <xf numFmtId="167" fontId="20" fillId="0" borderId="1" xfId="0" applyNumberFormat="1" applyFont="1" applyBorder="1"/>
    <xf numFmtId="167" fontId="25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26" fillId="0" borderId="0" xfId="0" applyFont="1"/>
    <xf numFmtId="167" fontId="26" fillId="0" borderId="0" xfId="0" applyNumberFormat="1" applyFont="1"/>
    <xf numFmtId="167" fontId="2" fillId="0" borderId="42" xfId="0" applyNumberFormat="1" applyFont="1" applyFill="1" applyBorder="1"/>
    <xf numFmtId="170" fontId="16" fillId="4" borderId="9" xfId="0" applyNumberFormat="1" applyFont="1" applyFill="1" applyBorder="1" applyAlignment="1">
      <alignment horizontal="center" wrapText="1"/>
    </xf>
    <xf numFmtId="167" fontId="2" fillId="0" borderId="9" xfId="0" applyNumberFormat="1" applyFont="1" applyFill="1" applyBorder="1"/>
    <xf numFmtId="0" fontId="3" fillId="0" borderId="7" xfId="0" applyFont="1" applyBorder="1"/>
    <xf numFmtId="0" fontId="3" fillId="0" borderId="7" xfId="0" applyFont="1" applyFill="1" applyBorder="1" applyAlignment="1">
      <alignment horizontal="center"/>
    </xf>
    <xf numFmtId="167" fontId="2" fillId="0" borderId="7" xfId="0" applyNumberFormat="1" applyFont="1" applyFill="1" applyBorder="1" applyAlignment="1">
      <alignment horizontal="center"/>
    </xf>
    <xf numFmtId="0" fontId="27" fillId="0" borderId="0" xfId="0" applyFont="1"/>
    <xf numFmtId="0" fontId="10" fillId="0" borderId="3" xfId="0" applyFont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/>
    </xf>
    <xf numFmtId="44" fontId="0" fillId="0" borderId="1" xfId="0" applyNumberFormat="1" applyFill="1" applyBorder="1"/>
    <xf numFmtId="0" fontId="28" fillId="0" borderId="0" xfId="2" applyFont="1"/>
    <xf numFmtId="0" fontId="29" fillId="0" borderId="0" xfId="2" applyFont="1"/>
    <xf numFmtId="0" fontId="30" fillId="0" borderId="0" xfId="3" applyFont="1"/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/>
    <xf numFmtId="44" fontId="17" fillId="0" borderId="1" xfId="0" applyNumberFormat="1" applyFont="1" applyFill="1" applyBorder="1"/>
    <xf numFmtId="167" fontId="1" fillId="0" borderId="1" xfId="3" applyNumberFormat="1" applyFont="1" applyBorder="1"/>
    <xf numFmtId="0" fontId="8" fillId="0" borderId="12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4">
    <cellStyle name="Normale" xfId="0" builtinId="0"/>
    <cellStyle name="Normale 2" xfId="3" xr:uid="{496DC60C-4039-49B4-89B1-C7F35F0106E7}"/>
    <cellStyle name="Normale 4" xfId="2" xr:uid="{6D90D448-F258-464F-BB0D-51508A2791AD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99A2-7ABE-4EDB-8660-F4650FF3DA11}">
  <dimension ref="A1:J26"/>
  <sheetViews>
    <sheetView topLeftCell="A7" zoomScale="160" zoomScaleNormal="160" workbookViewId="0">
      <selection activeCell="B4" sqref="B4:B22"/>
    </sheetView>
  </sheetViews>
  <sheetFormatPr defaultRowHeight="15" x14ac:dyDescent="0.25"/>
  <cols>
    <col min="1" max="1" width="20.5703125" style="1" customWidth="1"/>
    <col min="2" max="2" width="28.85546875" style="1" customWidth="1"/>
    <col min="3" max="3" width="5.28515625" style="1" customWidth="1"/>
    <col min="4" max="4" width="6.5703125" style="1" customWidth="1"/>
    <col min="5" max="5" width="5.140625" style="1" customWidth="1"/>
    <col min="6" max="6" width="11.140625" style="1" bestFit="1" customWidth="1"/>
    <col min="7" max="7" width="13.140625" style="1" customWidth="1"/>
    <col min="8" max="8" width="13.7109375" style="1" customWidth="1"/>
    <col min="9" max="9" width="13.7109375" style="7" customWidth="1"/>
  </cols>
  <sheetData>
    <row r="1" spans="1:10" ht="46.5" customHeight="1" thickBot="1" x14ac:dyDescent="0.3">
      <c r="A1" s="274"/>
      <c r="B1" s="274"/>
      <c r="C1" s="274"/>
      <c r="D1" s="274"/>
      <c r="E1" s="274"/>
      <c r="F1" s="274"/>
      <c r="G1" s="274"/>
      <c r="H1" s="274"/>
    </row>
    <row r="2" spans="1:10" ht="32.25" thickBot="1" x14ac:dyDescent="0.3">
      <c r="A2" s="48" t="s">
        <v>0</v>
      </c>
      <c r="B2" s="49"/>
      <c r="C2" s="50" t="s">
        <v>4</v>
      </c>
      <c r="D2" s="50" t="s">
        <v>22</v>
      </c>
      <c r="E2" s="50" t="s">
        <v>21</v>
      </c>
      <c r="F2" s="50" t="s">
        <v>3</v>
      </c>
      <c r="G2" s="51" t="s">
        <v>42</v>
      </c>
      <c r="H2" s="52" t="s">
        <v>89</v>
      </c>
      <c r="I2" s="52" t="s">
        <v>90</v>
      </c>
      <c r="J2" s="52" t="s">
        <v>91</v>
      </c>
    </row>
    <row r="3" spans="1:10" ht="15" customHeight="1" thickBot="1" x14ac:dyDescent="0.3">
      <c r="A3"/>
      <c r="B3" s="53"/>
      <c r="C3" s="53"/>
      <c r="D3" s="53"/>
      <c r="E3" s="53"/>
      <c r="F3" s="53"/>
      <c r="G3" s="53"/>
      <c r="H3"/>
      <c r="I3"/>
    </row>
    <row r="4" spans="1:10" ht="15.75" thickBot="1" x14ac:dyDescent="0.3">
      <c r="A4" s="54" t="s">
        <v>37</v>
      </c>
      <c r="B4" s="55"/>
      <c r="C4" s="56">
        <v>1</v>
      </c>
      <c r="D4" s="57"/>
      <c r="E4" s="57"/>
      <c r="F4" s="58">
        <v>2500</v>
      </c>
      <c r="G4" s="59">
        <v>2500</v>
      </c>
      <c r="H4" s="46"/>
      <c r="I4"/>
    </row>
    <row r="5" spans="1:10" ht="15.75" thickBot="1" x14ac:dyDescent="0.3">
      <c r="A5" s="60" t="s">
        <v>37</v>
      </c>
      <c r="B5" s="61"/>
      <c r="C5" s="62">
        <v>1</v>
      </c>
      <c r="D5" s="63"/>
      <c r="E5" s="63"/>
      <c r="F5" s="64">
        <v>2500</v>
      </c>
      <c r="G5" s="65">
        <v>2500</v>
      </c>
      <c r="H5" s="66">
        <f>G4+G5</f>
        <v>5000</v>
      </c>
      <c r="I5" s="66">
        <v>5000</v>
      </c>
      <c r="J5" s="46"/>
    </row>
    <row r="6" spans="1:10" x14ac:dyDescent="0.25">
      <c r="A6" s="67"/>
      <c r="B6" s="68"/>
      <c r="C6" s="69"/>
      <c r="D6" s="70"/>
      <c r="E6" s="70"/>
      <c r="F6" s="71"/>
      <c r="G6" s="72"/>
      <c r="H6" s="66"/>
      <c r="I6" s="66"/>
      <c r="J6" s="46"/>
    </row>
    <row r="7" spans="1:10" ht="15.75" thickBot="1" x14ac:dyDescent="0.3">
      <c r="A7" s="67"/>
      <c r="B7" s="68"/>
      <c r="C7" s="69"/>
      <c r="D7" s="70"/>
      <c r="E7" s="70"/>
      <c r="F7" s="71"/>
      <c r="G7" s="72"/>
      <c r="H7" s="66"/>
      <c r="I7" s="66"/>
      <c r="J7" s="46"/>
    </row>
    <row r="8" spans="1:10" ht="15.75" thickBot="1" x14ac:dyDescent="0.3">
      <c r="A8" s="73" t="s">
        <v>92</v>
      </c>
      <c r="B8" s="74"/>
      <c r="C8" s="75">
        <v>1</v>
      </c>
      <c r="D8" s="76"/>
      <c r="E8" s="76"/>
      <c r="F8" s="77">
        <v>4230</v>
      </c>
      <c r="G8" s="78">
        <v>4230</v>
      </c>
      <c r="H8"/>
      <c r="I8"/>
    </row>
    <row r="9" spans="1:10" ht="15.75" thickBot="1" x14ac:dyDescent="0.3">
      <c r="A9" s="79" t="s">
        <v>93</v>
      </c>
      <c r="B9" s="80"/>
      <c r="C9" s="81">
        <v>1</v>
      </c>
      <c r="D9" s="82"/>
      <c r="E9" s="82"/>
      <c r="F9" s="83">
        <v>250</v>
      </c>
      <c r="G9" s="84">
        <v>250</v>
      </c>
      <c r="H9" s="66">
        <f>G8+G9</f>
        <v>4480</v>
      </c>
      <c r="I9" s="66">
        <v>4480</v>
      </c>
    </row>
    <row r="10" spans="1:10" ht="15.75" thickBot="1" x14ac:dyDescent="0.3">
      <c r="A10" s="87"/>
      <c r="B10" s="88"/>
      <c r="C10" s="89"/>
      <c r="D10" s="90"/>
      <c r="E10" s="90"/>
      <c r="F10" s="91"/>
      <c r="G10" s="92"/>
      <c r="H10" s="66"/>
      <c r="I10" s="66"/>
    </row>
    <row r="11" spans="1:10" ht="15.75" thickBot="1" x14ac:dyDescent="0.3">
      <c r="A11" s="121" t="s">
        <v>95</v>
      </c>
      <c r="B11" s="122"/>
      <c r="C11" s="75">
        <v>1</v>
      </c>
      <c r="D11" s="76"/>
      <c r="E11" s="117"/>
      <c r="F11" s="118">
        <v>86.28</v>
      </c>
      <c r="G11" s="92"/>
      <c r="H11" s="66"/>
      <c r="I11" s="66"/>
    </row>
    <row r="12" spans="1:10" ht="15.75" thickBot="1" x14ac:dyDescent="0.3">
      <c r="A12" s="121" t="s">
        <v>95</v>
      </c>
      <c r="B12" s="123"/>
      <c r="C12" s="89"/>
      <c r="D12" s="90"/>
      <c r="E12" s="90"/>
      <c r="F12" s="119">
        <v>89.28</v>
      </c>
      <c r="G12" s="92"/>
      <c r="H12" s="66"/>
      <c r="I12" s="66"/>
    </row>
    <row r="13" spans="1:10" ht="15.75" thickBot="1" x14ac:dyDescent="0.3">
      <c r="A13" s="121" t="s">
        <v>95</v>
      </c>
      <c r="B13" s="123"/>
      <c r="C13" s="89"/>
      <c r="D13" s="90"/>
      <c r="E13" s="90"/>
      <c r="F13" s="119">
        <v>71.77</v>
      </c>
      <c r="G13" s="92"/>
      <c r="H13" s="66"/>
      <c r="I13" s="66"/>
    </row>
    <row r="14" spans="1:10" ht="15.75" thickBot="1" x14ac:dyDescent="0.3">
      <c r="A14" s="121" t="s">
        <v>95</v>
      </c>
      <c r="B14" s="123"/>
      <c r="C14" s="89"/>
      <c r="D14" s="90"/>
      <c r="E14" s="90"/>
      <c r="F14" s="119">
        <v>69.39</v>
      </c>
      <c r="G14" s="92"/>
      <c r="H14" s="66"/>
      <c r="I14" s="66"/>
    </row>
    <row r="15" spans="1:10" ht="15.75" thickBot="1" x14ac:dyDescent="0.3">
      <c r="A15" s="121" t="s">
        <v>95</v>
      </c>
      <c r="B15" s="123"/>
      <c r="C15" s="89"/>
      <c r="D15" s="90"/>
      <c r="E15" s="90"/>
      <c r="F15" s="119">
        <v>58.53</v>
      </c>
      <c r="G15" s="92"/>
      <c r="H15" s="66"/>
      <c r="I15" s="66"/>
    </row>
    <row r="16" spans="1:10" ht="15.75" thickBot="1" x14ac:dyDescent="0.3">
      <c r="A16" s="121" t="s">
        <v>95</v>
      </c>
      <c r="B16" s="123"/>
      <c r="C16" s="89"/>
      <c r="D16" s="90"/>
      <c r="E16" s="90"/>
      <c r="F16" s="119">
        <v>230.2</v>
      </c>
      <c r="G16" s="92"/>
      <c r="H16" s="66"/>
      <c r="I16" s="66"/>
    </row>
    <row r="17" spans="1:10" ht="15.75" thickBot="1" x14ac:dyDescent="0.3">
      <c r="A17" s="121" t="s">
        <v>95</v>
      </c>
      <c r="B17" s="123"/>
      <c r="C17" s="89"/>
      <c r="D17" s="90"/>
      <c r="E17" s="90"/>
      <c r="F17" s="119">
        <v>138.04</v>
      </c>
      <c r="G17" s="92"/>
      <c r="H17" s="66"/>
      <c r="I17" s="66"/>
    </row>
    <row r="18" spans="1:10" ht="15.75" thickBot="1" x14ac:dyDescent="0.3">
      <c r="A18" s="121" t="s">
        <v>95</v>
      </c>
      <c r="B18" s="123"/>
      <c r="C18" s="89"/>
      <c r="D18" s="90"/>
      <c r="E18" s="90"/>
      <c r="F18" s="119">
        <v>145.9</v>
      </c>
      <c r="G18" s="92"/>
      <c r="H18" s="66"/>
      <c r="I18" s="66"/>
    </row>
    <row r="19" spans="1:10" ht="15.75" thickBot="1" x14ac:dyDescent="0.3">
      <c r="A19" s="121" t="s">
        <v>95</v>
      </c>
      <c r="B19" s="123"/>
      <c r="C19" s="89"/>
      <c r="D19" s="90"/>
      <c r="E19" s="90"/>
      <c r="F19" s="119">
        <v>142.30000000000001</v>
      </c>
      <c r="H19" s="66"/>
      <c r="I19" s="66"/>
    </row>
    <row r="20" spans="1:10" ht="15.75" thickBot="1" x14ac:dyDescent="0.3">
      <c r="A20" s="121" t="s">
        <v>95</v>
      </c>
      <c r="B20" s="125"/>
      <c r="C20" s="89"/>
      <c r="D20" s="90"/>
      <c r="E20" s="90"/>
      <c r="F20" s="119">
        <v>177.09</v>
      </c>
      <c r="G20" s="65">
        <f>SUM(F11:F20)</f>
        <v>1208.78</v>
      </c>
      <c r="I20" s="66"/>
    </row>
    <row r="21" spans="1:10" ht="15.75" thickBot="1" x14ac:dyDescent="0.3">
      <c r="A21" s="121" t="s">
        <v>95</v>
      </c>
      <c r="B21" s="124"/>
      <c r="C21" s="89"/>
      <c r="D21" s="90"/>
      <c r="E21" s="90"/>
      <c r="F21" s="119">
        <v>57.99</v>
      </c>
      <c r="G21" s="92"/>
      <c r="H21" s="66"/>
      <c r="I21" s="66"/>
    </row>
    <row r="22" spans="1:10" ht="15.75" thickBot="1" x14ac:dyDescent="0.3">
      <c r="A22" s="79" t="s">
        <v>95</v>
      </c>
      <c r="B22" s="124"/>
      <c r="C22" s="89"/>
      <c r="D22" s="90"/>
      <c r="E22" s="90"/>
      <c r="F22" s="120">
        <v>224.82</v>
      </c>
      <c r="G22" s="65">
        <f>F21+F22</f>
        <v>282.81</v>
      </c>
      <c r="H22" s="66">
        <f>G20+G22</f>
        <v>1491.59</v>
      </c>
      <c r="I22" s="66">
        <v>1500</v>
      </c>
    </row>
    <row r="23" spans="1:10" x14ac:dyDescent="0.25">
      <c r="A23" s="87"/>
      <c r="B23" s="88"/>
      <c r="C23" s="89"/>
      <c r="D23" s="90"/>
      <c r="E23" s="90"/>
      <c r="F23" s="91"/>
      <c r="G23" s="92"/>
      <c r="H23" s="66"/>
      <c r="I23" s="66"/>
    </row>
    <row r="24" spans="1:10" x14ac:dyDescent="0.25">
      <c r="A24" s="87"/>
      <c r="B24" s="88"/>
      <c r="C24" s="89"/>
      <c r="D24" s="90"/>
      <c r="E24" s="90"/>
      <c r="F24" s="91"/>
      <c r="G24"/>
      <c r="H24" s="66"/>
      <c r="I24" s="66"/>
    </row>
    <row r="25" spans="1:10" x14ac:dyDescent="0.25">
      <c r="A25"/>
      <c r="B25"/>
      <c r="C25"/>
      <c r="D25"/>
      <c r="E25"/>
      <c r="F25"/>
      <c r="G25"/>
      <c r="H25"/>
      <c r="I25"/>
    </row>
    <row r="26" spans="1:10" x14ac:dyDescent="0.25">
      <c r="A26"/>
      <c r="B26" s="85" t="s">
        <v>94</v>
      </c>
      <c r="C26"/>
      <c r="D26"/>
      <c r="E26"/>
      <c r="F26"/>
      <c r="H26" s="86">
        <f>SUM(G4:G24)</f>
        <v>10971.59</v>
      </c>
      <c r="I26" s="86">
        <f>SUM(I5:I25)</f>
        <v>10980</v>
      </c>
      <c r="J26" s="126">
        <f>I26-H26</f>
        <v>8.4099999999998545</v>
      </c>
    </row>
  </sheetData>
  <mergeCells count="1">
    <mergeCell ref="A1:H1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4A10-784A-4FAD-8329-E0241D36F583}">
  <dimension ref="A1:G69"/>
  <sheetViews>
    <sheetView topLeftCell="A22" zoomScale="160" zoomScaleNormal="160" workbookViewId="0">
      <selection activeCell="A3" sqref="A3:A61"/>
    </sheetView>
  </sheetViews>
  <sheetFormatPr defaultRowHeight="15" x14ac:dyDescent="0.25"/>
  <cols>
    <col min="1" max="1" width="20.5703125" style="1" customWidth="1"/>
    <col min="2" max="2" width="23" style="1" customWidth="1"/>
    <col min="3" max="3" width="5.28515625" style="1" customWidth="1"/>
    <col min="4" max="4" width="13.140625" style="1" customWidth="1"/>
    <col min="5" max="5" width="13.7109375" style="1" customWidth="1"/>
    <col min="6" max="6" width="13.7109375" style="7" customWidth="1"/>
    <col min="7" max="7" width="9.7109375" bestFit="1" customWidth="1"/>
  </cols>
  <sheetData>
    <row r="1" spans="1:7" ht="85.5" customHeight="1" thickBot="1" x14ac:dyDescent="0.3">
      <c r="A1" s="20" t="s">
        <v>38</v>
      </c>
      <c r="B1" s="21"/>
      <c r="C1" s="21"/>
      <c r="D1" s="22"/>
      <c r="F1" s="8"/>
    </row>
    <row r="2" spans="1:7" ht="32.25" thickBot="1" x14ac:dyDescent="0.3">
      <c r="A2" s="145" t="s">
        <v>98</v>
      </c>
      <c r="B2" s="146" t="s">
        <v>99</v>
      </c>
      <c r="C2" s="146"/>
      <c r="D2" s="153" t="s">
        <v>42</v>
      </c>
      <c r="E2" s="52" t="s">
        <v>89</v>
      </c>
      <c r="F2" s="168" t="s">
        <v>90</v>
      </c>
      <c r="G2" s="166" t="s">
        <v>91</v>
      </c>
    </row>
    <row r="3" spans="1:7" ht="33" customHeight="1" thickBot="1" x14ac:dyDescent="0.3">
      <c r="A3" s="95"/>
      <c r="B3" s="24" t="s">
        <v>59</v>
      </c>
      <c r="C3" s="147">
        <v>1</v>
      </c>
      <c r="D3" s="154">
        <v>1250</v>
      </c>
      <c r="E3" s="97">
        <f>D3</f>
        <v>1250</v>
      </c>
      <c r="F3" s="164">
        <v>1250</v>
      </c>
      <c r="G3" s="167">
        <f>F3-E3</f>
        <v>0</v>
      </c>
    </row>
    <row r="4" spans="1:7" ht="25.5" customHeight="1" thickBot="1" x14ac:dyDescent="0.3">
      <c r="A4" s="95"/>
      <c r="B4" s="24" t="s">
        <v>5</v>
      </c>
      <c r="C4" s="148">
        <v>1</v>
      </c>
      <c r="D4" s="155">
        <v>153</v>
      </c>
      <c r="E4" s="10"/>
      <c r="F4" s="164" t="s">
        <v>1</v>
      </c>
      <c r="G4" s="167"/>
    </row>
    <row r="5" spans="1:7" ht="25.5" customHeight="1" thickBot="1" x14ac:dyDescent="0.3">
      <c r="A5" s="96"/>
      <c r="B5" s="24" t="s">
        <v>5</v>
      </c>
      <c r="C5" s="148">
        <v>2</v>
      </c>
      <c r="D5" s="155">
        <v>153</v>
      </c>
      <c r="E5" s="10"/>
      <c r="F5" s="164"/>
      <c r="G5" s="167"/>
    </row>
    <row r="6" spans="1:7" ht="25.5" customHeight="1" thickBot="1" x14ac:dyDescent="0.3">
      <c r="A6" s="96"/>
      <c r="B6" s="24" t="s">
        <v>5</v>
      </c>
      <c r="C6" s="148">
        <v>3</v>
      </c>
      <c r="D6" s="155">
        <v>153</v>
      </c>
      <c r="E6" s="10"/>
      <c r="F6" s="164"/>
      <c r="G6" s="167"/>
    </row>
    <row r="7" spans="1:7" ht="25.5" customHeight="1" thickBot="1" x14ac:dyDescent="0.3">
      <c r="A7" s="96"/>
      <c r="B7" s="24" t="s">
        <v>5</v>
      </c>
      <c r="C7" s="148">
        <v>4</v>
      </c>
      <c r="D7" s="155">
        <v>153</v>
      </c>
      <c r="E7" s="10"/>
      <c r="F7" s="164"/>
      <c r="G7" s="167"/>
    </row>
    <row r="8" spans="1:7" ht="25.5" customHeight="1" thickBot="1" x14ac:dyDescent="0.3">
      <c r="A8" s="96"/>
      <c r="B8" s="24" t="s">
        <v>5</v>
      </c>
      <c r="C8" s="148">
        <v>5</v>
      </c>
      <c r="D8" s="155">
        <v>153</v>
      </c>
      <c r="E8" s="10"/>
      <c r="F8" s="164"/>
      <c r="G8" s="167"/>
    </row>
    <row r="9" spans="1:7" ht="15.75" thickBot="1" x14ac:dyDescent="0.3">
      <c r="A9" s="96"/>
      <c r="B9" s="24" t="s">
        <v>5</v>
      </c>
      <c r="C9" s="148">
        <v>6</v>
      </c>
      <c r="D9" s="155">
        <v>153</v>
      </c>
      <c r="E9" s="10"/>
      <c r="F9" s="164"/>
      <c r="G9" s="167"/>
    </row>
    <row r="10" spans="1:7" ht="25.5" customHeight="1" thickBot="1" x14ac:dyDescent="0.3">
      <c r="A10" s="96"/>
      <c r="B10" s="24" t="s">
        <v>5</v>
      </c>
      <c r="C10" s="148">
        <v>7</v>
      </c>
      <c r="D10" s="155">
        <v>153</v>
      </c>
      <c r="E10" s="97">
        <f>SUM(D4:D10)</f>
        <v>1071</v>
      </c>
      <c r="F10" s="164">
        <v>1071</v>
      </c>
      <c r="G10" s="167">
        <f t="shared" ref="G10:G56" si="0">F10-E10</f>
        <v>0</v>
      </c>
    </row>
    <row r="11" spans="1:7" ht="27.75" customHeight="1" thickBot="1" x14ac:dyDescent="0.3">
      <c r="A11" s="96"/>
      <c r="B11" s="25" t="s">
        <v>47</v>
      </c>
      <c r="C11" s="149" t="s">
        <v>1</v>
      </c>
      <c r="D11" s="156">
        <v>431</v>
      </c>
      <c r="E11" s="10" t="s">
        <v>1</v>
      </c>
      <c r="F11" s="164" t="s">
        <v>1</v>
      </c>
      <c r="G11" s="167"/>
    </row>
    <row r="12" spans="1:7" ht="27.75" customHeight="1" thickBot="1" x14ac:dyDescent="0.3">
      <c r="A12" s="96"/>
      <c r="B12" s="25" t="s">
        <v>47</v>
      </c>
      <c r="C12" s="149"/>
      <c r="D12" s="156">
        <v>446</v>
      </c>
      <c r="E12" s="10"/>
      <c r="F12" s="164"/>
      <c r="G12" s="167"/>
    </row>
    <row r="13" spans="1:7" ht="27.75" customHeight="1" thickBot="1" x14ac:dyDescent="0.3">
      <c r="A13" s="96"/>
      <c r="B13" s="25" t="s">
        <v>47</v>
      </c>
      <c r="C13" s="149"/>
      <c r="D13" s="157">
        <v>359</v>
      </c>
      <c r="E13" s="10"/>
      <c r="F13" s="164"/>
      <c r="G13" s="167"/>
    </row>
    <row r="14" spans="1:7" ht="27.75" customHeight="1" thickBot="1" x14ac:dyDescent="0.3">
      <c r="A14" s="96"/>
      <c r="B14" s="25" t="s">
        <v>47</v>
      </c>
      <c r="C14" s="149"/>
      <c r="D14" s="157">
        <v>332</v>
      </c>
      <c r="E14" s="10"/>
      <c r="F14" s="164"/>
      <c r="G14" s="167"/>
    </row>
    <row r="15" spans="1:7" ht="27.75" customHeight="1" thickBot="1" x14ac:dyDescent="0.3">
      <c r="A15" s="96"/>
      <c r="B15" s="25" t="s">
        <v>47</v>
      </c>
      <c r="C15" s="149"/>
      <c r="D15" s="157">
        <v>347</v>
      </c>
      <c r="E15" s="10"/>
      <c r="F15" s="164"/>
      <c r="G15" s="167"/>
    </row>
    <row r="16" spans="1:7" ht="27.75" customHeight="1" thickBot="1" x14ac:dyDescent="0.3">
      <c r="A16" s="96"/>
      <c r="B16" s="25" t="s">
        <v>47</v>
      </c>
      <c r="C16" s="149"/>
      <c r="D16" s="157">
        <v>293</v>
      </c>
      <c r="E16" s="10"/>
      <c r="F16" s="164"/>
      <c r="G16" s="167"/>
    </row>
    <row r="17" spans="1:7" ht="27.75" customHeight="1" thickBot="1" x14ac:dyDescent="0.3">
      <c r="A17" s="96"/>
      <c r="B17" s="25" t="s">
        <v>47</v>
      </c>
      <c r="C17" s="149"/>
      <c r="D17" s="227">
        <v>355.5</v>
      </c>
      <c r="E17" s="10"/>
      <c r="F17" s="164"/>
      <c r="G17" s="167"/>
    </row>
    <row r="18" spans="1:7" ht="27.75" customHeight="1" thickBot="1" x14ac:dyDescent="0.3">
      <c r="A18" s="96"/>
      <c r="B18" s="25" t="s">
        <v>47</v>
      </c>
      <c r="C18" s="149"/>
      <c r="D18" s="227">
        <v>355.5</v>
      </c>
      <c r="E18" s="10"/>
      <c r="F18" s="164"/>
      <c r="G18" s="167"/>
    </row>
    <row r="19" spans="1:7" ht="27.75" customHeight="1" thickBot="1" x14ac:dyDescent="0.3">
      <c r="A19" s="96"/>
      <c r="B19" s="25" t="s">
        <v>47</v>
      </c>
      <c r="C19" s="149"/>
      <c r="D19" s="157">
        <v>1151</v>
      </c>
      <c r="E19" s="10"/>
      <c r="F19" s="164"/>
      <c r="G19" s="167"/>
    </row>
    <row r="20" spans="1:7" ht="27.75" customHeight="1" thickBot="1" x14ac:dyDescent="0.3">
      <c r="A20" s="96"/>
      <c r="B20" s="25" t="s">
        <v>47</v>
      </c>
      <c r="C20" s="149"/>
      <c r="D20" s="157">
        <v>414</v>
      </c>
      <c r="F20" s="8"/>
      <c r="G20" s="167"/>
    </row>
    <row r="21" spans="1:7" ht="27.75" customHeight="1" thickBot="1" x14ac:dyDescent="0.3">
      <c r="A21" s="96"/>
      <c r="B21" s="25" t="s">
        <v>47</v>
      </c>
      <c r="C21" s="149"/>
      <c r="D21" s="157">
        <v>276</v>
      </c>
      <c r="E21" s="98"/>
      <c r="F21" s="164"/>
      <c r="G21" s="167"/>
    </row>
    <row r="22" spans="1:7" ht="27.75" customHeight="1" thickBot="1" x14ac:dyDescent="0.3">
      <c r="A22" s="102"/>
      <c r="B22" s="25" t="s">
        <v>47</v>
      </c>
      <c r="C22" s="149"/>
      <c r="D22" s="158">
        <v>292</v>
      </c>
      <c r="E22" s="98"/>
      <c r="F22" s="164"/>
      <c r="G22" s="167"/>
    </row>
    <row r="23" spans="1:7" ht="27.75" customHeight="1" x14ac:dyDescent="0.25">
      <c r="A23" s="101"/>
      <c r="B23" s="25" t="s">
        <v>47</v>
      </c>
      <c r="C23" s="149"/>
      <c r="D23" s="158">
        <v>219</v>
      </c>
      <c r="E23" s="98"/>
      <c r="F23" s="164"/>
      <c r="G23" s="167"/>
    </row>
    <row r="24" spans="1:7" ht="27.75" customHeight="1" x14ac:dyDescent="0.25">
      <c r="A24" s="100"/>
      <c r="B24" s="25" t="s">
        <v>47</v>
      </c>
      <c r="C24" s="149"/>
      <c r="D24" s="158">
        <v>219</v>
      </c>
      <c r="E24" s="98"/>
      <c r="F24" s="164"/>
      <c r="G24" s="167"/>
    </row>
    <row r="25" spans="1:7" ht="27.75" customHeight="1" x14ac:dyDescent="0.25">
      <c r="A25" s="99"/>
      <c r="B25" s="25" t="s">
        <v>47</v>
      </c>
      <c r="C25" s="149"/>
      <c r="D25" s="157">
        <v>854</v>
      </c>
      <c r="E25" s="98"/>
      <c r="F25" s="164"/>
      <c r="G25" s="167"/>
    </row>
    <row r="26" spans="1:7" ht="27.75" customHeight="1" thickBot="1" x14ac:dyDescent="0.3">
      <c r="A26" s="99"/>
      <c r="B26" s="25" t="s">
        <v>47</v>
      </c>
      <c r="C26" s="149"/>
      <c r="D26" s="157">
        <v>885</v>
      </c>
      <c r="E26" s="98">
        <f>SUM(D11:D26)</f>
        <v>7229</v>
      </c>
      <c r="F26" s="164">
        <v>7500</v>
      </c>
      <c r="G26" s="167">
        <f t="shared" si="0"/>
        <v>271</v>
      </c>
    </row>
    <row r="27" spans="1:7" ht="27.75" customHeight="1" thickBot="1" x14ac:dyDescent="0.3">
      <c r="A27" s="96"/>
      <c r="B27" s="26" t="s">
        <v>48</v>
      </c>
      <c r="C27" s="149"/>
      <c r="D27" s="157">
        <v>93.3</v>
      </c>
      <c r="E27" s="10"/>
      <c r="F27" s="164" t="s">
        <v>1</v>
      </c>
      <c r="G27" s="167"/>
    </row>
    <row r="28" spans="1:7" ht="27.75" customHeight="1" x14ac:dyDescent="0.25">
      <c r="A28" s="99"/>
      <c r="B28" s="26" t="s">
        <v>48</v>
      </c>
      <c r="C28" s="149"/>
      <c r="D28" s="157">
        <v>112.1</v>
      </c>
      <c r="E28" s="10"/>
      <c r="F28" s="164"/>
      <c r="G28" s="167"/>
    </row>
    <row r="29" spans="1:7" ht="27.75" customHeight="1" thickBot="1" x14ac:dyDescent="0.3">
      <c r="A29" s="103"/>
      <c r="B29" s="26" t="s">
        <v>48</v>
      </c>
      <c r="C29" s="149"/>
      <c r="D29" s="157">
        <v>116.05</v>
      </c>
      <c r="E29" s="10"/>
      <c r="F29" s="164"/>
      <c r="G29" s="167"/>
    </row>
    <row r="30" spans="1:7" ht="27.75" customHeight="1" thickBot="1" x14ac:dyDescent="0.3">
      <c r="A30" s="96"/>
      <c r="B30" s="26" t="s">
        <v>48</v>
      </c>
      <c r="C30" s="149"/>
      <c r="D30" s="157">
        <v>86.3</v>
      </c>
      <c r="E30" s="10"/>
      <c r="F30" s="164"/>
      <c r="G30" s="167"/>
    </row>
    <row r="31" spans="1:7" ht="27.75" customHeight="1" thickBot="1" x14ac:dyDescent="0.3">
      <c r="A31" s="96"/>
      <c r="B31" s="26" t="s">
        <v>48</v>
      </c>
      <c r="C31" s="149"/>
      <c r="D31" s="157">
        <v>90.2</v>
      </c>
      <c r="E31" s="10"/>
      <c r="F31" s="164"/>
      <c r="G31" s="167"/>
    </row>
    <row r="32" spans="1:7" ht="27.75" customHeight="1" thickBot="1" x14ac:dyDescent="0.3">
      <c r="A32" s="96"/>
      <c r="B32" s="26" t="s">
        <v>48</v>
      </c>
      <c r="C32" s="149"/>
      <c r="D32" s="157">
        <v>76</v>
      </c>
      <c r="E32" s="10"/>
      <c r="F32" s="164"/>
      <c r="G32" s="167"/>
    </row>
    <row r="33" spans="1:7" ht="27.75" customHeight="1" thickBot="1" x14ac:dyDescent="0.3">
      <c r="A33" s="96"/>
      <c r="B33" s="26" t="s">
        <v>48</v>
      </c>
      <c r="C33" s="149"/>
      <c r="D33" s="157">
        <v>299.25</v>
      </c>
      <c r="E33" s="10"/>
      <c r="F33" s="164"/>
      <c r="G33" s="167"/>
    </row>
    <row r="34" spans="1:7" ht="27.75" customHeight="1" thickBot="1" x14ac:dyDescent="0.3">
      <c r="A34" s="96"/>
      <c r="B34" s="26" t="s">
        <v>48</v>
      </c>
      <c r="C34" s="149"/>
      <c r="D34" s="157">
        <v>179.75</v>
      </c>
      <c r="E34" s="10"/>
      <c r="F34" s="164"/>
      <c r="G34" s="167"/>
    </row>
    <row r="35" spans="1:7" ht="27.75" customHeight="1" thickBot="1" x14ac:dyDescent="0.3">
      <c r="A35" s="96"/>
      <c r="B35" s="26" t="s">
        <v>48</v>
      </c>
      <c r="C35" s="149"/>
      <c r="D35" s="157">
        <v>189.65</v>
      </c>
      <c r="E35" s="10"/>
      <c r="F35" s="164"/>
      <c r="G35" s="167"/>
    </row>
    <row r="36" spans="1:7" ht="27.75" customHeight="1" thickBot="1" x14ac:dyDescent="0.3">
      <c r="A36" s="96"/>
      <c r="B36" s="26" t="s">
        <v>48</v>
      </c>
      <c r="C36" s="149"/>
      <c r="D36" s="157">
        <v>184.95</v>
      </c>
      <c r="E36" s="10"/>
      <c r="F36" s="164"/>
      <c r="G36" s="167"/>
    </row>
    <row r="37" spans="1:7" ht="27.75" customHeight="1" thickBot="1" x14ac:dyDescent="0.3">
      <c r="A37" s="96"/>
      <c r="B37" s="26" t="s">
        <v>48</v>
      </c>
      <c r="C37" s="149"/>
      <c r="D37" s="157">
        <v>292.25</v>
      </c>
      <c r="E37" s="10"/>
      <c r="F37" s="164"/>
      <c r="G37" s="167"/>
    </row>
    <row r="38" spans="1:7" ht="27.75" customHeight="1" thickBot="1" x14ac:dyDescent="0.3">
      <c r="A38" s="96"/>
      <c r="B38" s="26" t="s">
        <v>48</v>
      </c>
      <c r="C38" s="149"/>
      <c r="D38" s="157">
        <v>230.2</v>
      </c>
      <c r="E38" s="98">
        <f>SUM(D27:D38)</f>
        <v>1950.0000000000002</v>
      </c>
      <c r="F38" s="164">
        <v>1950</v>
      </c>
      <c r="G38" s="169">
        <f t="shared" si="0"/>
        <v>0</v>
      </c>
    </row>
    <row r="39" spans="1:7" ht="27.75" customHeight="1" thickBot="1" x14ac:dyDescent="0.3">
      <c r="A39" s="96"/>
      <c r="B39" s="93" t="s">
        <v>50</v>
      </c>
      <c r="C39" s="149"/>
      <c r="D39" s="157">
        <v>44.87</v>
      </c>
      <c r="E39" s="10"/>
      <c r="F39" s="164" t="s">
        <v>1</v>
      </c>
      <c r="G39" s="167"/>
    </row>
    <row r="40" spans="1:7" ht="27.75" customHeight="1" thickBot="1" x14ac:dyDescent="0.3">
      <c r="A40" s="96"/>
      <c r="B40" s="93" t="s">
        <v>50</v>
      </c>
      <c r="C40" s="149"/>
      <c r="D40" s="157">
        <v>37.32</v>
      </c>
      <c r="E40" s="10"/>
      <c r="F40" s="164"/>
      <c r="G40" s="167"/>
    </row>
    <row r="41" spans="1:7" ht="27.75" customHeight="1" thickBot="1" x14ac:dyDescent="0.3">
      <c r="A41" s="96"/>
      <c r="B41" s="93" t="s">
        <v>50</v>
      </c>
      <c r="C41" s="149"/>
      <c r="D41" s="157">
        <v>34.520000000000003</v>
      </c>
      <c r="E41" s="10"/>
      <c r="F41" s="164"/>
      <c r="G41" s="167"/>
    </row>
    <row r="42" spans="1:7" ht="27.75" customHeight="1" thickBot="1" x14ac:dyDescent="0.3">
      <c r="A42" s="96"/>
      <c r="B42" s="93" t="s">
        <v>50</v>
      </c>
      <c r="C42" s="149"/>
      <c r="D42" s="157">
        <v>30.44</v>
      </c>
      <c r="E42" s="10"/>
      <c r="F42" s="164"/>
      <c r="G42" s="167"/>
    </row>
    <row r="43" spans="1:7" ht="27.75" customHeight="1" thickBot="1" x14ac:dyDescent="0.3">
      <c r="A43" s="96"/>
      <c r="B43" s="93" t="s">
        <v>50</v>
      </c>
      <c r="C43" s="149"/>
      <c r="D43" s="157">
        <v>46.43</v>
      </c>
      <c r="E43" s="10"/>
      <c r="F43" s="164"/>
      <c r="G43" s="167"/>
    </row>
    <row r="44" spans="1:7" ht="27.75" customHeight="1" thickBot="1" x14ac:dyDescent="0.3">
      <c r="A44" s="96"/>
      <c r="B44" s="93" t="s">
        <v>50</v>
      </c>
      <c r="C44" s="149"/>
      <c r="D44" s="157">
        <v>119.72</v>
      </c>
      <c r="E44" s="10"/>
      <c r="F44" s="164"/>
      <c r="G44" s="167"/>
    </row>
    <row r="45" spans="1:7" ht="27.75" customHeight="1" thickBot="1" x14ac:dyDescent="0.3">
      <c r="A45" s="96"/>
      <c r="B45" s="93" t="s">
        <v>50</v>
      </c>
      <c r="C45" s="149"/>
      <c r="D45" s="157">
        <v>71.8</v>
      </c>
      <c r="E45" s="10"/>
      <c r="F45" s="164"/>
      <c r="G45" s="167"/>
    </row>
    <row r="46" spans="1:7" ht="27.75" customHeight="1" thickBot="1" x14ac:dyDescent="0.3">
      <c r="A46" s="96"/>
      <c r="B46" s="93" t="s">
        <v>50</v>
      </c>
      <c r="C46" s="149"/>
      <c r="D46" s="157">
        <v>75.900000000000006</v>
      </c>
      <c r="E46" s="10"/>
      <c r="F46" s="164"/>
      <c r="G46" s="167"/>
    </row>
    <row r="47" spans="1:7" ht="27.75" customHeight="1" thickBot="1" x14ac:dyDescent="0.3">
      <c r="A47" s="96"/>
      <c r="B47" s="93" t="s">
        <v>50</v>
      </c>
      <c r="C47" s="149"/>
      <c r="D47" s="157">
        <v>74</v>
      </c>
      <c r="E47" s="98">
        <f>SUM(D39:D47)</f>
        <v>535</v>
      </c>
      <c r="F47" s="164">
        <v>535</v>
      </c>
      <c r="G47" s="167">
        <f t="shared" si="0"/>
        <v>0</v>
      </c>
    </row>
    <row r="48" spans="1:7" ht="27.75" customHeight="1" thickBot="1" x14ac:dyDescent="0.3">
      <c r="A48" s="96"/>
      <c r="B48" s="93" t="s">
        <v>49</v>
      </c>
      <c r="C48" s="149">
        <v>3</v>
      </c>
      <c r="D48" s="154">
        <v>200</v>
      </c>
      <c r="E48" s="10"/>
      <c r="F48" s="165"/>
      <c r="G48" s="167"/>
    </row>
    <row r="49" spans="1:7" ht="27.75" customHeight="1" thickBot="1" x14ac:dyDescent="0.3">
      <c r="A49" s="96"/>
      <c r="B49" s="93" t="s">
        <v>49</v>
      </c>
      <c r="C49" s="150"/>
      <c r="D49" s="154">
        <v>200</v>
      </c>
      <c r="E49" s="10"/>
      <c r="F49" s="165"/>
      <c r="G49" s="167"/>
    </row>
    <row r="50" spans="1:7" s="106" customFormat="1" ht="27.75" customHeight="1" thickBot="1" x14ac:dyDescent="0.3">
      <c r="A50" s="104"/>
      <c r="B50" s="94" t="s">
        <v>49</v>
      </c>
      <c r="C50" s="150"/>
      <c r="D50" s="154">
        <v>200</v>
      </c>
      <c r="E50" s="105">
        <v>600</v>
      </c>
      <c r="F50" s="164">
        <v>600</v>
      </c>
      <c r="G50" s="167">
        <f t="shared" si="0"/>
        <v>0</v>
      </c>
    </row>
    <row r="51" spans="1:7" ht="34.5" customHeight="1" thickBot="1" x14ac:dyDescent="0.3">
      <c r="A51" s="107"/>
      <c r="B51" s="27" t="s">
        <v>6</v>
      </c>
      <c r="C51" s="151">
        <v>1</v>
      </c>
      <c r="D51" s="154">
        <v>570</v>
      </c>
      <c r="E51" s="105">
        <v>570</v>
      </c>
      <c r="F51" s="164">
        <v>300</v>
      </c>
      <c r="G51" s="235">
        <f t="shared" si="0"/>
        <v>-270</v>
      </c>
    </row>
    <row r="52" spans="1:7" ht="29.25" customHeight="1" thickBot="1" x14ac:dyDescent="0.3">
      <c r="A52" s="107"/>
      <c r="B52" s="28" t="s">
        <v>7</v>
      </c>
      <c r="C52" s="152">
        <v>1</v>
      </c>
      <c r="D52" s="154">
        <v>200</v>
      </c>
      <c r="E52" s="105">
        <v>200</v>
      </c>
      <c r="F52" s="164">
        <v>200</v>
      </c>
      <c r="G52" s="167">
        <f t="shared" si="0"/>
        <v>0</v>
      </c>
    </row>
    <row r="53" spans="1:7" ht="31.5" customHeight="1" thickBot="1" x14ac:dyDescent="0.3">
      <c r="A53" s="107"/>
      <c r="B53" s="28" t="s">
        <v>8</v>
      </c>
      <c r="C53" s="152">
        <v>2</v>
      </c>
      <c r="D53" s="154">
        <v>150</v>
      </c>
      <c r="F53" s="164" t="s">
        <v>1</v>
      </c>
      <c r="G53" s="167"/>
    </row>
    <row r="54" spans="1:7" ht="31.5" customHeight="1" thickBot="1" x14ac:dyDescent="0.3">
      <c r="A54" s="107"/>
      <c r="B54" s="28" t="s">
        <v>8</v>
      </c>
      <c r="C54" s="152"/>
      <c r="D54" s="154">
        <v>150</v>
      </c>
      <c r="E54" s="105">
        <v>300</v>
      </c>
      <c r="F54" s="164">
        <v>300</v>
      </c>
      <c r="G54" s="167">
        <f t="shared" si="0"/>
        <v>0</v>
      </c>
    </row>
    <row r="55" spans="1:7" ht="49.5" customHeight="1" thickBot="1" x14ac:dyDescent="0.3">
      <c r="A55" s="109"/>
      <c r="B55" s="28" t="s">
        <v>23</v>
      </c>
      <c r="C55" s="152">
        <v>2</v>
      </c>
      <c r="D55" s="154">
        <v>200</v>
      </c>
      <c r="E55" s="4" t="s">
        <v>1</v>
      </c>
      <c r="F55" s="164" t="s">
        <v>1</v>
      </c>
      <c r="G55" s="167"/>
    </row>
    <row r="56" spans="1:7" ht="49.5" customHeight="1" thickBot="1" x14ac:dyDescent="0.3">
      <c r="A56" s="109"/>
      <c r="B56" s="28" t="s">
        <v>23</v>
      </c>
      <c r="C56" s="108"/>
      <c r="D56" s="154">
        <v>200</v>
      </c>
      <c r="E56" s="4">
        <v>400</v>
      </c>
      <c r="F56" s="164">
        <v>400</v>
      </c>
      <c r="G56" s="167">
        <f t="shared" si="0"/>
        <v>0</v>
      </c>
    </row>
    <row r="57" spans="1:7" s="163" customFormat="1" x14ac:dyDescent="0.25">
      <c r="A57" s="38"/>
      <c r="B57" s="18"/>
      <c r="C57" s="18"/>
      <c r="D57" s="19"/>
      <c r="E57" s="162"/>
    </row>
    <row r="58" spans="1:7" ht="26.25" customHeight="1" x14ac:dyDescent="0.25">
      <c r="A58"/>
      <c r="B58"/>
      <c r="C58"/>
      <c r="D58" s="46">
        <f>SUM(D3:D57)</f>
        <v>14105</v>
      </c>
      <c r="E58" s="159">
        <f>SUM(E3:E57)</f>
        <v>14105</v>
      </c>
      <c r="F58" s="159">
        <f>SUM(F3:F57)</f>
        <v>14106</v>
      </c>
      <c r="G58" s="159">
        <f>SUM(G3:G57)</f>
        <v>1</v>
      </c>
    </row>
    <row r="59" spans="1:7" ht="34.5" customHeight="1" x14ac:dyDescent="0.25">
      <c r="A59"/>
      <c r="B59"/>
      <c r="C59"/>
      <c r="D59"/>
      <c r="E59"/>
      <c r="F59"/>
      <c r="G59" s="161">
        <f>F58-E58</f>
        <v>1</v>
      </c>
    </row>
    <row r="60" spans="1:7" x14ac:dyDescent="0.25">
      <c r="A60"/>
      <c r="B60"/>
      <c r="C60"/>
      <c r="D60"/>
      <c r="E60"/>
      <c r="F60"/>
    </row>
    <row r="61" spans="1:7" ht="36" customHeight="1" x14ac:dyDescent="0.25">
      <c r="A61"/>
      <c r="B61"/>
      <c r="C61"/>
      <c r="D61"/>
      <c r="E61"/>
      <c r="F61"/>
    </row>
    <row r="62" spans="1:7" ht="36" customHeight="1" x14ac:dyDescent="0.25">
      <c r="A62"/>
      <c r="B62"/>
      <c r="C62"/>
      <c r="D62"/>
      <c r="E62"/>
      <c r="F62"/>
    </row>
    <row r="63" spans="1:7" ht="27" customHeight="1" x14ac:dyDescent="0.25">
      <c r="A63"/>
      <c r="B63"/>
      <c r="C63"/>
      <c r="D63"/>
      <c r="E63"/>
      <c r="F63"/>
    </row>
    <row r="64" spans="1:7" ht="48" customHeight="1" x14ac:dyDescent="0.25">
      <c r="A64"/>
      <c r="B64"/>
      <c r="C64"/>
      <c r="D64"/>
      <c r="E64"/>
      <c r="F64"/>
    </row>
    <row r="65" spans="1:6" ht="52.5" customHeight="1" x14ac:dyDescent="0.25">
      <c r="A65"/>
      <c r="B65"/>
      <c r="C65"/>
      <c r="D65"/>
      <c r="E65"/>
      <c r="F65"/>
    </row>
    <row r="66" spans="1:6" x14ac:dyDescent="0.25">
      <c r="A66"/>
      <c r="B66"/>
      <c r="C66"/>
      <c r="D66"/>
      <c r="E66"/>
      <c r="F66"/>
    </row>
    <row r="67" spans="1:6" ht="15" customHeight="1" x14ac:dyDescent="0.25">
      <c r="A67"/>
      <c r="B67"/>
      <c r="C67"/>
      <c r="D67"/>
      <c r="E67"/>
      <c r="F67"/>
    </row>
    <row r="68" spans="1:6" ht="15" customHeight="1" x14ac:dyDescent="0.25"/>
    <row r="69" spans="1:6" ht="15" customHeight="1" x14ac:dyDescent="0.25"/>
  </sheetData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7215-AE58-49E0-AB42-07B2B31349B1}">
  <dimension ref="A1:I205"/>
  <sheetViews>
    <sheetView topLeftCell="A25" zoomScale="160" zoomScaleNormal="160" workbookViewId="0">
      <selection activeCell="A3" sqref="A3:A194"/>
    </sheetView>
  </sheetViews>
  <sheetFormatPr defaultRowHeight="15" x14ac:dyDescent="0.25"/>
  <cols>
    <col min="1" max="1" width="18.85546875" style="1" customWidth="1"/>
    <col min="2" max="2" width="26.28515625" style="1" customWidth="1"/>
    <col min="3" max="3" width="5.28515625" style="1" customWidth="1"/>
    <col min="4" max="4" width="1.7109375" style="1" customWidth="1"/>
    <col min="5" max="5" width="10.7109375" style="1" customWidth="1"/>
    <col min="6" max="6" width="12.140625" style="1" customWidth="1"/>
    <col min="7" max="7" width="13.7109375" style="142" customWidth="1"/>
    <col min="8" max="8" width="12.140625" bestFit="1" customWidth="1"/>
  </cols>
  <sheetData>
    <row r="1" spans="1:8" ht="45" customHeight="1" x14ac:dyDescent="0.25">
      <c r="A1" s="171" t="s">
        <v>35</v>
      </c>
      <c r="B1" s="146"/>
      <c r="C1" s="146"/>
      <c r="D1" s="146"/>
      <c r="E1" s="177"/>
      <c r="G1" s="172"/>
    </row>
    <row r="2" spans="1:8" ht="45" customHeight="1" x14ac:dyDescent="0.25">
      <c r="A2" s="14" t="s">
        <v>98</v>
      </c>
      <c r="B2" s="14" t="s">
        <v>99</v>
      </c>
      <c r="C2" s="14"/>
      <c r="D2" s="14"/>
      <c r="E2" s="173" t="s">
        <v>42</v>
      </c>
      <c r="F2" s="173" t="s">
        <v>89</v>
      </c>
      <c r="G2" s="174" t="s">
        <v>90</v>
      </c>
      <c r="H2" s="173" t="s">
        <v>91</v>
      </c>
    </row>
    <row r="3" spans="1:8" ht="45" customHeight="1" x14ac:dyDescent="0.25">
      <c r="A3" s="113"/>
      <c r="B3" s="11" t="s">
        <v>13</v>
      </c>
      <c r="C3" s="14"/>
      <c r="D3" s="14"/>
      <c r="E3" s="178">
        <v>130</v>
      </c>
      <c r="G3" s="135"/>
      <c r="H3" s="202"/>
    </row>
    <row r="4" spans="1:8" ht="31.5" customHeight="1" x14ac:dyDescent="0.25">
      <c r="A4" s="113"/>
      <c r="B4" s="11" t="s">
        <v>13</v>
      </c>
      <c r="C4" s="2">
        <v>7</v>
      </c>
      <c r="D4" s="2"/>
      <c r="E4" s="154">
        <v>130</v>
      </c>
      <c r="G4" s="135"/>
      <c r="H4" s="202"/>
    </row>
    <row r="5" spans="1:8" ht="31.5" customHeight="1" x14ac:dyDescent="0.25">
      <c r="A5" s="113"/>
      <c r="B5" s="11" t="s">
        <v>13</v>
      </c>
      <c r="C5" s="2"/>
      <c r="D5" s="2"/>
      <c r="E5" s="154">
        <v>78</v>
      </c>
      <c r="G5" s="135"/>
      <c r="H5" s="202"/>
    </row>
    <row r="6" spans="1:8" ht="31.5" customHeight="1" x14ac:dyDescent="0.25">
      <c r="A6" s="113"/>
      <c r="B6" s="11" t="s">
        <v>13</v>
      </c>
      <c r="C6" s="2"/>
      <c r="D6" s="2"/>
      <c r="E6" s="154">
        <v>52</v>
      </c>
      <c r="F6" s="110"/>
      <c r="G6" s="135"/>
      <c r="H6" s="202"/>
    </row>
    <row r="7" spans="1:8" ht="31.5" customHeight="1" x14ac:dyDescent="0.25">
      <c r="A7" s="113"/>
      <c r="B7" s="11" t="s">
        <v>13</v>
      </c>
      <c r="C7" s="2"/>
      <c r="D7" s="2"/>
      <c r="E7" s="154">
        <v>130</v>
      </c>
      <c r="G7" s="135"/>
      <c r="H7" s="202"/>
    </row>
    <row r="8" spans="1:8" ht="31.5" customHeight="1" x14ac:dyDescent="0.25">
      <c r="A8" s="113"/>
      <c r="B8" s="11" t="s">
        <v>13</v>
      </c>
      <c r="C8" s="2"/>
      <c r="D8" s="2"/>
      <c r="E8" s="154">
        <v>130</v>
      </c>
      <c r="G8" s="135"/>
      <c r="H8" s="202"/>
    </row>
    <row r="9" spans="1:8" ht="31.5" customHeight="1" x14ac:dyDescent="0.25">
      <c r="A9" s="113"/>
      <c r="B9" s="11" t="s">
        <v>13</v>
      </c>
      <c r="C9" s="2"/>
      <c r="D9" s="2"/>
      <c r="E9" s="154">
        <v>130</v>
      </c>
      <c r="G9" s="135"/>
      <c r="H9" s="202"/>
    </row>
    <row r="10" spans="1:8" ht="31.5" customHeight="1" x14ac:dyDescent="0.25">
      <c r="A10" s="113"/>
      <c r="B10" s="11" t="s">
        <v>13</v>
      </c>
      <c r="C10" s="2"/>
      <c r="D10" s="2"/>
      <c r="E10" s="154">
        <v>130</v>
      </c>
      <c r="F10" s="110">
        <f>SUM(E3:E10)</f>
        <v>910</v>
      </c>
      <c r="G10" s="135">
        <v>910</v>
      </c>
      <c r="H10" s="202"/>
    </row>
    <row r="11" spans="1:8" ht="31.5" customHeight="1" x14ac:dyDescent="0.25">
      <c r="A11" s="113"/>
      <c r="B11" s="11" t="s">
        <v>14</v>
      </c>
      <c r="C11" s="11">
        <v>4</v>
      </c>
      <c r="D11" s="11"/>
      <c r="E11" s="154">
        <v>150</v>
      </c>
      <c r="G11" s="135"/>
      <c r="H11" s="202"/>
    </row>
    <row r="12" spans="1:8" ht="31.5" customHeight="1" x14ac:dyDescent="0.25">
      <c r="A12" s="113"/>
      <c r="B12" s="11" t="s">
        <v>14</v>
      </c>
      <c r="C12" s="11"/>
      <c r="D12" s="11"/>
      <c r="E12" s="154">
        <v>150</v>
      </c>
      <c r="G12" s="135"/>
      <c r="H12" s="202"/>
    </row>
    <row r="13" spans="1:8" ht="31.5" customHeight="1" x14ac:dyDescent="0.25">
      <c r="A13" s="113"/>
      <c r="B13" s="11" t="s">
        <v>14</v>
      </c>
      <c r="C13" s="11"/>
      <c r="D13" s="11"/>
      <c r="E13" s="154">
        <v>150</v>
      </c>
      <c r="G13" s="135"/>
      <c r="H13" s="202"/>
    </row>
    <row r="14" spans="1:8" ht="31.5" customHeight="1" x14ac:dyDescent="0.25">
      <c r="A14" s="113"/>
      <c r="B14" s="11" t="s">
        <v>14</v>
      </c>
      <c r="C14" s="11"/>
      <c r="D14" s="11"/>
      <c r="E14" s="154">
        <v>150</v>
      </c>
      <c r="F14" s="110">
        <f>SUM(E11:E14)</f>
        <v>600</v>
      </c>
      <c r="G14" s="135">
        <v>600</v>
      </c>
      <c r="H14" s="248">
        <f>G14-F14</f>
        <v>0</v>
      </c>
    </row>
    <row r="15" spans="1:8" ht="31.5" customHeight="1" x14ac:dyDescent="0.25">
      <c r="A15" s="113"/>
      <c r="B15" s="11" t="s">
        <v>36</v>
      </c>
      <c r="C15" s="2">
        <v>26</v>
      </c>
      <c r="D15" s="2"/>
      <c r="E15" s="154">
        <v>100</v>
      </c>
      <c r="G15" s="135" t="s">
        <v>1</v>
      </c>
      <c r="H15" s="202"/>
    </row>
    <row r="16" spans="1:8" ht="31.5" customHeight="1" x14ac:dyDescent="0.25">
      <c r="A16" s="113"/>
      <c r="B16" s="11" t="s">
        <v>36</v>
      </c>
      <c r="C16" s="2"/>
      <c r="D16" s="2"/>
      <c r="E16" s="154">
        <v>100</v>
      </c>
      <c r="G16" s="135"/>
      <c r="H16" s="202"/>
    </row>
    <row r="17" spans="1:8" ht="31.5" customHeight="1" x14ac:dyDescent="0.25">
      <c r="A17" s="113"/>
      <c r="B17" s="11" t="s">
        <v>36</v>
      </c>
      <c r="C17" s="2"/>
      <c r="D17" s="2"/>
      <c r="E17" s="154">
        <v>100</v>
      </c>
      <c r="G17" s="135"/>
      <c r="H17" s="202"/>
    </row>
    <row r="18" spans="1:8" ht="31.5" customHeight="1" x14ac:dyDescent="0.25">
      <c r="A18" s="113"/>
      <c r="B18" s="11" t="s">
        <v>36</v>
      </c>
      <c r="C18" s="2"/>
      <c r="D18" s="2"/>
      <c r="E18" s="154">
        <v>100</v>
      </c>
      <c r="G18" s="135"/>
      <c r="H18" s="202"/>
    </row>
    <row r="19" spans="1:8" ht="31.5" customHeight="1" x14ac:dyDescent="0.25">
      <c r="A19" s="113"/>
      <c r="B19" s="11" t="s">
        <v>36</v>
      </c>
      <c r="C19" s="2"/>
      <c r="D19" s="2"/>
      <c r="E19" s="154">
        <v>100</v>
      </c>
      <c r="G19" s="135"/>
      <c r="H19" s="202"/>
    </row>
    <row r="20" spans="1:8" ht="31.5" customHeight="1" x14ac:dyDescent="0.25">
      <c r="A20" s="113"/>
      <c r="B20" s="11" t="s">
        <v>36</v>
      </c>
      <c r="C20" s="2"/>
      <c r="D20" s="2"/>
      <c r="E20" s="154">
        <v>100</v>
      </c>
      <c r="G20" s="135"/>
      <c r="H20" s="202"/>
    </row>
    <row r="21" spans="1:8" ht="31.5" customHeight="1" x14ac:dyDescent="0.25">
      <c r="A21" s="113"/>
      <c r="B21" s="11" t="s">
        <v>36</v>
      </c>
      <c r="C21" s="2"/>
      <c r="D21" s="2"/>
      <c r="E21" s="154">
        <v>100</v>
      </c>
      <c r="G21" s="135"/>
      <c r="H21" s="202"/>
    </row>
    <row r="22" spans="1:8" ht="31.5" customHeight="1" x14ac:dyDescent="0.25">
      <c r="A22" s="113"/>
      <c r="B22" s="11" t="s">
        <v>36</v>
      </c>
      <c r="C22" s="2"/>
      <c r="D22" s="2"/>
      <c r="E22" s="154">
        <v>100</v>
      </c>
      <c r="G22" s="135"/>
      <c r="H22" s="202"/>
    </row>
    <row r="23" spans="1:8" ht="31.5" customHeight="1" x14ac:dyDescent="0.25">
      <c r="A23" s="113"/>
      <c r="B23" s="11" t="s">
        <v>36</v>
      </c>
      <c r="C23" s="2"/>
      <c r="D23" s="2"/>
      <c r="E23" s="154">
        <v>100</v>
      </c>
      <c r="G23" s="135"/>
      <c r="H23" s="202"/>
    </row>
    <row r="24" spans="1:8" ht="31.5" customHeight="1" x14ac:dyDescent="0.25">
      <c r="A24" s="113"/>
      <c r="B24" s="11" t="s">
        <v>36</v>
      </c>
      <c r="C24" s="2"/>
      <c r="D24" s="2"/>
      <c r="E24" s="154">
        <v>100</v>
      </c>
      <c r="G24" s="135"/>
      <c r="H24" s="202"/>
    </row>
    <row r="25" spans="1:8" ht="31.5" customHeight="1" x14ac:dyDescent="0.25">
      <c r="A25" s="113"/>
      <c r="B25" s="11" t="s">
        <v>36</v>
      </c>
      <c r="C25" s="2"/>
      <c r="D25" s="2"/>
      <c r="E25" s="154">
        <v>100</v>
      </c>
      <c r="G25" s="135"/>
      <c r="H25" s="202"/>
    </row>
    <row r="26" spans="1:8" ht="31.5" customHeight="1" x14ac:dyDescent="0.25">
      <c r="A26" s="113"/>
      <c r="B26" s="11" t="s">
        <v>36</v>
      </c>
      <c r="C26" s="2"/>
      <c r="D26" s="2"/>
      <c r="E26" s="154">
        <v>100</v>
      </c>
      <c r="G26" s="135"/>
      <c r="H26" s="202"/>
    </row>
    <row r="27" spans="1:8" ht="31.5" customHeight="1" x14ac:dyDescent="0.25">
      <c r="A27" s="113"/>
      <c r="B27" s="11" t="s">
        <v>36</v>
      </c>
      <c r="C27" s="2"/>
      <c r="D27" s="2"/>
      <c r="E27" s="154">
        <v>100</v>
      </c>
      <c r="G27" s="135"/>
      <c r="H27" s="202"/>
    </row>
    <row r="28" spans="1:8" ht="31.5" customHeight="1" x14ac:dyDescent="0.25">
      <c r="A28" s="113"/>
      <c r="B28" s="11" t="s">
        <v>36</v>
      </c>
      <c r="C28" s="2"/>
      <c r="D28" s="2"/>
      <c r="E28" s="154">
        <v>100</v>
      </c>
      <c r="G28" s="135"/>
      <c r="H28" s="202"/>
    </row>
    <row r="29" spans="1:8" ht="31.5" customHeight="1" x14ac:dyDescent="0.25">
      <c r="A29" s="113"/>
      <c r="B29" s="11" t="s">
        <v>36</v>
      </c>
      <c r="C29" s="2"/>
      <c r="D29" s="2"/>
      <c r="E29" s="154">
        <v>100</v>
      </c>
      <c r="G29" s="135"/>
      <c r="H29" s="202"/>
    </row>
    <row r="30" spans="1:8" ht="31.5" customHeight="1" x14ac:dyDescent="0.25">
      <c r="A30" s="113"/>
      <c r="B30" s="11" t="s">
        <v>36</v>
      </c>
      <c r="C30" s="2"/>
      <c r="D30" s="2"/>
      <c r="E30" s="154">
        <v>100</v>
      </c>
      <c r="G30" s="135"/>
      <c r="H30" s="202"/>
    </row>
    <row r="31" spans="1:8" ht="31.5" customHeight="1" x14ac:dyDescent="0.25">
      <c r="A31" s="113"/>
      <c r="B31" s="11" t="s">
        <v>36</v>
      </c>
      <c r="C31" s="2"/>
      <c r="D31" s="2"/>
      <c r="E31" s="154">
        <v>100</v>
      </c>
      <c r="G31" s="135"/>
      <c r="H31" s="202"/>
    </row>
    <row r="32" spans="1:8" ht="31.5" customHeight="1" x14ac:dyDescent="0.25">
      <c r="A32" s="113"/>
      <c r="B32" s="11" t="s">
        <v>36</v>
      </c>
      <c r="C32" s="2"/>
      <c r="D32" s="2"/>
      <c r="E32" s="154">
        <v>100</v>
      </c>
      <c r="G32" s="135"/>
      <c r="H32" s="202"/>
    </row>
    <row r="33" spans="1:9" ht="31.5" customHeight="1" x14ac:dyDescent="0.25">
      <c r="A33" s="113"/>
      <c r="B33" s="11" t="s">
        <v>36</v>
      </c>
      <c r="C33" s="2"/>
      <c r="D33" s="2"/>
      <c r="E33" s="154">
        <v>100</v>
      </c>
      <c r="G33" s="135"/>
      <c r="H33" s="202"/>
    </row>
    <row r="34" spans="1:9" ht="31.5" customHeight="1" x14ac:dyDescent="0.25">
      <c r="A34" s="113"/>
      <c r="B34" s="11" t="s">
        <v>36</v>
      </c>
      <c r="C34" s="2"/>
      <c r="D34" s="2"/>
      <c r="E34" s="154">
        <v>100</v>
      </c>
      <c r="G34" s="135"/>
      <c r="H34" s="202"/>
    </row>
    <row r="35" spans="1:9" ht="31.5" customHeight="1" x14ac:dyDescent="0.25">
      <c r="A35" s="113"/>
      <c r="B35" s="11" t="s">
        <v>36</v>
      </c>
      <c r="C35" s="2"/>
      <c r="D35" s="2"/>
      <c r="E35" s="154">
        <v>100</v>
      </c>
      <c r="G35" s="135"/>
      <c r="H35" s="202"/>
    </row>
    <row r="36" spans="1:9" ht="31.5" customHeight="1" x14ac:dyDescent="0.25">
      <c r="A36" s="113"/>
      <c r="B36" s="11" t="s">
        <v>36</v>
      </c>
      <c r="C36" s="2"/>
      <c r="D36" s="2"/>
      <c r="E36" s="154">
        <v>100</v>
      </c>
      <c r="G36" s="135"/>
      <c r="H36" s="202"/>
    </row>
    <row r="37" spans="1:9" ht="31.5" customHeight="1" x14ac:dyDescent="0.25">
      <c r="A37" s="113"/>
      <c r="B37" s="11" t="s">
        <v>36</v>
      </c>
      <c r="C37" s="2"/>
      <c r="D37" s="2"/>
      <c r="E37" s="154">
        <v>100</v>
      </c>
      <c r="G37" s="135"/>
      <c r="H37" s="202"/>
    </row>
    <row r="38" spans="1:9" ht="31.5" customHeight="1" x14ac:dyDescent="0.25">
      <c r="A38" s="113"/>
      <c r="B38" s="11" t="s">
        <v>36</v>
      </c>
      <c r="C38" s="2"/>
      <c r="D38" s="2"/>
      <c r="E38" s="154">
        <v>100</v>
      </c>
      <c r="G38" s="135"/>
      <c r="H38" s="202"/>
    </row>
    <row r="39" spans="1:9" ht="31.5" customHeight="1" x14ac:dyDescent="0.25">
      <c r="A39" s="113"/>
      <c r="B39" s="11" t="s">
        <v>36</v>
      </c>
      <c r="C39" s="2"/>
      <c r="D39" s="2"/>
      <c r="E39" s="154">
        <v>100</v>
      </c>
      <c r="G39" s="135"/>
      <c r="H39" s="202"/>
    </row>
    <row r="40" spans="1:9" ht="31.5" customHeight="1" x14ac:dyDescent="0.25">
      <c r="A40" s="193"/>
      <c r="B40" s="11" t="s">
        <v>36</v>
      </c>
      <c r="C40" s="2"/>
      <c r="D40" s="2"/>
      <c r="E40" s="154">
        <v>60</v>
      </c>
      <c r="G40" s="135"/>
      <c r="H40" s="202"/>
    </row>
    <row r="41" spans="1:9" ht="31.5" customHeight="1" x14ac:dyDescent="0.25">
      <c r="A41" s="193"/>
      <c r="B41" s="11" t="s">
        <v>36</v>
      </c>
      <c r="C41" s="2"/>
      <c r="D41" s="2"/>
      <c r="E41" s="154">
        <v>40</v>
      </c>
      <c r="F41" s="112">
        <f>SUM(E15:E41)</f>
        <v>2600</v>
      </c>
      <c r="G41" s="135">
        <v>2600</v>
      </c>
      <c r="H41" s="248">
        <f>G41-F41</f>
        <v>0</v>
      </c>
    </row>
    <row r="42" spans="1:9" ht="31.5" customHeight="1" x14ac:dyDescent="0.25">
      <c r="A42" s="113"/>
      <c r="B42" s="11" t="s">
        <v>9</v>
      </c>
      <c r="C42" s="11">
        <v>4</v>
      </c>
      <c r="D42" s="11"/>
      <c r="E42" s="154">
        <v>70</v>
      </c>
      <c r="G42" s="136"/>
      <c r="H42" s="202"/>
    </row>
    <row r="43" spans="1:9" ht="31.5" customHeight="1" x14ac:dyDescent="0.25">
      <c r="A43" s="113"/>
      <c r="B43" s="11" t="s">
        <v>9</v>
      </c>
      <c r="C43" s="11">
        <v>4</v>
      </c>
      <c r="D43" s="11"/>
      <c r="E43" s="154">
        <v>70</v>
      </c>
      <c r="G43" s="136"/>
      <c r="H43" s="202"/>
    </row>
    <row r="44" spans="1:9" ht="31.5" customHeight="1" x14ac:dyDescent="0.25">
      <c r="A44" s="113"/>
      <c r="B44" s="11" t="s">
        <v>9</v>
      </c>
      <c r="C44" s="11">
        <v>3</v>
      </c>
      <c r="D44" s="11"/>
      <c r="E44" s="154">
        <v>52.5</v>
      </c>
      <c r="G44" s="136"/>
      <c r="H44" s="202"/>
    </row>
    <row r="45" spans="1:9" ht="31.5" customHeight="1" x14ac:dyDescent="0.25">
      <c r="A45" s="113"/>
      <c r="B45" s="11" t="s">
        <v>9</v>
      </c>
      <c r="C45" s="11">
        <v>2</v>
      </c>
      <c r="D45" s="11"/>
      <c r="E45" s="154">
        <v>35</v>
      </c>
      <c r="G45" s="136"/>
      <c r="H45" s="202"/>
    </row>
    <row r="46" spans="1:9" ht="31.5" customHeight="1" x14ac:dyDescent="0.25">
      <c r="A46" s="113"/>
      <c r="B46" s="11" t="s">
        <v>9</v>
      </c>
      <c r="C46" s="11">
        <v>7</v>
      </c>
      <c r="D46" s="11"/>
      <c r="E46" s="154">
        <v>122.5</v>
      </c>
      <c r="G46" s="136"/>
      <c r="H46" s="202"/>
    </row>
    <row r="47" spans="1:9" ht="31.5" customHeight="1" x14ac:dyDescent="0.25">
      <c r="A47" s="113"/>
      <c r="B47" s="11" t="s">
        <v>9</v>
      </c>
      <c r="C47" s="11">
        <v>10</v>
      </c>
      <c r="D47" s="11"/>
      <c r="E47" s="154">
        <v>175</v>
      </c>
      <c r="F47" s="110">
        <f>SUM(E42:E47)</f>
        <v>525</v>
      </c>
      <c r="G47" s="135">
        <v>560</v>
      </c>
      <c r="H47" s="248">
        <f>G47-F47</f>
        <v>35</v>
      </c>
      <c r="I47" t="s">
        <v>133</v>
      </c>
    </row>
    <row r="48" spans="1:9" ht="31.5" customHeight="1" x14ac:dyDescent="0.25">
      <c r="A48" s="113"/>
      <c r="B48" s="11" t="s">
        <v>24</v>
      </c>
      <c r="C48" s="11">
        <v>2</v>
      </c>
      <c r="D48" s="11"/>
      <c r="E48" s="154">
        <v>35</v>
      </c>
      <c r="G48" s="137"/>
      <c r="H48" s="202" t="s">
        <v>1</v>
      </c>
    </row>
    <row r="49" spans="1:8" ht="31.5" customHeight="1" x14ac:dyDescent="0.25">
      <c r="A49" s="113"/>
      <c r="B49" s="11" t="s">
        <v>24</v>
      </c>
      <c r="C49" s="11">
        <v>4</v>
      </c>
      <c r="D49" s="11"/>
      <c r="E49" s="154">
        <v>70</v>
      </c>
      <c r="G49" s="137"/>
      <c r="H49" s="202"/>
    </row>
    <row r="50" spans="1:8" ht="31.5" customHeight="1" x14ac:dyDescent="0.25">
      <c r="A50" s="113"/>
      <c r="B50" s="11" t="s">
        <v>24</v>
      </c>
      <c r="C50" s="11">
        <v>6</v>
      </c>
      <c r="D50" s="11"/>
      <c r="E50" s="154">
        <v>105</v>
      </c>
      <c r="G50" s="137"/>
      <c r="H50" s="202"/>
    </row>
    <row r="51" spans="1:8" ht="31.5" customHeight="1" x14ac:dyDescent="0.25">
      <c r="A51" s="113"/>
      <c r="B51" s="11" t="s">
        <v>24</v>
      </c>
      <c r="C51" s="11">
        <v>6</v>
      </c>
      <c r="D51" s="11"/>
      <c r="E51" s="154">
        <v>105</v>
      </c>
      <c r="G51" s="137"/>
      <c r="H51" s="202"/>
    </row>
    <row r="52" spans="1:8" ht="31.5" customHeight="1" x14ac:dyDescent="0.25">
      <c r="A52" s="113"/>
      <c r="B52" s="11" t="s">
        <v>24</v>
      </c>
      <c r="C52" s="11">
        <v>4</v>
      </c>
      <c r="D52" s="11"/>
      <c r="E52" s="154">
        <v>70</v>
      </c>
      <c r="G52" s="137"/>
      <c r="H52" s="202"/>
    </row>
    <row r="53" spans="1:8" ht="31.5" customHeight="1" x14ac:dyDescent="0.25">
      <c r="A53" s="113"/>
      <c r="B53" s="11" t="s">
        <v>24</v>
      </c>
      <c r="C53" s="11">
        <v>2</v>
      </c>
      <c r="D53" s="11"/>
      <c r="E53" s="154">
        <v>35</v>
      </c>
      <c r="G53" s="137"/>
      <c r="H53" s="202"/>
    </row>
    <row r="54" spans="1:8" ht="31.5" customHeight="1" x14ac:dyDescent="0.25">
      <c r="A54" s="113"/>
      <c r="B54" s="11" t="s">
        <v>24</v>
      </c>
      <c r="C54" s="11">
        <v>6</v>
      </c>
      <c r="D54" s="11"/>
      <c r="E54" s="154">
        <v>105</v>
      </c>
      <c r="G54" s="137"/>
      <c r="H54" s="202"/>
    </row>
    <row r="55" spans="1:8" ht="31.5" customHeight="1" x14ac:dyDescent="0.25">
      <c r="A55" s="113"/>
      <c r="B55" s="11" t="s">
        <v>24</v>
      </c>
      <c r="C55" s="11">
        <v>2</v>
      </c>
      <c r="D55" s="11"/>
      <c r="E55" s="154">
        <v>35</v>
      </c>
      <c r="G55" s="137"/>
      <c r="H55" s="202"/>
    </row>
    <row r="56" spans="1:8" ht="31.5" customHeight="1" x14ac:dyDescent="0.25">
      <c r="A56" s="113"/>
      <c r="B56" s="11" t="s">
        <v>24</v>
      </c>
      <c r="C56" s="11">
        <v>8</v>
      </c>
      <c r="D56" s="11"/>
      <c r="E56" s="154">
        <v>140</v>
      </c>
      <c r="G56" s="137"/>
      <c r="H56" s="202"/>
    </row>
    <row r="57" spans="1:8" ht="31.5" customHeight="1" x14ac:dyDescent="0.25">
      <c r="A57" s="113"/>
      <c r="B57" s="11" t="s">
        <v>24</v>
      </c>
      <c r="C57" s="11">
        <v>6</v>
      </c>
      <c r="D57" s="11"/>
      <c r="E57" s="154">
        <v>105</v>
      </c>
      <c r="G57" s="137"/>
      <c r="H57" s="202"/>
    </row>
    <row r="58" spans="1:8" ht="31.5" customHeight="1" x14ac:dyDescent="0.25">
      <c r="A58" s="113"/>
      <c r="B58" s="11" t="s">
        <v>24</v>
      </c>
      <c r="C58" s="11">
        <v>6</v>
      </c>
      <c r="D58" s="11"/>
      <c r="E58" s="154">
        <v>105</v>
      </c>
      <c r="G58" s="137"/>
      <c r="H58" s="202"/>
    </row>
    <row r="59" spans="1:8" ht="31.5" customHeight="1" x14ac:dyDescent="0.25">
      <c r="A59" s="113"/>
      <c r="B59" s="11" t="s">
        <v>24</v>
      </c>
      <c r="C59" s="11">
        <v>6</v>
      </c>
      <c r="D59" s="11"/>
      <c r="E59" s="154">
        <v>105</v>
      </c>
      <c r="G59" s="137"/>
      <c r="H59" s="202"/>
    </row>
    <row r="60" spans="1:8" ht="31.5" customHeight="1" x14ac:dyDescent="0.25">
      <c r="A60" s="113"/>
      <c r="B60" s="11" t="s">
        <v>24</v>
      </c>
      <c r="C60" s="11">
        <v>4</v>
      </c>
      <c r="D60" s="11"/>
      <c r="E60" s="154">
        <v>70</v>
      </c>
      <c r="G60" s="137"/>
      <c r="H60" s="202"/>
    </row>
    <row r="61" spans="1:8" ht="31.5" customHeight="1" x14ac:dyDescent="0.25">
      <c r="A61" s="113"/>
      <c r="B61" s="11" t="s">
        <v>24</v>
      </c>
      <c r="C61" s="11">
        <v>2</v>
      </c>
      <c r="D61" s="11"/>
      <c r="E61" s="154">
        <v>35</v>
      </c>
      <c r="G61" s="137"/>
      <c r="H61" s="202"/>
    </row>
    <row r="62" spans="1:8" ht="31.5" customHeight="1" x14ac:dyDescent="0.25">
      <c r="A62" s="113"/>
      <c r="B62" s="11" t="s">
        <v>24</v>
      </c>
      <c r="C62" s="11">
        <v>4</v>
      </c>
      <c r="D62" s="11"/>
      <c r="E62" s="154">
        <v>70</v>
      </c>
      <c r="F62" s="110">
        <f>SUM(E48:E62)</f>
        <v>1190</v>
      </c>
      <c r="G62" s="138">
        <v>2275</v>
      </c>
      <c r="H62" s="249">
        <f>G62-F62</f>
        <v>1085</v>
      </c>
    </row>
    <row r="63" spans="1:8" ht="31.5" customHeight="1" x14ac:dyDescent="0.25">
      <c r="A63" s="113"/>
      <c r="B63" s="11" t="s">
        <v>51</v>
      </c>
      <c r="C63" s="29">
        <v>0</v>
      </c>
      <c r="D63" s="29"/>
      <c r="E63" s="154">
        <v>0</v>
      </c>
      <c r="F63" s="110">
        <f>SUM(E63:E63)</f>
        <v>0</v>
      </c>
      <c r="G63" s="138">
        <v>840</v>
      </c>
      <c r="H63" s="248">
        <f>G63-F63</f>
        <v>840</v>
      </c>
    </row>
    <row r="64" spans="1:8" ht="31.5" customHeight="1" x14ac:dyDescent="0.25">
      <c r="A64" s="113"/>
      <c r="B64" s="11" t="s">
        <v>63</v>
      </c>
      <c r="C64" s="238">
        <v>2</v>
      </c>
      <c r="D64" s="238"/>
      <c r="E64" s="154">
        <v>35</v>
      </c>
      <c r="G64" s="135"/>
      <c r="H64" s="202"/>
    </row>
    <row r="65" spans="1:8" ht="31.5" customHeight="1" x14ac:dyDescent="0.25">
      <c r="A65" s="113"/>
      <c r="B65" s="11" t="s">
        <v>63</v>
      </c>
      <c r="C65" s="238">
        <v>2</v>
      </c>
      <c r="D65" s="238"/>
      <c r="E65" s="154">
        <v>35</v>
      </c>
      <c r="G65" s="135"/>
      <c r="H65" s="202"/>
    </row>
    <row r="66" spans="1:8" ht="31.5" customHeight="1" x14ac:dyDescent="0.25">
      <c r="A66" s="113"/>
      <c r="B66" s="11" t="s">
        <v>63</v>
      </c>
      <c r="C66" s="238">
        <v>4</v>
      </c>
      <c r="D66" s="238"/>
      <c r="E66" s="154">
        <v>70</v>
      </c>
      <c r="G66" s="135"/>
      <c r="H66" s="202"/>
    </row>
    <row r="67" spans="1:8" ht="31.5" customHeight="1" x14ac:dyDescent="0.25">
      <c r="A67" s="113"/>
      <c r="B67" s="11" t="s">
        <v>63</v>
      </c>
      <c r="C67" s="238">
        <v>4</v>
      </c>
      <c r="D67" s="238"/>
      <c r="E67" s="154">
        <v>70</v>
      </c>
      <c r="G67" s="135"/>
      <c r="H67" s="202"/>
    </row>
    <row r="68" spans="1:8" ht="31.5" customHeight="1" x14ac:dyDescent="0.25">
      <c r="A68" s="113"/>
      <c r="B68" s="11" t="s">
        <v>63</v>
      </c>
      <c r="C68" s="239">
        <v>2</v>
      </c>
      <c r="D68" s="239"/>
      <c r="E68" s="154">
        <v>35</v>
      </c>
      <c r="G68" s="135"/>
      <c r="H68" s="202"/>
    </row>
    <row r="69" spans="1:8" ht="31.5" customHeight="1" x14ac:dyDescent="0.25">
      <c r="A69" s="113"/>
      <c r="B69" s="11" t="s">
        <v>63</v>
      </c>
      <c r="C69" s="238">
        <v>2</v>
      </c>
      <c r="D69" s="238"/>
      <c r="E69" s="154">
        <v>35</v>
      </c>
      <c r="G69" s="135"/>
      <c r="H69" s="202"/>
    </row>
    <row r="70" spans="1:8" ht="31.5" customHeight="1" x14ac:dyDescent="0.25">
      <c r="A70" s="113"/>
      <c r="B70" s="11" t="s">
        <v>63</v>
      </c>
      <c r="C70" s="238">
        <v>2</v>
      </c>
      <c r="D70" s="238"/>
      <c r="E70" s="154">
        <v>35</v>
      </c>
      <c r="G70" s="135"/>
      <c r="H70" s="202"/>
    </row>
    <row r="71" spans="1:8" ht="31.5" customHeight="1" x14ac:dyDescent="0.25">
      <c r="A71" s="113"/>
      <c r="B71" s="11" t="s">
        <v>63</v>
      </c>
      <c r="C71" s="239">
        <v>2</v>
      </c>
      <c r="D71" s="239"/>
      <c r="E71" s="154">
        <v>35</v>
      </c>
      <c r="G71" s="135"/>
      <c r="H71" s="202"/>
    </row>
    <row r="72" spans="1:8" ht="31.5" customHeight="1" x14ac:dyDescent="0.25">
      <c r="A72" s="113"/>
      <c r="B72" s="11" t="s">
        <v>63</v>
      </c>
      <c r="C72" s="239">
        <v>2</v>
      </c>
      <c r="D72" s="239"/>
      <c r="E72" s="154">
        <v>35</v>
      </c>
      <c r="G72" s="135"/>
      <c r="H72" s="202"/>
    </row>
    <row r="73" spans="1:8" ht="31.5" customHeight="1" x14ac:dyDescent="0.25">
      <c r="A73" s="113"/>
      <c r="B73" s="11" t="s">
        <v>63</v>
      </c>
      <c r="C73" s="239">
        <v>2</v>
      </c>
      <c r="D73" s="239"/>
      <c r="E73" s="154">
        <v>35</v>
      </c>
      <c r="G73" s="135"/>
      <c r="H73" s="202"/>
    </row>
    <row r="74" spans="1:8" ht="31.5" customHeight="1" x14ac:dyDescent="0.25">
      <c r="A74" s="113"/>
      <c r="B74" s="11" t="s">
        <v>63</v>
      </c>
      <c r="C74" s="238">
        <v>2</v>
      </c>
      <c r="D74" s="238"/>
      <c r="E74" s="154">
        <v>35</v>
      </c>
      <c r="G74" s="135"/>
      <c r="H74" s="202"/>
    </row>
    <row r="75" spans="1:8" ht="31.5" customHeight="1" x14ac:dyDescent="0.25">
      <c r="A75" s="113"/>
      <c r="B75" s="11" t="s">
        <v>63</v>
      </c>
      <c r="C75" s="238">
        <v>2</v>
      </c>
      <c r="D75" s="238"/>
      <c r="E75" s="154">
        <v>35</v>
      </c>
      <c r="F75" s="110">
        <f>SUM(E64:E75)</f>
        <v>490</v>
      </c>
      <c r="G75" s="135">
        <v>700</v>
      </c>
      <c r="H75" s="248">
        <f>G75-F75</f>
        <v>210</v>
      </c>
    </row>
    <row r="76" spans="1:8" ht="31.5" customHeight="1" x14ac:dyDescent="0.25">
      <c r="A76" s="113"/>
      <c r="B76" s="11" t="s">
        <v>62</v>
      </c>
      <c r="C76" s="240">
        <v>1.5</v>
      </c>
      <c r="D76" s="240">
        <v>17.5</v>
      </c>
      <c r="E76" s="154">
        <f t="shared" ref="E76:E83" si="0">C76*D76</f>
        <v>26.25</v>
      </c>
      <c r="G76" s="135"/>
      <c r="H76" s="202"/>
    </row>
    <row r="77" spans="1:8" ht="31.5" customHeight="1" x14ac:dyDescent="0.25">
      <c r="A77" s="113"/>
      <c r="B77" s="11" t="s">
        <v>62</v>
      </c>
      <c r="C77" s="240">
        <v>2.5</v>
      </c>
      <c r="D77" s="240">
        <v>17.5</v>
      </c>
      <c r="E77" s="154">
        <f t="shared" si="0"/>
        <v>43.75</v>
      </c>
      <c r="G77" s="135"/>
      <c r="H77" s="202"/>
    </row>
    <row r="78" spans="1:8" ht="31.5" customHeight="1" x14ac:dyDescent="0.25">
      <c r="A78" s="113"/>
      <c r="B78" s="11" t="s">
        <v>62</v>
      </c>
      <c r="C78" s="240">
        <v>2.5</v>
      </c>
      <c r="D78" s="240">
        <v>17.5</v>
      </c>
      <c r="E78" s="154">
        <f t="shared" si="0"/>
        <v>43.75</v>
      </c>
      <c r="G78" s="135"/>
      <c r="H78" s="202"/>
    </row>
    <row r="79" spans="1:8" ht="31.5" customHeight="1" x14ac:dyDescent="0.25">
      <c r="A79" s="193"/>
      <c r="B79" s="11" t="s">
        <v>62</v>
      </c>
      <c r="C79" s="240">
        <v>2.5</v>
      </c>
      <c r="D79" s="240">
        <v>17.5</v>
      </c>
      <c r="E79" s="154">
        <f t="shared" si="0"/>
        <v>43.75</v>
      </c>
      <c r="G79" s="135"/>
      <c r="H79" s="202"/>
    </row>
    <row r="80" spans="1:8" ht="31.5" customHeight="1" x14ac:dyDescent="0.25">
      <c r="A80" s="193"/>
      <c r="B80" s="11" t="s">
        <v>62</v>
      </c>
      <c r="C80" s="240">
        <v>1.5</v>
      </c>
      <c r="D80" s="240">
        <v>17.5</v>
      </c>
      <c r="E80" s="154">
        <f t="shared" si="0"/>
        <v>26.25</v>
      </c>
      <c r="G80" s="135"/>
      <c r="H80" s="202"/>
    </row>
    <row r="81" spans="1:8" ht="31.5" customHeight="1" x14ac:dyDescent="0.25">
      <c r="A81" s="193"/>
      <c r="B81" s="11" t="s">
        <v>62</v>
      </c>
      <c r="C81" s="240">
        <v>2.5</v>
      </c>
      <c r="D81" s="240">
        <v>17.5</v>
      </c>
      <c r="E81" s="154">
        <f t="shared" si="0"/>
        <v>43.75</v>
      </c>
      <c r="G81" s="135"/>
      <c r="H81" s="202"/>
    </row>
    <row r="82" spans="1:8" ht="31.5" customHeight="1" x14ac:dyDescent="0.25">
      <c r="A82" s="193"/>
      <c r="B82" s="11" t="s">
        <v>62</v>
      </c>
      <c r="C82" s="240">
        <v>2.5</v>
      </c>
      <c r="D82" s="240">
        <v>17.5</v>
      </c>
      <c r="E82" s="154">
        <f t="shared" si="0"/>
        <v>43.75</v>
      </c>
      <c r="G82" s="135"/>
      <c r="H82" s="202"/>
    </row>
    <row r="83" spans="1:8" ht="31.5" customHeight="1" x14ac:dyDescent="0.25">
      <c r="A83" s="193"/>
      <c r="B83" s="11" t="s">
        <v>62</v>
      </c>
      <c r="C83" s="240">
        <v>1</v>
      </c>
      <c r="D83" s="240">
        <v>17.5</v>
      </c>
      <c r="E83" s="154">
        <f t="shared" si="0"/>
        <v>17.5</v>
      </c>
      <c r="F83" s="110">
        <f>SUM(E76:E83)</f>
        <v>288.75</v>
      </c>
      <c r="G83" s="135">
        <v>630</v>
      </c>
      <c r="H83" s="249">
        <f>G83-F83</f>
        <v>341.25</v>
      </c>
    </row>
    <row r="84" spans="1:8" ht="31.5" customHeight="1" x14ac:dyDescent="0.25">
      <c r="A84" s="193"/>
      <c r="B84" s="11" t="s">
        <v>43</v>
      </c>
      <c r="C84" s="240">
        <v>0</v>
      </c>
      <c r="D84" s="240"/>
      <c r="E84" s="154">
        <v>0</v>
      </c>
      <c r="G84" s="137">
        <v>280</v>
      </c>
      <c r="H84" s="249">
        <v>280</v>
      </c>
    </row>
    <row r="85" spans="1:8" ht="31.5" customHeight="1" x14ac:dyDescent="0.25">
      <c r="A85" s="241"/>
      <c r="B85" s="11" t="s">
        <v>2</v>
      </c>
      <c r="C85" s="11">
        <v>24</v>
      </c>
      <c r="D85" s="240">
        <v>17.5</v>
      </c>
      <c r="E85" s="154">
        <f t="shared" ref="E85:E100" si="1">C85*D85</f>
        <v>420</v>
      </c>
      <c r="G85" s="135" t="s">
        <v>1</v>
      </c>
      <c r="H85" s="202"/>
    </row>
    <row r="86" spans="1:8" ht="31.5" customHeight="1" x14ac:dyDescent="0.25">
      <c r="A86" s="241"/>
      <c r="B86" s="11" t="s">
        <v>2</v>
      </c>
      <c r="C86" s="11">
        <v>5.5</v>
      </c>
      <c r="D86" s="240">
        <v>17.5</v>
      </c>
      <c r="E86" s="154">
        <f t="shared" si="1"/>
        <v>96.25</v>
      </c>
      <c r="G86" s="135"/>
      <c r="H86" s="202"/>
    </row>
    <row r="87" spans="1:8" ht="31.5" customHeight="1" x14ac:dyDescent="0.25">
      <c r="A87" s="241"/>
      <c r="B87" s="11" t="s">
        <v>2</v>
      </c>
      <c r="C87" s="11">
        <v>9.5</v>
      </c>
      <c r="D87" s="240">
        <v>17.5</v>
      </c>
      <c r="E87" s="154">
        <f t="shared" si="1"/>
        <v>166.25</v>
      </c>
      <c r="G87" s="135"/>
      <c r="H87" s="202"/>
    </row>
    <row r="88" spans="1:8" ht="31.5" customHeight="1" x14ac:dyDescent="0.25">
      <c r="A88" s="241"/>
      <c r="B88" s="11" t="s">
        <v>2</v>
      </c>
      <c r="C88" s="11">
        <v>5.5</v>
      </c>
      <c r="D88" s="240">
        <v>17.5</v>
      </c>
      <c r="E88" s="154">
        <f t="shared" si="1"/>
        <v>96.25</v>
      </c>
      <c r="G88" s="135"/>
      <c r="H88" s="202"/>
    </row>
    <row r="89" spans="1:8" ht="31.5" customHeight="1" x14ac:dyDescent="0.25">
      <c r="A89" s="241"/>
      <c r="B89" s="11" t="s">
        <v>2</v>
      </c>
      <c r="C89" s="11">
        <v>5.5</v>
      </c>
      <c r="D89" s="240">
        <v>17.5</v>
      </c>
      <c r="E89" s="154">
        <f t="shared" si="1"/>
        <v>96.25</v>
      </c>
      <c r="G89" s="135"/>
      <c r="H89" s="202"/>
    </row>
    <row r="90" spans="1:8" ht="31.5" customHeight="1" x14ac:dyDescent="0.25">
      <c r="A90" s="241"/>
      <c r="B90" s="11" t="s">
        <v>2</v>
      </c>
      <c r="C90" s="11">
        <v>5.5</v>
      </c>
      <c r="D90" s="240">
        <v>17.5</v>
      </c>
      <c r="E90" s="154">
        <f t="shared" si="1"/>
        <v>96.25</v>
      </c>
      <c r="G90" s="135"/>
      <c r="H90" s="202"/>
    </row>
    <row r="91" spans="1:8" ht="31.5" customHeight="1" x14ac:dyDescent="0.25">
      <c r="A91" s="241"/>
      <c r="B91" s="11" t="s">
        <v>2</v>
      </c>
      <c r="C91" s="11">
        <v>10</v>
      </c>
      <c r="D91" s="240">
        <v>17.5</v>
      </c>
      <c r="E91" s="154">
        <f t="shared" si="1"/>
        <v>175</v>
      </c>
      <c r="G91" s="135"/>
      <c r="H91" s="202"/>
    </row>
    <row r="92" spans="1:8" ht="31.5" customHeight="1" x14ac:dyDescent="0.25">
      <c r="A92" s="241"/>
      <c r="B92" s="11" t="s">
        <v>2</v>
      </c>
      <c r="C92" s="11">
        <v>13.5</v>
      </c>
      <c r="D92" s="240">
        <v>17.5</v>
      </c>
      <c r="E92" s="154">
        <f t="shared" si="1"/>
        <v>236.25</v>
      </c>
      <c r="F92" s="110">
        <f>SUM(E85:E92)</f>
        <v>1382.5</v>
      </c>
      <c r="G92" s="135">
        <v>1050</v>
      </c>
      <c r="H92" s="248">
        <f>G92-F92</f>
        <v>-332.5</v>
      </c>
    </row>
    <row r="93" spans="1:8" s="106" customFormat="1" ht="31.5" customHeight="1" x14ac:dyDescent="0.25">
      <c r="A93" s="241"/>
      <c r="B93" s="11" t="s">
        <v>45</v>
      </c>
      <c r="C93" s="11">
        <v>2.5</v>
      </c>
      <c r="D93" s="240">
        <v>17.5</v>
      </c>
      <c r="E93" s="154">
        <f t="shared" si="1"/>
        <v>43.75</v>
      </c>
      <c r="F93" s="17"/>
      <c r="G93" s="135" t="s">
        <v>1</v>
      </c>
      <c r="H93" s="226"/>
    </row>
    <row r="94" spans="1:8" s="106" customFormat="1" ht="31.5" customHeight="1" x14ac:dyDescent="0.25">
      <c r="A94" s="241"/>
      <c r="B94" s="11" t="s">
        <v>45</v>
      </c>
      <c r="C94" s="11">
        <v>2.5</v>
      </c>
      <c r="D94" s="240">
        <v>17.5</v>
      </c>
      <c r="E94" s="154">
        <f t="shared" si="1"/>
        <v>43.75</v>
      </c>
      <c r="F94" s="17"/>
      <c r="G94" s="135"/>
      <c r="H94" s="226"/>
    </row>
    <row r="95" spans="1:8" s="106" customFormat="1" ht="22.5" x14ac:dyDescent="0.25">
      <c r="A95" s="241"/>
      <c r="B95" s="11" t="s">
        <v>45</v>
      </c>
      <c r="C95" s="11">
        <v>1</v>
      </c>
      <c r="D95" s="240">
        <v>17.5</v>
      </c>
      <c r="E95" s="154">
        <f t="shared" si="1"/>
        <v>17.5</v>
      </c>
      <c r="F95" s="17"/>
      <c r="G95" s="135"/>
      <c r="H95" s="226"/>
    </row>
    <row r="96" spans="1:8" s="106" customFormat="1" ht="31.5" customHeight="1" x14ac:dyDescent="0.25">
      <c r="A96" s="241"/>
      <c r="B96" s="11" t="s">
        <v>45</v>
      </c>
      <c r="C96" s="11">
        <v>2.5</v>
      </c>
      <c r="D96" s="240">
        <v>17.5</v>
      </c>
      <c r="E96" s="154">
        <f t="shared" si="1"/>
        <v>43.75</v>
      </c>
      <c r="F96" s="17"/>
      <c r="G96" s="135"/>
      <c r="H96" s="226"/>
    </row>
    <row r="97" spans="1:8" s="106" customFormat="1" ht="31.5" customHeight="1" x14ac:dyDescent="0.25">
      <c r="A97" s="241"/>
      <c r="B97" s="11" t="s">
        <v>45</v>
      </c>
      <c r="C97" s="11">
        <v>1.5</v>
      </c>
      <c r="D97" s="240">
        <v>17.5</v>
      </c>
      <c r="E97" s="154">
        <f t="shared" si="1"/>
        <v>26.25</v>
      </c>
      <c r="F97" s="17"/>
      <c r="G97" s="135"/>
      <c r="H97" s="226"/>
    </row>
    <row r="98" spans="1:8" s="106" customFormat="1" ht="31.5" customHeight="1" x14ac:dyDescent="0.25">
      <c r="A98" s="241"/>
      <c r="B98" s="11" t="s">
        <v>45</v>
      </c>
      <c r="C98" s="11">
        <v>2.5</v>
      </c>
      <c r="D98" s="240">
        <v>17.5</v>
      </c>
      <c r="E98" s="154">
        <f t="shared" si="1"/>
        <v>43.75</v>
      </c>
      <c r="F98" s="17"/>
      <c r="G98" s="135"/>
      <c r="H98" s="226"/>
    </row>
    <row r="99" spans="1:8" s="106" customFormat="1" ht="31.5" customHeight="1" x14ac:dyDescent="0.25">
      <c r="A99" s="241"/>
      <c r="B99" s="11" t="s">
        <v>45</v>
      </c>
      <c r="C99" s="11">
        <v>4</v>
      </c>
      <c r="D99" s="240">
        <v>17.5</v>
      </c>
      <c r="E99" s="154">
        <f t="shared" si="1"/>
        <v>70</v>
      </c>
      <c r="F99" s="17"/>
      <c r="G99" s="135"/>
      <c r="H99" s="226"/>
    </row>
    <row r="100" spans="1:8" s="106" customFormat="1" ht="31.5" customHeight="1" x14ac:dyDescent="0.25">
      <c r="A100" s="241"/>
      <c r="B100" s="11" t="s">
        <v>45</v>
      </c>
      <c r="C100" s="11">
        <v>3</v>
      </c>
      <c r="D100" s="240">
        <v>17.5</v>
      </c>
      <c r="E100" s="154">
        <f t="shared" si="1"/>
        <v>52.5</v>
      </c>
      <c r="F100" s="175">
        <f>SUM(E93:E100)</f>
        <v>341.25</v>
      </c>
      <c r="G100" s="135">
        <v>945</v>
      </c>
      <c r="H100" s="248">
        <f>G100-F100</f>
        <v>603.75</v>
      </c>
    </row>
    <row r="101" spans="1:8" ht="31.5" customHeight="1" x14ac:dyDescent="0.25">
      <c r="A101" s="241"/>
      <c r="B101" s="11" t="s">
        <v>46</v>
      </c>
      <c r="C101" s="2">
        <v>1</v>
      </c>
      <c r="D101" s="2"/>
      <c r="E101" s="154">
        <v>90</v>
      </c>
      <c r="F101" s="110">
        <v>90</v>
      </c>
      <c r="G101" s="135">
        <v>90</v>
      </c>
      <c r="H101" s="248">
        <f>G101-F101</f>
        <v>0</v>
      </c>
    </row>
    <row r="102" spans="1:8" ht="31.5" customHeight="1" x14ac:dyDescent="0.25">
      <c r="A102" s="113"/>
      <c r="B102" s="11" t="s">
        <v>76</v>
      </c>
      <c r="C102" s="2">
        <v>1</v>
      </c>
      <c r="D102" s="240">
        <v>17.5</v>
      </c>
      <c r="E102" s="178">
        <f t="shared" ref="E102:E108" si="2">C102*D102</f>
        <v>17.5</v>
      </c>
      <c r="F102" s="110"/>
      <c r="G102" s="135"/>
      <c r="H102" s="248"/>
    </row>
    <row r="103" spans="1:8" ht="31.5" customHeight="1" x14ac:dyDescent="0.25">
      <c r="A103" s="113"/>
      <c r="B103" s="11" t="s">
        <v>76</v>
      </c>
      <c r="C103" s="2">
        <v>2</v>
      </c>
      <c r="D103" s="240">
        <v>17.5</v>
      </c>
      <c r="E103" s="178">
        <f t="shared" si="2"/>
        <v>35</v>
      </c>
      <c r="F103" s="110"/>
      <c r="G103" s="135"/>
      <c r="H103" s="248"/>
    </row>
    <row r="104" spans="1:8" ht="31.5" customHeight="1" x14ac:dyDescent="0.25">
      <c r="A104" s="113"/>
      <c r="B104" s="11" t="s">
        <v>76</v>
      </c>
      <c r="C104" s="2">
        <v>2</v>
      </c>
      <c r="D104" s="240">
        <v>17.5</v>
      </c>
      <c r="E104" s="178">
        <f t="shared" si="2"/>
        <v>35</v>
      </c>
      <c r="F104" s="110"/>
      <c r="G104" s="135"/>
      <c r="H104" s="248"/>
    </row>
    <row r="105" spans="1:8" ht="31.5" customHeight="1" x14ac:dyDescent="0.25">
      <c r="A105" s="113"/>
      <c r="B105" s="11" t="s">
        <v>76</v>
      </c>
      <c r="C105" s="2">
        <v>2</v>
      </c>
      <c r="D105" s="240">
        <v>17.5</v>
      </c>
      <c r="E105" s="178">
        <f t="shared" si="2"/>
        <v>35</v>
      </c>
      <c r="F105" s="110"/>
      <c r="G105" s="135"/>
      <c r="H105" s="248"/>
    </row>
    <row r="106" spans="1:8" ht="31.5" customHeight="1" x14ac:dyDescent="0.25">
      <c r="A106" s="113"/>
      <c r="B106" s="11" t="s">
        <v>76</v>
      </c>
      <c r="C106" s="2">
        <v>2</v>
      </c>
      <c r="D106" s="240">
        <v>17.5</v>
      </c>
      <c r="E106" s="178">
        <f t="shared" si="2"/>
        <v>35</v>
      </c>
      <c r="F106" s="110"/>
      <c r="G106" s="135"/>
      <c r="H106" s="248"/>
    </row>
    <row r="107" spans="1:8" ht="31.5" customHeight="1" x14ac:dyDescent="0.25">
      <c r="A107" s="241"/>
      <c r="B107" s="11" t="s">
        <v>76</v>
      </c>
      <c r="C107" s="11">
        <v>2</v>
      </c>
      <c r="D107" s="240">
        <v>17.5</v>
      </c>
      <c r="E107" s="178">
        <f t="shared" si="2"/>
        <v>35</v>
      </c>
      <c r="G107" s="137"/>
      <c r="H107" s="202"/>
    </row>
    <row r="108" spans="1:8" ht="31.5" customHeight="1" x14ac:dyDescent="0.25">
      <c r="A108" s="241"/>
      <c r="B108" s="11" t="s">
        <v>76</v>
      </c>
      <c r="C108" s="11">
        <v>2</v>
      </c>
      <c r="D108" s="240">
        <v>17.5</v>
      </c>
      <c r="E108" s="178">
        <f t="shared" si="2"/>
        <v>35</v>
      </c>
      <c r="F108" s="110">
        <f>SUM(E102:E108)</f>
        <v>227.5</v>
      </c>
      <c r="G108" s="137">
        <v>1120</v>
      </c>
      <c r="H108" s="249">
        <f>G108-F108</f>
        <v>892.5</v>
      </c>
    </row>
    <row r="109" spans="1:8" ht="31.5" customHeight="1" x14ac:dyDescent="0.25">
      <c r="A109" s="113"/>
      <c r="B109" s="11" t="s">
        <v>65</v>
      </c>
      <c r="C109" s="2"/>
      <c r="D109" s="2"/>
      <c r="E109" s="154">
        <v>70</v>
      </c>
      <c r="G109" s="137"/>
      <c r="H109" s="202"/>
    </row>
    <row r="110" spans="1:8" ht="31.5" customHeight="1" x14ac:dyDescent="0.25">
      <c r="A110" s="113"/>
      <c r="B110" s="11" t="s">
        <v>65</v>
      </c>
      <c r="C110" s="2"/>
      <c r="D110" s="2"/>
      <c r="E110" s="154">
        <v>70</v>
      </c>
      <c r="G110" s="137"/>
      <c r="H110" s="202"/>
    </row>
    <row r="111" spans="1:8" ht="31.5" customHeight="1" x14ac:dyDescent="0.25">
      <c r="A111" s="113"/>
      <c r="B111" s="11" t="s">
        <v>65</v>
      </c>
      <c r="C111" s="2"/>
      <c r="D111" s="2"/>
      <c r="E111" s="154">
        <v>70</v>
      </c>
      <c r="G111" s="137"/>
      <c r="H111" s="202"/>
    </row>
    <row r="112" spans="1:8" ht="31.5" customHeight="1" x14ac:dyDescent="0.25">
      <c r="A112" s="113"/>
      <c r="B112" s="11" t="s">
        <v>65</v>
      </c>
      <c r="C112" s="2"/>
      <c r="D112" s="2"/>
      <c r="E112" s="154">
        <v>70</v>
      </c>
      <c r="F112" s="110">
        <f>SUM(E109:E112)</f>
        <v>280</v>
      </c>
      <c r="G112" s="135">
        <v>280</v>
      </c>
      <c r="H112" s="248">
        <f>G112-F112</f>
        <v>0</v>
      </c>
    </row>
    <row r="113" spans="1:8" ht="28.5" customHeight="1" x14ac:dyDescent="0.25">
      <c r="A113" s="242"/>
      <c r="B113" s="11" t="s">
        <v>11</v>
      </c>
      <c r="C113" s="2">
        <v>2</v>
      </c>
      <c r="D113" s="2"/>
      <c r="E113" s="154">
        <v>100</v>
      </c>
      <c r="G113" s="137"/>
      <c r="H113" s="202"/>
    </row>
    <row r="114" spans="1:8" ht="28.5" customHeight="1" x14ac:dyDescent="0.25">
      <c r="A114" s="242"/>
      <c r="B114" s="11" t="s">
        <v>11</v>
      </c>
      <c r="C114" s="2"/>
      <c r="D114" s="2"/>
      <c r="E114" s="154">
        <v>100</v>
      </c>
      <c r="F114" s="110">
        <f>E113+E114</f>
        <v>200</v>
      </c>
      <c r="G114" s="137">
        <v>200</v>
      </c>
      <c r="H114" s="248">
        <f>G114-F114</f>
        <v>0</v>
      </c>
    </row>
    <row r="115" spans="1:8" ht="31.5" customHeight="1" x14ac:dyDescent="0.25">
      <c r="A115" s="243"/>
      <c r="B115" s="11" t="s">
        <v>72</v>
      </c>
      <c r="C115" s="2">
        <v>10</v>
      </c>
      <c r="D115" s="2"/>
      <c r="E115" s="154">
        <v>100</v>
      </c>
      <c r="G115" s="137" t="s">
        <v>1</v>
      </c>
      <c r="H115" s="202"/>
    </row>
    <row r="116" spans="1:8" ht="31.5" customHeight="1" x14ac:dyDescent="0.25">
      <c r="A116" s="243"/>
      <c r="B116" s="11" t="s">
        <v>72</v>
      </c>
      <c r="C116" s="2"/>
      <c r="D116" s="2"/>
      <c r="E116" s="154">
        <v>100</v>
      </c>
      <c r="G116" s="137"/>
      <c r="H116" s="202"/>
    </row>
    <row r="117" spans="1:8" ht="31.5" customHeight="1" x14ac:dyDescent="0.25">
      <c r="A117" s="243"/>
      <c r="B117" s="11" t="s">
        <v>72</v>
      </c>
      <c r="C117" s="2"/>
      <c r="D117" s="2"/>
      <c r="E117" s="154">
        <v>100</v>
      </c>
      <c r="G117" s="137"/>
      <c r="H117" s="202"/>
    </row>
    <row r="118" spans="1:8" ht="31.5" customHeight="1" x14ac:dyDescent="0.25">
      <c r="A118" s="243"/>
      <c r="B118" s="11" t="s">
        <v>72</v>
      </c>
      <c r="C118" s="2"/>
      <c r="D118" s="2"/>
      <c r="E118" s="154">
        <v>100</v>
      </c>
      <c r="G118" s="137"/>
      <c r="H118" s="202"/>
    </row>
    <row r="119" spans="1:8" ht="31.5" customHeight="1" x14ac:dyDescent="0.25">
      <c r="A119" s="243"/>
      <c r="B119" s="11" t="s">
        <v>72</v>
      </c>
      <c r="C119" s="2"/>
      <c r="D119" s="2"/>
      <c r="E119" s="154">
        <v>100</v>
      </c>
      <c r="G119" s="137"/>
      <c r="H119" s="202"/>
    </row>
    <row r="120" spans="1:8" ht="31.5" customHeight="1" x14ac:dyDescent="0.25">
      <c r="A120" s="243"/>
      <c r="B120" s="11" t="s">
        <v>72</v>
      </c>
      <c r="C120" s="2"/>
      <c r="D120" s="2"/>
      <c r="E120" s="154">
        <v>100</v>
      </c>
      <c r="G120" s="137"/>
      <c r="H120" s="202"/>
    </row>
    <row r="121" spans="1:8" ht="31.5" customHeight="1" x14ac:dyDescent="0.25">
      <c r="A121" s="243"/>
      <c r="B121" s="11" t="s">
        <v>72</v>
      </c>
      <c r="C121" s="2"/>
      <c r="D121" s="2"/>
      <c r="E121" s="154">
        <v>100</v>
      </c>
      <c r="G121" s="137"/>
      <c r="H121" s="202"/>
    </row>
    <row r="122" spans="1:8" ht="31.5" customHeight="1" x14ac:dyDescent="0.25">
      <c r="A122" s="243"/>
      <c r="B122" s="11" t="s">
        <v>72</v>
      </c>
      <c r="C122" s="2"/>
      <c r="D122" s="2"/>
      <c r="E122" s="154">
        <v>100</v>
      </c>
      <c r="G122" s="137"/>
      <c r="H122" s="202"/>
    </row>
    <row r="123" spans="1:8" ht="31.5" customHeight="1" x14ac:dyDescent="0.25">
      <c r="A123" s="243"/>
      <c r="B123" s="11" t="s">
        <v>72</v>
      </c>
      <c r="C123" s="2"/>
      <c r="D123" s="2"/>
      <c r="E123" s="154">
        <v>100</v>
      </c>
      <c r="G123" s="137"/>
      <c r="H123" s="202"/>
    </row>
    <row r="124" spans="1:8" ht="31.5" customHeight="1" x14ac:dyDescent="0.25">
      <c r="A124" s="243"/>
      <c r="B124" s="11" t="s">
        <v>72</v>
      </c>
      <c r="C124" s="2"/>
      <c r="D124" s="2"/>
      <c r="E124" s="154">
        <v>100</v>
      </c>
      <c r="F124" s="110">
        <f>SUM(E115:E124)</f>
        <v>1000</v>
      </c>
      <c r="G124" s="137">
        <v>1000</v>
      </c>
      <c r="H124" s="248">
        <f>G124-F124</f>
        <v>0</v>
      </c>
    </row>
    <row r="125" spans="1:8" ht="31.5" customHeight="1" x14ac:dyDescent="0.25">
      <c r="A125" s="243"/>
      <c r="B125" s="11" t="s">
        <v>12</v>
      </c>
      <c r="C125" s="2">
        <v>4</v>
      </c>
      <c r="D125" s="2"/>
      <c r="E125" s="154">
        <v>100</v>
      </c>
      <c r="G125" s="135" t="s">
        <v>1</v>
      </c>
      <c r="H125" s="202" t="s">
        <v>1</v>
      </c>
    </row>
    <row r="126" spans="1:8" ht="31.5" customHeight="1" x14ac:dyDescent="0.25">
      <c r="A126" s="243"/>
      <c r="B126" s="11" t="s">
        <v>12</v>
      </c>
      <c r="C126" s="2"/>
      <c r="D126" s="2"/>
      <c r="E126" s="154">
        <v>100</v>
      </c>
      <c r="G126" s="135"/>
      <c r="H126" s="202"/>
    </row>
    <row r="127" spans="1:8" ht="31.5" customHeight="1" x14ac:dyDescent="0.25">
      <c r="A127" s="243"/>
      <c r="B127" s="11" t="s">
        <v>12</v>
      </c>
      <c r="C127" s="2"/>
      <c r="D127" s="2"/>
      <c r="E127" s="154">
        <v>100</v>
      </c>
      <c r="G127" s="135"/>
      <c r="H127" s="202"/>
    </row>
    <row r="128" spans="1:8" ht="31.5" customHeight="1" x14ac:dyDescent="0.25">
      <c r="A128" s="243"/>
      <c r="B128" s="11" t="s">
        <v>12</v>
      </c>
      <c r="C128" s="2"/>
      <c r="D128" s="2"/>
      <c r="E128" s="154">
        <v>100</v>
      </c>
      <c r="F128" s="110">
        <f>SUM(E125:E128)</f>
        <v>400</v>
      </c>
      <c r="G128" s="135">
        <v>400</v>
      </c>
      <c r="H128" s="248">
        <f>G128-F128</f>
        <v>0</v>
      </c>
    </row>
    <row r="129" spans="1:8" ht="31.5" customHeight="1" x14ac:dyDescent="0.25">
      <c r="A129" s="113"/>
      <c r="B129" s="11" t="s">
        <v>78</v>
      </c>
      <c r="C129" s="2"/>
      <c r="D129" s="2"/>
      <c r="E129" s="154">
        <v>100</v>
      </c>
      <c r="G129" s="135"/>
      <c r="H129" s="202"/>
    </row>
    <row r="130" spans="1:8" ht="31.5" customHeight="1" x14ac:dyDescent="0.25">
      <c r="A130" s="113"/>
      <c r="B130" s="11" t="s">
        <v>78</v>
      </c>
      <c r="C130" s="2"/>
      <c r="D130" s="2"/>
      <c r="E130" s="154">
        <v>100</v>
      </c>
      <c r="G130" s="135"/>
      <c r="H130" s="202"/>
    </row>
    <row r="131" spans="1:8" ht="31.5" customHeight="1" x14ac:dyDescent="0.25">
      <c r="A131" s="113"/>
      <c r="B131" s="11" t="s">
        <v>78</v>
      </c>
      <c r="C131" s="2"/>
      <c r="D131" s="2"/>
      <c r="E131" s="154">
        <v>100</v>
      </c>
      <c r="G131" s="135"/>
      <c r="H131" s="202"/>
    </row>
    <row r="132" spans="1:8" ht="31.5" customHeight="1" x14ac:dyDescent="0.25">
      <c r="A132" s="113"/>
      <c r="B132" s="11" t="s">
        <v>78</v>
      </c>
      <c r="C132" s="2"/>
      <c r="D132" s="2"/>
      <c r="E132" s="154">
        <v>100</v>
      </c>
      <c r="F132" s="110">
        <f>SUM(E129:E132)</f>
        <v>400</v>
      </c>
      <c r="G132" s="135">
        <v>400</v>
      </c>
      <c r="H132" s="248">
        <f>G132-F132</f>
        <v>0</v>
      </c>
    </row>
    <row r="133" spans="1:8" ht="31.5" customHeight="1" x14ac:dyDescent="0.25">
      <c r="A133" s="113"/>
      <c r="B133" s="11" t="s">
        <v>73</v>
      </c>
      <c r="C133" s="2">
        <v>10.5</v>
      </c>
      <c r="D133" s="2">
        <v>17.5</v>
      </c>
      <c r="E133" s="154">
        <f t="shared" ref="E133:E138" si="3">C133*D133</f>
        <v>183.75</v>
      </c>
      <c r="G133" s="135"/>
      <c r="H133" s="202"/>
    </row>
    <row r="134" spans="1:8" ht="31.5" customHeight="1" x14ac:dyDescent="0.25">
      <c r="A134" s="113"/>
      <c r="B134" s="11" t="s">
        <v>73</v>
      </c>
      <c r="C134" s="2">
        <v>10.5</v>
      </c>
      <c r="D134" s="2">
        <v>17.5</v>
      </c>
      <c r="E134" s="154">
        <f t="shared" si="3"/>
        <v>183.75</v>
      </c>
      <c r="G134" s="135"/>
      <c r="H134" s="202"/>
    </row>
    <row r="135" spans="1:8" ht="31.5" customHeight="1" x14ac:dyDescent="0.25">
      <c r="A135" s="113"/>
      <c r="B135" s="11" t="s">
        <v>73</v>
      </c>
      <c r="C135" s="2">
        <v>10.5</v>
      </c>
      <c r="D135" s="2">
        <v>17.5</v>
      </c>
      <c r="E135" s="154">
        <f t="shared" si="3"/>
        <v>183.75</v>
      </c>
      <c r="G135" s="135"/>
      <c r="H135" s="202"/>
    </row>
    <row r="136" spans="1:8" ht="31.5" customHeight="1" x14ac:dyDescent="0.25">
      <c r="A136" s="113"/>
      <c r="B136" s="11" t="s">
        <v>73</v>
      </c>
      <c r="C136" s="2">
        <v>10.5</v>
      </c>
      <c r="D136" s="2">
        <v>17.5</v>
      </c>
      <c r="E136" s="154">
        <f t="shared" si="3"/>
        <v>183.75</v>
      </c>
      <c r="F136" s="110">
        <f>SUM(E133:E136)</f>
        <v>735</v>
      </c>
      <c r="G136" s="135">
        <v>875</v>
      </c>
      <c r="H136" s="248">
        <f>G136-F136</f>
        <v>140</v>
      </c>
    </row>
    <row r="137" spans="1:8" s="106" customFormat="1" ht="31.5" customHeight="1" x14ac:dyDescent="0.25">
      <c r="A137" s="11"/>
      <c r="B137" s="11" t="s">
        <v>74</v>
      </c>
      <c r="C137" s="2">
        <v>5</v>
      </c>
      <c r="D137" s="2">
        <v>17.5</v>
      </c>
      <c r="E137" s="154">
        <f t="shared" si="3"/>
        <v>87.5</v>
      </c>
      <c r="F137" s="175"/>
      <c r="G137" s="139"/>
      <c r="H137" s="250"/>
    </row>
    <row r="138" spans="1:8" s="106" customFormat="1" ht="31.5" customHeight="1" x14ac:dyDescent="0.25">
      <c r="A138" s="11"/>
      <c r="B138" s="11" t="s">
        <v>74</v>
      </c>
      <c r="C138" s="2">
        <v>4</v>
      </c>
      <c r="D138" s="2">
        <v>17.5</v>
      </c>
      <c r="E138" s="154">
        <f t="shared" si="3"/>
        <v>70</v>
      </c>
      <c r="F138" s="175">
        <f>E137+E138</f>
        <v>157.5</v>
      </c>
      <c r="G138" s="139">
        <v>350</v>
      </c>
      <c r="H138" s="250">
        <f>G138-F138</f>
        <v>192.5</v>
      </c>
    </row>
    <row r="139" spans="1:8" s="106" customFormat="1" ht="31.5" customHeight="1" x14ac:dyDescent="0.25">
      <c r="A139" s="11"/>
      <c r="B139" s="11" t="s">
        <v>84</v>
      </c>
      <c r="C139" s="2">
        <v>51</v>
      </c>
      <c r="D139" s="2"/>
      <c r="E139" s="154">
        <v>217</v>
      </c>
      <c r="F139" s="175"/>
      <c r="G139" s="139"/>
      <c r="H139" s="250"/>
    </row>
    <row r="140" spans="1:8" s="106" customFormat="1" ht="31.5" customHeight="1" x14ac:dyDescent="0.25">
      <c r="A140" s="11"/>
      <c r="B140" s="11" t="s">
        <v>84</v>
      </c>
      <c r="C140" s="2"/>
      <c r="D140" s="2"/>
      <c r="E140" s="154">
        <v>71</v>
      </c>
      <c r="F140" s="175"/>
      <c r="G140" s="139"/>
      <c r="H140" s="250"/>
    </row>
    <row r="141" spans="1:8" s="106" customFormat="1" ht="31.5" customHeight="1" x14ac:dyDescent="0.25">
      <c r="A141" s="11"/>
      <c r="B141" s="11" t="s">
        <v>84</v>
      </c>
      <c r="C141" s="2"/>
      <c r="D141" s="2"/>
      <c r="E141" s="154">
        <v>156.5</v>
      </c>
      <c r="F141" s="175"/>
      <c r="G141" s="139"/>
      <c r="H141" s="250"/>
    </row>
    <row r="142" spans="1:8" s="106" customFormat="1" ht="31.5" customHeight="1" x14ac:dyDescent="0.25">
      <c r="A142" s="11"/>
      <c r="B142" s="11" t="s">
        <v>84</v>
      </c>
      <c r="C142" s="2"/>
      <c r="D142" s="2"/>
      <c r="E142" s="154">
        <v>65.5</v>
      </c>
      <c r="F142" s="175">
        <f>SUM(E139:E142)</f>
        <v>510</v>
      </c>
      <c r="G142" s="139">
        <v>510</v>
      </c>
      <c r="H142" s="250">
        <f>F142-G142</f>
        <v>0</v>
      </c>
    </row>
    <row r="143" spans="1:8" ht="57.75" customHeight="1" x14ac:dyDescent="0.25">
      <c r="A143" s="113"/>
      <c r="B143" s="11" t="s">
        <v>52</v>
      </c>
      <c r="C143" s="2">
        <v>1</v>
      </c>
      <c r="D143" s="2"/>
      <c r="E143" s="154">
        <v>100</v>
      </c>
      <c r="F143" s="236">
        <f>E143</f>
        <v>100</v>
      </c>
      <c r="G143" s="140">
        <v>100</v>
      </c>
      <c r="H143" s="248">
        <f>G143-F143</f>
        <v>0</v>
      </c>
    </row>
    <row r="144" spans="1:8" ht="57.75" customHeight="1" x14ac:dyDescent="0.25">
      <c r="A144" s="113"/>
      <c r="B144" s="11" t="s">
        <v>64</v>
      </c>
      <c r="C144" s="2">
        <v>1</v>
      </c>
      <c r="D144" s="2"/>
      <c r="E144" s="154">
        <v>100</v>
      </c>
      <c r="F144" s="236">
        <f>E144</f>
        <v>100</v>
      </c>
      <c r="G144" s="140">
        <v>100</v>
      </c>
      <c r="H144" s="248">
        <f>G144-F144</f>
        <v>0</v>
      </c>
    </row>
    <row r="145" spans="1:8" ht="30.75" customHeight="1" x14ac:dyDescent="0.25">
      <c r="A145" s="113"/>
      <c r="B145" s="11" t="s">
        <v>25</v>
      </c>
      <c r="C145" s="2">
        <v>3</v>
      </c>
      <c r="D145" s="2"/>
      <c r="E145" s="154">
        <v>70</v>
      </c>
      <c r="F145" s="237"/>
      <c r="G145" s="140"/>
      <c r="H145" s="202"/>
    </row>
    <row r="146" spans="1:8" ht="30.75" customHeight="1" x14ac:dyDescent="0.25">
      <c r="A146" s="113"/>
      <c r="B146" s="11" t="s">
        <v>25</v>
      </c>
      <c r="C146" s="2"/>
      <c r="D146" s="2"/>
      <c r="E146" s="154">
        <v>70</v>
      </c>
      <c r="F146" s="129"/>
      <c r="G146" s="140"/>
      <c r="H146" s="202"/>
    </row>
    <row r="147" spans="1:8" ht="30.75" customHeight="1" x14ac:dyDescent="0.25">
      <c r="A147" s="113"/>
      <c r="B147" s="11" t="s">
        <v>25</v>
      </c>
      <c r="C147" s="2"/>
      <c r="D147" s="2"/>
      <c r="E147" s="154">
        <v>70</v>
      </c>
      <c r="F147" s="176">
        <f>SUM(E145:E147)</f>
        <v>210</v>
      </c>
      <c r="G147" s="140">
        <v>210</v>
      </c>
      <c r="H147" s="248">
        <f>G147-F147</f>
        <v>0</v>
      </c>
    </row>
    <row r="148" spans="1:8" ht="36.75" customHeight="1" x14ac:dyDescent="0.25">
      <c r="A148" s="113"/>
      <c r="B148" s="11" t="s">
        <v>75</v>
      </c>
      <c r="C148" s="2">
        <v>3</v>
      </c>
      <c r="D148" s="2">
        <v>17.5</v>
      </c>
      <c r="E148" s="154">
        <f t="shared" ref="E148:E159" si="4">C148*D148</f>
        <v>52.5</v>
      </c>
      <c r="G148" s="136"/>
      <c r="H148" s="202"/>
    </row>
    <row r="149" spans="1:8" ht="36.75" customHeight="1" x14ac:dyDescent="0.25">
      <c r="A149" s="113"/>
      <c r="B149" s="11" t="s">
        <v>75</v>
      </c>
      <c r="C149" s="2">
        <v>5.5</v>
      </c>
      <c r="D149" s="2">
        <v>17.5</v>
      </c>
      <c r="E149" s="154">
        <f t="shared" si="4"/>
        <v>96.25</v>
      </c>
      <c r="G149" s="136"/>
      <c r="H149" s="202"/>
    </row>
    <row r="150" spans="1:8" ht="36.75" customHeight="1" x14ac:dyDescent="0.25">
      <c r="A150" s="113"/>
      <c r="B150" s="11" t="s">
        <v>75</v>
      </c>
      <c r="C150" s="2">
        <v>2</v>
      </c>
      <c r="D150" s="2">
        <v>17.5</v>
      </c>
      <c r="E150" s="154">
        <f t="shared" si="4"/>
        <v>35</v>
      </c>
      <c r="G150" s="136"/>
      <c r="H150" s="202"/>
    </row>
    <row r="151" spans="1:8" ht="36.75" customHeight="1" x14ac:dyDescent="0.25">
      <c r="A151" s="113"/>
      <c r="B151" s="11" t="s">
        <v>75</v>
      </c>
      <c r="C151" s="2">
        <v>8</v>
      </c>
      <c r="D151" s="2">
        <v>17.5</v>
      </c>
      <c r="E151" s="154">
        <f t="shared" si="4"/>
        <v>140</v>
      </c>
      <c r="G151" s="136"/>
      <c r="H151" s="202"/>
    </row>
    <row r="152" spans="1:8" ht="36.75" customHeight="1" x14ac:dyDescent="0.25">
      <c r="A152" s="113"/>
      <c r="B152" s="11" t="s">
        <v>75</v>
      </c>
      <c r="C152" s="2">
        <v>5</v>
      </c>
      <c r="D152" s="2">
        <v>17.5</v>
      </c>
      <c r="E152" s="154">
        <f t="shared" si="4"/>
        <v>87.5</v>
      </c>
      <c r="G152" s="136"/>
      <c r="H152" s="202"/>
    </row>
    <row r="153" spans="1:8" ht="36.75" customHeight="1" x14ac:dyDescent="0.25">
      <c r="A153" s="113"/>
      <c r="B153" s="11" t="s">
        <v>75</v>
      </c>
      <c r="C153" s="2">
        <v>7</v>
      </c>
      <c r="D153" s="2">
        <v>17.5</v>
      </c>
      <c r="E153" s="154">
        <f t="shared" si="4"/>
        <v>122.5</v>
      </c>
      <c r="G153" s="136"/>
      <c r="H153" s="202"/>
    </row>
    <row r="154" spans="1:8" ht="36.75" customHeight="1" x14ac:dyDescent="0.25">
      <c r="A154" s="113"/>
      <c r="B154" s="11" t="s">
        <v>75</v>
      </c>
      <c r="C154" s="2">
        <v>8.5</v>
      </c>
      <c r="D154" s="2">
        <v>17.5</v>
      </c>
      <c r="E154" s="154">
        <f t="shared" si="4"/>
        <v>148.75</v>
      </c>
      <c r="G154" s="136"/>
      <c r="H154" s="202"/>
    </row>
    <row r="155" spans="1:8" ht="36.75" customHeight="1" x14ac:dyDescent="0.25">
      <c r="A155" s="113"/>
      <c r="B155" s="11" t="s">
        <v>75</v>
      </c>
      <c r="C155" s="2">
        <v>5</v>
      </c>
      <c r="D155" s="2">
        <v>17.5</v>
      </c>
      <c r="E155" s="154">
        <f t="shared" si="4"/>
        <v>87.5</v>
      </c>
      <c r="G155" s="136"/>
      <c r="H155" s="202"/>
    </row>
    <row r="156" spans="1:8" ht="36.75" customHeight="1" x14ac:dyDescent="0.25">
      <c r="A156" s="113"/>
      <c r="B156" s="11" t="s">
        <v>75</v>
      </c>
      <c r="C156" s="2">
        <v>5.5</v>
      </c>
      <c r="D156" s="2">
        <v>17.5</v>
      </c>
      <c r="E156" s="154">
        <f t="shared" si="4"/>
        <v>96.25</v>
      </c>
      <c r="G156" s="136"/>
      <c r="H156" s="202"/>
    </row>
    <row r="157" spans="1:8" ht="36.75" customHeight="1" x14ac:dyDescent="0.25">
      <c r="A157" s="113"/>
      <c r="B157" s="11" t="s">
        <v>75</v>
      </c>
      <c r="C157" s="2">
        <v>3</v>
      </c>
      <c r="D157" s="2">
        <v>17.5</v>
      </c>
      <c r="E157" s="154">
        <f t="shared" si="4"/>
        <v>52.5</v>
      </c>
      <c r="G157" s="136"/>
      <c r="H157" s="202"/>
    </row>
    <row r="158" spans="1:8" ht="36.75" customHeight="1" x14ac:dyDescent="0.25">
      <c r="A158" s="113"/>
      <c r="B158" s="11" t="s">
        <v>75</v>
      </c>
      <c r="C158" s="2">
        <v>4</v>
      </c>
      <c r="D158" s="2">
        <v>17.5</v>
      </c>
      <c r="E158" s="154">
        <f t="shared" si="4"/>
        <v>70</v>
      </c>
      <c r="G158" s="136"/>
      <c r="H158" s="202"/>
    </row>
    <row r="159" spans="1:8" ht="36.75" customHeight="1" x14ac:dyDescent="0.25">
      <c r="A159" s="113"/>
      <c r="B159" s="11" t="s">
        <v>75</v>
      </c>
      <c r="C159" s="2">
        <v>3.5</v>
      </c>
      <c r="D159" s="2">
        <v>17.5</v>
      </c>
      <c r="E159" s="154">
        <f t="shared" si="4"/>
        <v>61.25</v>
      </c>
      <c r="F159" s="110">
        <f>SUM(E148:E159)</f>
        <v>1050</v>
      </c>
      <c r="G159" s="136">
        <v>1890</v>
      </c>
      <c r="H159" s="248">
        <f>G159-F159</f>
        <v>840</v>
      </c>
    </row>
    <row r="160" spans="1:8" ht="33" customHeight="1" x14ac:dyDescent="0.25">
      <c r="A160" s="113"/>
      <c r="B160" s="26" t="s">
        <v>66</v>
      </c>
      <c r="C160" s="40"/>
      <c r="D160" s="40"/>
      <c r="E160" s="157">
        <v>300</v>
      </c>
      <c r="G160" s="137"/>
      <c r="H160" s="202"/>
    </row>
    <row r="161" spans="1:8" ht="33" customHeight="1" x14ac:dyDescent="0.25">
      <c r="A161" s="113"/>
      <c r="B161" s="26" t="s">
        <v>66</v>
      </c>
      <c r="C161" s="40"/>
      <c r="D161" s="40"/>
      <c r="E161" s="157">
        <v>190</v>
      </c>
      <c r="G161" s="137"/>
      <c r="H161" s="202"/>
    </row>
    <row r="162" spans="1:8" ht="33" customHeight="1" x14ac:dyDescent="0.25">
      <c r="A162" s="113"/>
      <c r="B162" s="26" t="s">
        <v>66</v>
      </c>
      <c r="C162" s="40"/>
      <c r="D162" s="40"/>
      <c r="E162" s="157">
        <v>137</v>
      </c>
      <c r="G162" s="137"/>
      <c r="H162" s="202"/>
    </row>
    <row r="163" spans="1:8" ht="33" customHeight="1" x14ac:dyDescent="0.25">
      <c r="A163" s="113"/>
      <c r="B163" s="26" t="s">
        <v>66</v>
      </c>
      <c r="C163" s="40"/>
      <c r="D163" s="40"/>
      <c r="E163" s="157">
        <v>155</v>
      </c>
      <c r="G163" s="137"/>
      <c r="H163" s="202"/>
    </row>
    <row r="164" spans="1:8" ht="33" customHeight="1" x14ac:dyDescent="0.25">
      <c r="A164" s="113"/>
      <c r="B164" s="26" t="s">
        <v>66</v>
      </c>
      <c r="C164" s="40"/>
      <c r="D164" s="40"/>
      <c r="E164" s="157">
        <v>213</v>
      </c>
      <c r="G164" s="137"/>
      <c r="H164" s="202"/>
    </row>
    <row r="165" spans="1:8" ht="33" customHeight="1" x14ac:dyDescent="0.25">
      <c r="A165" s="113"/>
      <c r="B165" s="26" t="s">
        <v>66</v>
      </c>
      <c r="C165" s="40"/>
      <c r="D165" s="40"/>
      <c r="E165" s="157">
        <v>401</v>
      </c>
      <c r="F165" s="112">
        <f>SUM(E160:E165)</f>
        <v>1396</v>
      </c>
      <c r="G165" s="137">
        <v>1396</v>
      </c>
      <c r="H165" s="248">
        <f>G165-F165</f>
        <v>0</v>
      </c>
    </row>
    <row r="166" spans="1:8" ht="33" customHeight="1" x14ac:dyDescent="0.25">
      <c r="A166" s="242"/>
      <c r="B166" s="11" t="s">
        <v>44</v>
      </c>
      <c r="C166" s="2">
        <v>3</v>
      </c>
      <c r="D166" s="2"/>
      <c r="E166" s="154">
        <v>150</v>
      </c>
      <c r="G166" s="137"/>
      <c r="H166" s="202"/>
    </row>
    <row r="167" spans="1:8" ht="33" customHeight="1" x14ac:dyDescent="0.25">
      <c r="A167" s="113"/>
      <c r="B167" s="11" t="s">
        <v>44</v>
      </c>
      <c r="C167" s="2"/>
      <c r="D167" s="2"/>
      <c r="E167" s="154">
        <v>150</v>
      </c>
      <c r="G167" s="137"/>
      <c r="H167" s="202"/>
    </row>
    <row r="168" spans="1:8" ht="33" customHeight="1" x14ac:dyDescent="0.25">
      <c r="A168" s="113"/>
      <c r="B168" s="11" t="s">
        <v>44</v>
      </c>
      <c r="C168" s="2"/>
      <c r="D168" s="2"/>
      <c r="E168" s="154">
        <v>150</v>
      </c>
      <c r="F168" s="110">
        <f>SUM(E166:E168)</f>
        <v>450</v>
      </c>
      <c r="G168" s="137">
        <v>450</v>
      </c>
      <c r="H168" s="248">
        <f>G168-F168</f>
        <v>0</v>
      </c>
    </row>
    <row r="169" spans="1:8" ht="33" customHeight="1" x14ac:dyDescent="0.25">
      <c r="A169" s="244"/>
      <c r="B169" s="11" t="s">
        <v>15</v>
      </c>
      <c r="C169" s="11"/>
      <c r="D169" s="11"/>
      <c r="E169" s="245">
        <v>70</v>
      </c>
      <c r="G169" s="137"/>
      <c r="H169" s="202"/>
    </row>
    <row r="170" spans="1:8" ht="33" customHeight="1" x14ac:dyDescent="0.25">
      <c r="A170" s="244"/>
      <c r="B170" s="11" t="s">
        <v>15</v>
      </c>
      <c r="C170" s="11"/>
      <c r="D170" s="11"/>
      <c r="E170" s="245">
        <v>35</v>
      </c>
      <c r="G170" s="137"/>
      <c r="H170" s="202"/>
    </row>
    <row r="171" spans="1:8" ht="33" customHeight="1" x14ac:dyDescent="0.25">
      <c r="A171" s="244"/>
      <c r="B171" s="11" t="s">
        <v>15</v>
      </c>
      <c r="C171" s="11"/>
      <c r="D171" s="11"/>
      <c r="E171" s="245">
        <v>35</v>
      </c>
      <c r="G171" s="137"/>
      <c r="H171" s="202"/>
    </row>
    <row r="172" spans="1:8" ht="33" customHeight="1" x14ac:dyDescent="0.25">
      <c r="A172" s="244"/>
      <c r="B172" s="11" t="s">
        <v>15</v>
      </c>
      <c r="C172" s="11"/>
      <c r="D172" s="11"/>
      <c r="E172" s="245">
        <v>35</v>
      </c>
      <c r="G172" s="137"/>
      <c r="H172" s="202"/>
    </row>
    <row r="173" spans="1:8" ht="33" customHeight="1" x14ac:dyDescent="0.25">
      <c r="A173" s="244"/>
      <c r="B173" s="11" t="s">
        <v>15</v>
      </c>
      <c r="C173" s="11"/>
      <c r="D173" s="11"/>
      <c r="E173" s="245">
        <v>35</v>
      </c>
      <c r="G173" s="137"/>
      <c r="H173" s="202"/>
    </row>
    <row r="174" spans="1:8" ht="33" customHeight="1" x14ac:dyDescent="0.25">
      <c r="A174" s="244"/>
      <c r="B174" s="11" t="s">
        <v>15</v>
      </c>
      <c r="C174" s="11"/>
      <c r="D174" s="11"/>
      <c r="E174" s="245">
        <v>70</v>
      </c>
      <c r="G174" s="137"/>
      <c r="H174" s="202"/>
    </row>
    <row r="175" spans="1:8" ht="33" customHeight="1" x14ac:dyDescent="0.25">
      <c r="A175" s="244"/>
      <c r="B175" s="11" t="s">
        <v>15</v>
      </c>
      <c r="C175" s="11"/>
      <c r="D175" s="11"/>
      <c r="E175" s="245">
        <v>35</v>
      </c>
      <c r="G175" s="137"/>
      <c r="H175" s="202"/>
    </row>
    <row r="176" spans="1:8" ht="33" customHeight="1" x14ac:dyDescent="0.25">
      <c r="A176" s="244"/>
      <c r="B176" s="11" t="s">
        <v>15</v>
      </c>
      <c r="C176" s="11"/>
      <c r="D176" s="11"/>
      <c r="E176" s="245">
        <v>35</v>
      </c>
      <c r="G176" s="137"/>
      <c r="H176" s="202"/>
    </row>
    <row r="177" spans="1:9" ht="33" customHeight="1" x14ac:dyDescent="0.25">
      <c r="A177" s="244"/>
      <c r="B177" s="11" t="s">
        <v>15</v>
      </c>
      <c r="C177" s="11"/>
      <c r="D177" s="11"/>
      <c r="E177" s="245">
        <v>35</v>
      </c>
      <c r="G177" s="137"/>
      <c r="H177" s="202"/>
    </row>
    <row r="178" spans="1:9" ht="33" customHeight="1" x14ac:dyDescent="0.25">
      <c r="A178" s="244"/>
      <c r="B178" s="11" t="s">
        <v>15</v>
      </c>
      <c r="C178" s="11"/>
      <c r="D178" s="11"/>
      <c r="E178" s="245">
        <v>35</v>
      </c>
      <c r="G178" s="137"/>
      <c r="H178" s="202"/>
    </row>
    <row r="179" spans="1:9" ht="33" customHeight="1" x14ac:dyDescent="0.25">
      <c r="A179" s="244"/>
      <c r="B179" s="11" t="s">
        <v>15</v>
      </c>
      <c r="C179" s="11"/>
      <c r="D179" s="11"/>
      <c r="E179" s="245">
        <v>35</v>
      </c>
      <c r="G179" s="137"/>
      <c r="H179" s="202"/>
    </row>
    <row r="180" spans="1:9" ht="33" customHeight="1" x14ac:dyDescent="0.25">
      <c r="A180" s="244"/>
      <c r="B180" s="11" t="s">
        <v>15</v>
      </c>
      <c r="C180" s="11"/>
      <c r="D180" s="11"/>
      <c r="E180" s="245">
        <v>35</v>
      </c>
      <c r="G180" s="137"/>
      <c r="H180" s="202"/>
    </row>
    <row r="181" spans="1:9" ht="33" customHeight="1" x14ac:dyDescent="0.25">
      <c r="A181" s="244"/>
      <c r="B181" s="11" t="s">
        <v>15</v>
      </c>
      <c r="C181" s="11"/>
      <c r="D181" s="11"/>
      <c r="E181" s="245">
        <v>35</v>
      </c>
      <c r="G181" s="137"/>
      <c r="H181" s="202"/>
    </row>
    <row r="182" spans="1:9" ht="33" customHeight="1" x14ac:dyDescent="0.25">
      <c r="A182" s="246"/>
      <c r="B182" s="11" t="s">
        <v>15</v>
      </c>
      <c r="C182" s="11"/>
      <c r="D182" s="11"/>
      <c r="E182" s="247">
        <v>52.5</v>
      </c>
      <c r="G182" s="137"/>
      <c r="H182" s="202"/>
    </row>
    <row r="183" spans="1:9" ht="33" customHeight="1" x14ac:dyDescent="0.25">
      <c r="A183" s="246"/>
      <c r="B183" s="11" t="s">
        <v>15</v>
      </c>
      <c r="C183" s="11"/>
      <c r="D183" s="11"/>
      <c r="E183" s="247">
        <v>35</v>
      </c>
      <c r="G183" s="137"/>
      <c r="H183" s="202"/>
    </row>
    <row r="184" spans="1:9" ht="33" customHeight="1" x14ac:dyDescent="0.25">
      <c r="A184" s="246"/>
      <c r="B184" s="11" t="s">
        <v>15</v>
      </c>
      <c r="C184" s="11"/>
      <c r="D184" s="11"/>
      <c r="E184" s="247">
        <v>35</v>
      </c>
      <c r="G184" s="137"/>
      <c r="H184" s="202"/>
    </row>
    <row r="185" spans="1:9" ht="33" customHeight="1" x14ac:dyDescent="0.25">
      <c r="A185" s="246"/>
      <c r="B185" s="11" t="s">
        <v>15</v>
      </c>
      <c r="C185" s="11"/>
      <c r="D185" s="11"/>
      <c r="E185" s="247">
        <v>35</v>
      </c>
      <c r="G185" s="137"/>
      <c r="H185" s="202"/>
    </row>
    <row r="186" spans="1:9" ht="33" customHeight="1" x14ac:dyDescent="0.25">
      <c r="A186" s="246"/>
      <c r="B186" s="11" t="s">
        <v>15</v>
      </c>
      <c r="C186" s="11"/>
      <c r="D186" s="11"/>
      <c r="E186" s="247">
        <v>35</v>
      </c>
      <c r="G186" s="137"/>
      <c r="H186" s="202"/>
    </row>
    <row r="187" spans="1:9" ht="33" customHeight="1" x14ac:dyDescent="0.25">
      <c r="A187" s="246"/>
      <c r="B187" s="11" t="s">
        <v>15</v>
      </c>
      <c r="C187" s="11"/>
      <c r="D187" s="11"/>
      <c r="E187" s="247">
        <v>35</v>
      </c>
      <c r="G187" s="137"/>
      <c r="H187" s="202"/>
    </row>
    <row r="188" spans="1:9" ht="33" customHeight="1" x14ac:dyDescent="0.25">
      <c r="A188" s="246"/>
      <c r="B188" s="11" t="s">
        <v>15</v>
      </c>
      <c r="C188" s="11"/>
      <c r="D188" s="11"/>
      <c r="E188" s="247">
        <v>52.5</v>
      </c>
      <c r="G188" s="137"/>
      <c r="H188" s="202"/>
    </row>
    <row r="189" spans="1:9" ht="33" customHeight="1" x14ac:dyDescent="0.25">
      <c r="A189" s="246"/>
      <c r="B189" s="11" t="s">
        <v>15</v>
      </c>
      <c r="C189" s="11"/>
      <c r="D189" s="11"/>
      <c r="E189" s="247">
        <v>52.5</v>
      </c>
      <c r="G189" s="137"/>
      <c r="H189" s="202"/>
    </row>
    <row r="190" spans="1:9" ht="33" customHeight="1" x14ac:dyDescent="0.25">
      <c r="A190" s="244"/>
      <c r="B190" s="11" t="s">
        <v>15</v>
      </c>
      <c r="C190" s="11"/>
      <c r="D190" s="11"/>
      <c r="E190" s="245">
        <v>35</v>
      </c>
      <c r="G190" s="137"/>
      <c r="H190" s="202"/>
    </row>
    <row r="191" spans="1:9" ht="33" customHeight="1" x14ac:dyDescent="0.25">
      <c r="A191" s="244"/>
      <c r="B191" s="11" t="s">
        <v>15</v>
      </c>
      <c r="C191" s="11"/>
      <c r="D191" s="11"/>
      <c r="E191" s="245">
        <v>35</v>
      </c>
      <c r="F191" s="134">
        <f>SUM(E169:E191)</f>
        <v>927.5</v>
      </c>
      <c r="G191" s="137">
        <v>875</v>
      </c>
      <c r="H191" s="251">
        <f>G191-F191</f>
        <v>-52.5</v>
      </c>
      <c r="I191" t="s">
        <v>133</v>
      </c>
    </row>
    <row r="192" spans="1:9" ht="33" customHeight="1" x14ac:dyDescent="0.25">
      <c r="A192" s="113"/>
      <c r="B192" s="11" t="s">
        <v>26</v>
      </c>
      <c r="C192" s="11">
        <v>2</v>
      </c>
      <c r="D192" s="11"/>
      <c r="E192" s="154">
        <v>90</v>
      </c>
      <c r="G192" s="137"/>
      <c r="H192" s="248"/>
    </row>
    <row r="193" spans="1:8" ht="33" customHeight="1" x14ac:dyDescent="0.25">
      <c r="A193" s="113"/>
      <c r="B193" s="11" t="s">
        <v>26</v>
      </c>
      <c r="C193" s="11"/>
      <c r="D193" s="11"/>
      <c r="E193" s="154">
        <v>90</v>
      </c>
      <c r="F193" s="110">
        <f>E192+E193</f>
        <v>180</v>
      </c>
      <c r="G193" s="137">
        <v>180</v>
      </c>
      <c r="H193" s="248">
        <f>G193-F193</f>
        <v>0</v>
      </c>
    </row>
    <row r="194" spans="1:8" ht="26.25" customHeight="1" x14ac:dyDescent="0.25">
      <c r="A194"/>
      <c r="B194"/>
      <c r="C194"/>
      <c r="D194"/>
      <c r="E194" s="179"/>
      <c r="F194"/>
      <c r="G194" s="141"/>
    </row>
    <row r="195" spans="1:8" ht="34.5" customHeight="1" x14ac:dyDescent="0.25">
      <c r="A195"/>
      <c r="B195"/>
      <c r="C195"/>
      <c r="D195"/>
      <c r="E195" s="252">
        <f>SUM(E3:E194)</f>
        <v>16741</v>
      </c>
      <c r="F195" s="141">
        <f>SUM(F3:F194)</f>
        <v>16741</v>
      </c>
      <c r="G195" s="141">
        <f>SUM(G3:G194)</f>
        <v>21816</v>
      </c>
      <c r="H195" s="141">
        <f>SUM(H3:H194)</f>
        <v>5075</v>
      </c>
    </row>
    <row r="196" spans="1:8" x14ac:dyDescent="0.25">
      <c r="A196"/>
      <c r="B196"/>
      <c r="C196"/>
      <c r="D196"/>
      <c r="E196" s="179"/>
      <c r="F196"/>
      <c r="G196" s="141"/>
    </row>
    <row r="197" spans="1:8" ht="36" customHeight="1" x14ac:dyDescent="0.25">
      <c r="A197"/>
      <c r="B197"/>
      <c r="C197"/>
      <c r="D197"/>
      <c r="E197" s="179"/>
      <c r="F197" s="46"/>
      <c r="G197" s="141"/>
    </row>
    <row r="198" spans="1:8" ht="36" customHeight="1" x14ac:dyDescent="0.25">
      <c r="A198"/>
      <c r="B198"/>
      <c r="C198"/>
      <c r="D198"/>
      <c r="E198" s="179"/>
      <c r="F198"/>
      <c r="G198" s="141"/>
    </row>
    <row r="199" spans="1:8" ht="27" customHeight="1" x14ac:dyDescent="0.25">
      <c r="A199"/>
      <c r="B199"/>
      <c r="C199"/>
      <c r="D199"/>
      <c r="E199" s="179"/>
      <c r="F199"/>
      <c r="G199" s="141"/>
    </row>
    <row r="200" spans="1:8" ht="48" customHeight="1" x14ac:dyDescent="0.25">
      <c r="A200"/>
      <c r="B200"/>
      <c r="C200"/>
      <c r="D200"/>
      <c r="E200" s="179"/>
      <c r="F200"/>
      <c r="G200" s="141"/>
    </row>
    <row r="201" spans="1:8" ht="52.5" customHeight="1" x14ac:dyDescent="0.25">
      <c r="A201"/>
      <c r="B201"/>
      <c r="C201"/>
      <c r="D201"/>
      <c r="E201" s="179"/>
      <c r="F201"/>
      <c r="G201" s="141"/>
    </row>
    <row r="202" spans="1:8" x14ac:dyDescent="0.25">
      <c r="A202"/>
      <c r="B202"/>
      <c r="C202"/>
      <c r="D202"/>
      <c r="E202" s="179"/>
      <c r="F202"/>
      <c r="G202" s="141"/>
    </row>
    <row r="203" spans="1:8" ht="15" customHeight="1" x14ac:dyDescent="0.25">
      <c r="A203"/>
      <c r="B203"/>
      <c r="C203"/>
      <c r="D203"/>
      <c r="E203" s="179"/>
      <c r="F203"/>
      <c r="G203" s="141"/>
    </row>
    <row r="204" spans="1:8" ht="15" customHeight="1" x14ac:dyDescent="0.25"/>
    <row r="205" spans="1:8" ht="15" customHeight="1" x14ac:dyDescent="0.25"/>
  </sheetData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9B00-4B2A-4780-B295-8F5B56FAD3B0}">
  <dimension ref="A1:H124"/>
  <sheetViews>
    <sheetView topLeftCell="A25" zoomScale="160" zoomScaleNormal="160" workbookViewId="0">
      <selection activeCell="A3" sqref="A3:A114"/>
    </sheetView>
  </sheetViews>
  <sheetFormatPr defaultRowHeight="15" x14ac:dyDescent="0.25"/>
  <cols>
    <col min="1" max="1" width="18.42578125" style="1" customWidth="1"/>
    <col min="2" max="2" width="25.140625" style="1" customWidth="1"/>
    <col min="3" max="4" width="5.28515625" style="1" customWidth="1"/>
    <col min="5" max="5" width="11.140625" style="1" customWidth="1"/>
    <col min="6" max="6" width="11.42578125" style="1" customWidth="1"/>
    <col min="7" max="7" width="11.28515625" style="133" customWidth="1"/>
    <col min="8" max="8" width="11.42578125" customWidth="1"/>
  </cols>
  <sheetData>
    <row r="1" spans="1:8" ht="40.5" customHeight="1" x14ac:dyDescent="0.25">
      <c r="A1" s="31" t="s">
        <v>34</v>
      </c>
      <c r="B1" s="32"/>
      <c r="C1" s="32"/>
      <c r="D1" s="32"/>
      <c r="E1" s="33"/>
      <c r="G1" s="131"/>
    </row>
    <row r="2" spans="1:8" ht="40.5" customHeight="1" thickBot="1" x14ac:dyDescent="0.3">
      <c r="A2" s="14" t="s">
        <v>98</v>
      </c>
      <c r="B2" s="14" t="s">
        <v>99</v>
      </c>
      <c r="C2" s="14"/>
      <c r="D2" s="14"/>
      <c r="E2" s="173" t="s">
        <v>42</v>
      </c>
      <c r="F2" s="173" t="s">
        <v>89</v>
      </c>
      <c r="G2" s="174" t="s">
        <v>90</v>
      </c>
      <c r="H2" s="173" t="s">
        <v>91</v>
      </c>
    </row>
    <row r="3" spans="1:8" ht="23.25" thickBot="1" x14ac:dyDescent="0.3">
      <c r="A3" s="116"/>
      <c r="B3" s="28" t="s">
        <v>30</v>
      </c>
      <c r="C3" s="11">
        <v>4</v>
      </c>
      <c r="D3" s="11"/>
      <c r="E3" s="13">
        <v>65</v>
      </c>
      <c r="G3" s="130" t="s">
        <v>1</v>
      </c>
      <c r="H3" s="202"/>
    </row>
    <row r="4" spans="1:8" ht="23.25" thickBot="1" x14ac:dyDescent="0.3">
      <c r="A4" s="116"/>
      <c r="B4" s="28" t="s">
        <v>30</v>
      </c>
      <c r="C4" s="28"/>
      <c r="D4" s="28"/>
      <c r="E4" s="13">
        <v>65</v>
      </c>
      <c r="G4" s="130"/>
      <c r="H4" s="202"/>
    </row>
    <row r="5" spans="1:8" ht="23.25" thickBot="1" x14ac:dyDescent="0.3">
      <c r="A5" s="116"/>
      <c r="B5" s="28" t="s">
        <v>30</v>
      </c>
      <c r="C5" s="28"/>
      <c r="D5" s="28"/>
      <c r="E5" s="13">
        <v>65</v>
      </c>
      <c r="G5" s="130"/>
      <c r="H5" s="202"/>
    </row>
    <row r="6" spans="1:8" ht="23.25" thickBot="1" x14ac:dyDescent="0.3">
      <c r="A6" s="116"/>
      <c r="B6" s="28" t="s">
        <v>30</v>
      </c>
      <c r="C6" s="28"/>
      <c r="D6" s="28"/>
      <c r="E6" s="13">
        <v>65</v>
      </c>
      <c r="F6" s="110">
        <f>SUM(E3:E6)</f>
        <v>260</v>
      </c>
      <c r="G6" s="130">
        <v>260</v>
      </c>
      <c r="H6" s="167">
        <f>G6-F6</f>
        <v>0</v>
      </c>
    </row>
    <row r="7" spans="1:8" s="106" customFormat="1" ht="15.75" thickBot="1" x14ac:dyDescent="0.3">
      <c r="A7" s="127"/>
      <c r="B7" s="228" t="s">
        <v>96</v>
      </c>
      <c r="C7" s="28"/>
      <c r="D7" s="28"/>
      <c r="E7" s="13">
        <v>100</v>
      </c>
      <c r="F7" s="230">
        <v>100</v>
      </c>
      <c r="G7" s="229">
        <v>100</v>
      </c>
      <c r="H7" s="266">
        <f>G7-F7</f>
        <v>0</v>
      </c>
    </row>
    <row r="8" spans="1:8" ht="31.5" customHeight="1" thickBot="1" x14ac:dyDescent="0.3">
      <c r="A8" s="107"/>
      <c r="B8" s="28" t="s">
        <v>10</v>
      </c>
      <c r="C8" s="12">
        <v>1</v>
      </c>
      <c r="D8" s="12"/>
      <c r="E8" s="13">
        <v>70</v>
      </c>
      <c r="F8" s="110">
        <v>70</v>
      </c>
      <c r="G8" s="130">
        <v>70</v>
      </c>
      <c r="H8" s="167">
        <f>G8-F8</f>
        <v>0</v>
      </c>
    </row>
    <row r="9" spans="1:8" ht="31.5" customHeight="1" thickBot="1" x14ac:dyDescent="0.3">
      <c r="A9" s="143"/>
      <c r="B9" s="24" t="s">
        <v>83</v>
      </c>
      <c r="C9" s="34">
        <v>6</v>
      </c>
      <c r="D9" s="34"/>
      <c r="E9" s="13">
        <v>70</v>
      </c>
      <c r="F9" s="110"/>
      <c r="G9" s="130"/>
      <c r="H9" s="202"/>
    </row>
    <row r="10" spans="1:8" ht="31.5" customHeight="1" thickBot="1" x14ac:dyDescent="0.3">
      <c r="A10" s="111"/>
      <c r="B10" s="24" t="s">
        <v>83</v>
      </c>
      <c r="C10" s="34"/>
      <c r="D10" s="34"/>
      <c r="E10" s="13">
        <v>70</v>
      </c>
      <c r="G10" s="130"/>
      <c r="H10" s="202"/>
    </row>
    <row r="11" spans="1:8" ht="31.5" customHeight="1" thickBot="1" x14ac:dyDescent="0.3">
      <c r="A11" s="143"/>
      <c r="B11" s="24" t="s">
        <v>83</v>
      </c>
      <c r="C11" s="34"/>
      <c r="D11" s="34"/>
      <c r="E11" s="13">
        <v>70</v>
      </c>
      <c r="G11" s="130"/>
      <c r="H11" s="202"/>
    </row>
    <row r="12" spans="1:8" ht="31.5" customHeight="1" thickBot="1" x14ac:dyDescent="0.3">
      <c r="A12" s="143"/>
      <c r="B12" s="24" t="s">
        <v>83</v>
      </c>
      <c r="C12" s="34"/>
      <c r="D12" s="34"/>
      <c r="E12" s="13">
        <v>70</v>
      </c>
      <c r="G12" s="130"/>
      <c r="H12" s="202"/>
    </row>
    <row r="13" spans="1:8" ht="31.5" customHeight="1" thickBot="1" x14ac:dyDescent="0.3">
      <c r="A13" s="143"/>
      <c r="B13" s="24" t="s">
        <v>83</v>
      </c>
      <c r="C13" s="34"/>
      <c r="D13" s="34"/>
      <c r="E13" s="13">
        <v>70</v>
      </c>
      <c r="G13" s="130"/>
      <c r="H13" s="202"/>
    </row>
    <row r="14" spans="1:8" ht="31.5" customHeight="1" thickBot="1" x14ac:dyDescent="0.3">
      <c r="A14" s="143"/>
      <c r="B14" s="24" t="s">
        <v>83</v>
      </c>
      <c r="C14" s="34"/>
      <c r="D14" s="34"/>
      <c r="E14" s="13">
        <v>70</v>
      </c>
      <c r="F14" s="110">
        <f>SUM(E9:E14)</f>
        <v>420</v>
      </c>
      <c r="G14" s="130">
        <v>420</v>
      </c>
      <c r="H14" s="167">
        <f>G14-F14</f>
        <v>0</v>
      </c>
    </row>
    <row r="15" spans="1:8" ht="31.5" customHeight="1" thickBot="1" x14ac:dyDescent="0.3">
      <c r="A15" s="144"/>
      <c r="B15" s="23" t="s">
        <v>71</v>
      </c>
      <c r="C15" s="3">
        <v>4</v>
      </c>
      <c r="D15" s="3"/>
      <c r="E15" s="13">
        <v>23</v>
      </c>
      <c r="F15" s="110"/>
      <c r="G15" s="130"/>
      <c r="H15" s="202"/>
    </row>
    <row r="16" spans="1:8" ht="31.5" customHeight="1" thickBot="1" x14ac:dyDescent="0.3">
      <c r="A16" s="144"/>
      <c r="B16" s="23" t="s">
        <v>71</v>
      </c>
      <c r="C16" s="3"/>
      <c r="D16" s="3"/>
      <c r="E16" s="13">
        <v>47</v>
      </c>
      <c r="G16" s="130"/>
      <c r="H16" s="202"/>
    </row>
    <row r="17" spans="1:8" ht="31.5" customHeight="1" thickBot="1" x14ac:dyDescent="0.3">
      <c r="A17" s="144"/>
      <c r="B17" s="23" t="s">
        <v>71</v>
      </c>
      <c r="C17" s="3"/>
      <c r="D17" s="3"/>
      <c r="E17" s="13">
        <v>35</v>
      </c>
      <c r="G17" s="130"/>
      <c r="H17" s="202"/>
    </row>
    <row r="18" spans="1:8" ht="31.5" customHeight="1" thickBot="1" x14ac:dyDescent="0.3">
      <c r="A18" s="144"/>
      <c r="B18" s="23" t="s">
        <v>71</v>
      </c>
      <c r="C18" s="3"/>
      <c r="D18" s="3"/>
      <c r="E18" s="13">
        <v>35</v>
      </c>
      <c r="G18" s="130"/>
      <c r="H18" s="202"/>
    </row>
    <row r="19" spans="1:8" ht="31.5" customHeight="1" thickBot="1" x14ac:dyDescent="0.3">
      <c r="A19" s="144"/>
      <c r="B19" s="23" t="s">
        <v>71</v>
      </c>
      <c r="C19" s="3"/>
      <c r="D19" s="3"/>
      <c r="E19" s="13">
        <v>23.35</v>
      </c>
      <c r="G19" s="130"/>
      <c r="H19" s="202"/>
    </row>
    <row r="20" spans="1:8" ht="31.5" customHeight="1" thickBot="1" x14ac:dyDescent="0.3">
      <c r="A20" s="144"/>
      <c r="B20" s="23" t="s">
        <v>71</v>
      </c>
      <c r="C20" s="3"/>
      <c r="D20" s="3"/>
      <c r="E20" s="13">
        <v>23.35</v>
      </c>
      <c r="G20" s="130"/>
      <c r="H20" s="202"/>
    </row>
    <row r="21" spans="1:8" ht="31.5" customHeight="1" thickBot="1" x14ac:dyDescent="0.3">
      <c r="A21" s="144"/>
      <c r="B21" s="23" t="s">
        <v>71</v>
      </c>
      <c r="C21" s="3"/>
      <c r="D21" s="3"/>
      <c r="E21" s="13">
        <v>23.3</v>
      </c>
      <c r="G21" s="130"/>
      <c r="H21" s="202"/>
    </row>
    <row r="22" spans="1:8" ht="31.5" customHeight="1" thickBot="1" x14ac:dyDescent="0.3">
      <c r="A22" s="144"/>
      <c r="B22" s="23" t="s">
        <v>71</v>
      </c>
      <c r="C22" s="3"/>
      <c r="D22" s="3"/>
      <c r="E22" s="13">
        <v>14</v>
      </c>
      <c r="G22" s="130"/>
      <c r="H22" s="202"/>
    </row>
    <row r="23" spans="1:8" ht="31.5" customHeight="1" thickBot="1" x14ac:dyDescent="0.3">
      <c r="A23" s="144"/>
      <c r="B23" s="23" t="s">
        <v>71</v>
      </c>
      <c r="C23" s="3"/>
      <c r="D23" s="3"/>
      <c r="E23" s="13">
        <v>14</v>
      </c>
      <c r="G23" s="130"/>
      <c r="H23" s="202"/>
    </row>
    <row r="24" spans="1:8" ht="31.5" customHeight="1" thickBot="1" x14ac:dyDescent="0.3">
      <c r="A24" s="144"/>
      <c r="B24" s="23" t="s">
        <v>71</v>
      </c>
      <c r="C24" s="3"/>
      <c r="D24" s="3"/>
      <c r="E24" s="13">
        <v>14</v>
      </c>
      <c r="G24" s="130"/>
      <c r="H24" s="202"/>
    </row>
    <row r="25" spans="1:8" ht="31.5" customHeight="1" thickBot="1" x14ac:dyDescent="0.3">
      <c r="A25" s="144"/>
      <c r="B25" s="23" t="s">
        <v>71</v>
      </c>
      <c r="C25" s="3"/>
      <c r="D25" s="3"/>
      <c r="E25" s="13">
        <v>14</v>
      </c>
      <c r="G25" s="130"/>
      <c r="H25" s="202"/>
    </row>
    <row r="26" spans="1:8" ht="31.5" customHeight="1" thickBot="1" x14ac:dyDescent="0.3">
      <c r="A26" s="144"/>
      <c r="B26" s="23" t="s">
        <v>71</v>
      </c>
      <c r="C26" s="3"/>
      <c r="D26" s="3"/>
      <c r="E26" s="13">
        <v>14</v>
      </c>
      <c r="F26" s="110">
        <f>SUM(E15:E26)</f>
        <v>280</v>
      </c>
      <c r="G26" s="130">
        <v>280</v>
      </c>
      <c r="H26" s="167">
        <f>G26-F26</f>
        <v>0</v>
      </c>
    </row>
    <row r="27" spans="1:8" ht="30.75" customHeight="1" thickBot="1" x14ac:dyDescent="0.3">
      <c r="A27" s="143"/>
      <c r="B27" s="3" t="s">
        <v>31</v>
      </c>
      <c r="C27" s="11">
        <v>2</v>
      </c>
      <c r="D27" s="11"/>
      <c r="E27" s="13">
        <v>100</v>
      </c>
      <c r="F27" s="110"/>
      <c r="G27" s="130" t="s">
        <v>1</v>
      </c>
      <c r="H27" s="202"/>
    </row>
    <row r="28" spans="1:8" ht="30.75" customHeight="1" thickBot="1" x14ac:dyDescent="0.3">
      <c r="A28" s="143"/>
      <c r="B28" s="3" t="s">
        <v>31</v>
      </c>
      <c r="C28" s="11"/>
      <c r="D28" s="11"/>
      <c r="E28" s="13">
        <v>100</v>
      </c>
      <c r="F28" s="110">
        <f>E27+E28</f>
        <v>200</v>
      </c>
      <c r="G28" s="130">
        <v>200</v>
      </c>
      <c r="H28" s="167">
        <f>G28-F28</f>
        <v>0</v>
      </c>
    </row>
    <row r="29" spans="1:8" ht="30.75" customHeight="1" thickBot="1" x14ac:dyDescent="0.3">
      <c r="A29" s="107"/>
      <c r="B29" s="28" t="s">
        <v>16</v>
      </c>
      <c r="C29" s="11">
        <v>2</v>
      </c>
      <c r="D29" s="11"/>
      <c r="E29" s="13">
        <v>140</v>
      </c>
      <c r="G29" s="130"/>
      <c r="H29" s="202"/>
    </row>
    <row r="30" spans="1:8" ht="30.75" customHeight="1" thickBot="1" x14ac:dyDescent="0.3">
      <c r="A30" s="107"/>
      <c r="B30" s="28" t="s">
        <v>16</v>
      </c>
      <c r="C30" s="11"/>
      <c r="D30" s="11"/>
      <c r="E30" s="13">
        <v>140</v>
      </c>
      <c r="F30" s="110">
        <f>SUM(E29:E30)</f>
        <v>280</v>
      </c>
      <c r="G30" s="130">
        <v>280</v>
      </c>
      <c r="H30" s="167">
        <f>G30-F30</f>
        <v>0</v>
      </c>
    </row>
    <row r="31" spans="1:8" ht="25.5" customHeight="1" thickBot="1" x14ac:dyDescent="0.3">
      <c r="A31" s="107"/>
      <c r="B31" s="2" t="s">
        <v>81</v>
      </c>
      <c r="C31" s="2">
        <v>1</v>
      </c>
      <c r="D31" s="2"/>
      <c r="E31" s="13">
        <v>70</v>
      </c>
      <c r="F31" s="110">
        <v>70</v>
      </c>
      <c r="G31" s="130">
        <v>70</v>
      </c>
      <c r="H31" s="167">
        <f>G31-F31</f>
        <v>0</v>
      </c>
    </row>
    <row r="32" spans="1:8" ht="18.75" customHeight="1" thickBot="1" x14ac:dyDescent="0.3">
      <c r="A32" s="107"/>
      <c r="B32" s="28" t="s">
        <v>60</v>
      </c>
      <c r="C32" s="11">
        <v>2</v>
      </c>
      <c r="D32" s="11"/>
      <c r="E32" s="13">
        <v>70</v>
      </c>
      <c r="G32" s="130" t="s">
        <v>1</v>
      </c>
      <c r="H32" s="202"/>
    </row>
    <row r="33" spans="1:8" ht="18.75" customHeight="1" thickBot="1" x14ac:dyDescent="0.3">
      <c r="A33" s="107"/>
      <c r="B33" s="28" t="s">
        <v>60</v>
      </c>
      <c r="C33" s="11"/>
      <c r="D33" s="11"/>
      <c r="E33" s="13">
        <v>70</v>
      </c>
      <c r="F33" s="110">
        <f>E32+E33</f>
        <v>140</v>
      </c>
      <c r="G33" s="130">
        <v>140</v>
      </c>
      <c r="H33" s="167">
        <f>G33-F33</f>
        <v>0</v>
      </c>
    </row>
    <row r="34" spans="1:8" s="106" customFormat="1" ht="36.75" customHeight="1" x14ac:dyDescent="0.25">
      <c r="A34" s="225"/>
      <c r="B34" s="28" t="s">
        <v>77</v>
      </c>
      <c r="C34" s="15"/>
      <c r="D34" s="15"/>
      <c r="E34" s="13">
        <v>0</v>
      </c>
      <c r="F34" s="17">
        <v>0</v>
      </c>
      <c r="G34" s="229">
        <v>560</v>
      </c>
      <c r="H34" s="266">
        <f>G34-F34</f>
        <v>560</v>
      </c>
    </row>
    <row r="35" spans="1:8" s="184" customFormat="1" ht="36.75" customHeight="1" x14ac:dyDescent="0.25">
      <c r="A35" s="181"/>
      <c r="B35" s="185" t="s">
        <v>41</v>
      </c>
      <c r="C35" s="186"/>
      <c r="D35" s="186"/>
      <c r="E35" s="182">
        <v>2000</v>
      </c>
      <c r="F35" s="187">
        <v>2000</v>
      </c>
      <c r="G35" s="183">
        <v>2000</v>
      </c>
      <c r="H35" s="167">
        <f>G35-F35</f>
        <v>0</v>
      </c>
    </row>
    <row r="36" spans="1:8" ht="24.75" customHeight="1" x14ac:dyDescent="0.25">
      <c r="A36" s="115"/>
      <c r="B36" s="28" t="s">
        <v>61</v>
      </c>
      <c r="C36" s="11">
        <v>2</v>
      </c>
      <c r="D36" s="11"/>
      <c r="E36" s="13">
        <v>70</v>
      </c>
      <c r="G36" s="130" t="s">
        <v>1</v>
      </c>
      <c r="H36" s="202"/>
    </row>
    <row r="37" spans="1:8" ht="24.75" customHeight="1" thickBot="1" x14ac:dyDescent="0.3">
      <c r="A37" s="170"/>
      <c r="B37" s="28" t="s">
        <v>61</v>
      </c>
      <c r="C37" s="11"/>
      <c r="D37" s="11"/>
      <c r="E37" s="13">
        <v>70</v>
      </c>
      <c r="F37" s="110">
        <f>E36+E37</f>
        <v>140</v>
      </c>
      <c r="G37" s="130">
        <v>140</v>
      </c>
      <c r="H37" s="167">
        <f>G37-F37</f>
        <v>0</v>
      </c>
    </row>
    <row r="38" spans="1:8" ht="25.5" customHeight="1" thickBot="1" x14ac:dyDescent="0.3">
      <c r="A38" s="107"/>
      <c r="B38" s="28" t="s">
        <v>53</v>
      </c>
      <c r="C38" s="11">
        <v>1</v>
      </c>
      <c r="D38" s="11"/>
      <c r="E38" s="13">
        <v>150</v>
      </c>
      <c r="F38" s="110">
        <v>150</v>
      </c>
      <c r="G38" s="130">
        <v>150</v>
      </c>
      <c r="H38" s="167">
        <f>G38-F38</f>
        <v>0</v>
      </c>
    </row>
    <row r="39" spans="1:8" ht="17.25" customHeight="1" x14ac:dyDescent="0.25">
      <c r="A39" s="188"/>
      <c r="B39" s="11" t="s">
        <v>18</v>
      </c>
      <c r="C39" s="11">
        <v>10</v>
      </c>
      <c r="D39" s="11"/>
      <c r="E39" s="13">
        <v>175</v>
      </c>
      <c r="G39" s="130"/>
      <c r="H39" s="167"/>
    </row>
    <row r="40" spans="1:8" ht="17.25" customHeight="1" x14ac:dyDescent="0.25">
      <c r="A40" s="190"/>
      <c r="B40" s="11" t="s">
        <v>18</v>
      </c>
      <c r="C40" s="11">
        <v>6</v>
      </c>
      <c r="D40" s="11"/>
      <c r="E40" s="13">
        <v>105</v>
      </c>
      <c r="G40" s="130"/>
      <c r="H40" s="167"/>
    </row>
    <row r="41" spans="1:8" ht="17.25" customHeight="1" x14ac:dyDescent="0.25">
      <c r="A41" s="190"/>
      <c r="B41" s="11" t="s">
        <v>18</v>
      </c>
      <c r="C41" s="11">
        <v>2</v>
      </c>
      <c r="D41" s="11"/>
      <c r="E41" s="13">
        <v>35</v>
      </c>
      <c r="G41" s="130"/>
      <c r="H41" s="167"/>
    </row>
    <row r="42" spans="1:8" ht="17.25" customHeight="1" x14ac:dyDescent="0.25">
      <c r="A42" s="190"/>
      <c r="B42" s="11" t="s">
        <v>18</v>
      </c>
      <c r="C42" s="11">
        <v>0.5</v>
      </c>
      <c r="D42" s="11"/>
      <c r="E42" s="13">
        <v>8.75</v>
      </c>
      <c r="G42" s="130"/>
      <c r="H42" s="167"/>
    </row>
    <row r="43" spans="1:8" ht="17.25" customHeight="1" x14ac:dyDescent="0.25">
      <c r="A43" s="190"/>
      <c r="B43" s="11" t="s">
        <v>18</v>
      </c>
      <c r="C43" s="11">
        <v>0.5</v>
      </c>
      <c r="D43" s="11"/>
      <c r="E43" s="13">
        <v>8.75</v>
      </c>
      <c r="G43" s="130"/>
      <c r="H43" s="167"/>
    </row>
    <row r="44" spans="1:8" ht="17.25" customHeight="1" x14ac:dyDescent="0.25">
      <c r="A44" s="190"/>
      <c r="B44" s="11" t="s">
        <v>18</v>
      </c>
      <c r="C44" s="11">
        <v>4</v>
      </c>
      <c r="D44" s="11"/>
      <c r="E44" s="13">
        <v>70</v>
      </c>
      <c r="G44" s="130"/>
      <c r="H44" s="167"/>
    </row>
    <row r="45" spans="1:8" ht="17.25" customHeight="1" x14ac:dyDescent="0.25">
      <c r="A45" s="190"/>
      <c r="B45" s="11" t="s">
        <v>18</v>
      </c>
      <c r="C45" s="11">
        <v>4</v>
      </c>
      <c r="D45" s="11"/>
      <c r="E45" s="13">
        <v>70</v>
      </c>
      <c r="G45" s="130"/>
      <c r="H45" s="167"/>
    </row>
    <row r="46" spans="1:8" ht="17.25" customHeight="1" x14ac:dyDescent="0.25">
      <c r="A46" s="190"/>
      <c r="B46" s="11" t="s">
        <v>18</v>
      </c>
      <c r="C46" s="11">
        <v>4</v>
      </c>
      <c r="D46" s="11"/>
      <c r="E46" s="13">
        <v>70</v>
      </c>
      <c r="G46" s="130"/>
      <c r="H46" s="167"/>
    </row>
    <row r="47" spans="1:8" ht="17.25" customHeight="1" x14ac:dyDescent="0.25">
      <c r="A47" s="190"/>
      <c r="B47" s="11" t="s">
        <v>18</v>
      </c>
      <c r="C47" s="11">
        <v>40</v>
      </c>
      <c r="D47" s="11"/>
      <c r="E47" s="13">
        <v>70</v>
      </c>
      <c r="G47" s="130"/>
      <c r="H47" s="167"/>
    </row>
    <row r="48" spans="1:8" ht="17.25" customHeight="1" x14ac:dyDescent="0.25">
      <c r="A48" s="190"/>
      <c r="B48" s="11" t="s">
        <v>18</v>
      </c>
      <c r="C48" s="11">
        <v>4</v>
      </c>
      <c r="D48" s="11"/>
      <c r="E48" s="13">
        <v>70</v>
      </c>
      <c r="G48" s="130"/>
      <c r="H48" s="167"/>
    </row>
    <row r="49" spans="1:8" ht="17.25" customHeight="1" x14ac:dyDescent="0.25">
      <c r="A49" s="190"/>
      <c r="B49" s="11" t="s">
        <v>18</v>
      </c>
      <c r="C49" s="11">
        <v>4</v>
      </c>
      <c r="D49" s="11"/>
      <c r="E49" s="13">
        <v>70</v>
      </c>
      <c r="G49" s="130"/>
      <c r="H49" s="167"/>
    </row>
    <row r="50" spans="1:8" ht="17.25" customHeight="1" x14ac:dyDescent="0.25">
      <c r="A50" s="190"/>
      <c r="B50" s="11" t="s">
        <v>18</v>
      </c>
      <c r="C50" s="11">
        <v>4.5</v>
      </c>
      <c r="D50" s="11"/>
      <c r="E50" s="13">
        <v>78.75</v>
      </c>
      <c r="G50" s="130"/>
      <c r="H50" s="167"/>
    </row>
    <row r="51" spans="1:8" ht="17.25" customHeight="1" x14ac:dyDescent="0.25">
      <c r="A51" s="190"/>
      <c r="B51" s="11" t="s">
        <v>18</v>
      </c>
      <c r="C51" s="11">
        <v>5</v>
      </c>
      <c r="D51" s="11"/>
      <c r="E51" s="13">
        <v>87.5</v>
      </c>
      <c r="G51" s="130"/>
      <c r="H51" s="167"/>
    </row>
    <row r="52" spans="1:8" ht="17.25" customHeight="1" x14ac:dyDescent="0.25">
      <c r="A52" s="190"/>
      <c r="B52" s="11" t="s">
        <v>18</v>
      </c>
      <c r="C52" s="11">
        <v>10.5</v>
      </c>
      <c r="D52" s="11"/>
      <c r="E52" s="13">
        <v>183.75</v>
      </c>
      <c r="G52" s="130"/>
      <c r="H52" s="167"/>
    </row>
    <row r="53" spans="1:8" ht="17.25" customHeight="1" x14ac:dyDescent="0.25">
      <c r="A53" s="190"/>
      <c r="B53" s="11" t="s">
        <v>18</v>
      </c>
      <c r="C53" s="11">
        <v>2</v>
      </c>
      <c r="D53" s="11"/>
      <c r="E53" s="13">
        <v>35</v>
      </c>
      <c r="G53" s="130"/>
      <c r="H53" s="167"/>
    </row>
    <row r="54" spans="1:8" ht="17.25" customHeight="1" x14ac:dyDescent="0.25">
      <c r="A54" s="190"/>
      <c r="B54" s="11" t="s">
        <v>18</v>
      </c>
      <c r="C54" s="11">
        <v>5.5</v>
      </c>
      <c r="D54" s="11"/>
      <c r="E54" s="13">
        <v>96.25</v>
      </c>
      <c r="G54" s="130"/>
      <c r="H54" s="167"/>
    </row>
    <row r="55" spans="1:8" ht="17.25" customHeight="1" x14ac:dyDescent="0.25">
      <c r="A55" s="190"/>
      <c r="B55" s="11" t="s">
        <v>18</v>
      </c>
      <c r="C55" s="11">
        <v>4.5</v>
      </c>
      <c r="D55" s="11"/>
      <c r="E55" s="13">
        <v>78.75</v>
      </c>
      <c r="G55" s="130"/>
      <c r="H55" s="167"/>
    </row>
    <row r="56" spans="1:8" ht="17.25" customHeight="1" x14ac:dyDescent="0.25">
      <c r="A56" s="190"/>
      <c r="B56" s="11" t="s">
        <v>18</v>
      </c>
      <c r="C56" s="11">
        <v>3</v>
      </c>
      <c r="D56" s="11"/>
      <c r="E56" s="13">
        <v>52.5</v>
      </c>
      <c r="G56" s="130"/>
      <c r="H56" s="167"/>
    </row>
    <row r="57" spans="1:8" ht="17.25" customHeight="1" x14ac:dyDescent="0.25">
      <c r="A57" s="190"/>
      <c r="B57" s="11" t="s">
        <v>18</v>
      </c>
      <c r="C57" s="11">
        <v>1</v>
      </c>
      <c r="D57" s="11"/>
      <c r="E57" s="13">
        <v>17.5</v>
      </c>
      <c r="G57" s="130"/>
      <c r="H57" s="167"/>
    </row>
    <row r="58" spans="1:8" ht="17.25" customHeight="1" x14ac:dyDescent="0.25">
      <c r="A58" s="190"/>
      <c r="B58" s="11" t="s">
        <v>18</v>
      </c>
      <c r="C58" s="11">
        <v>1</v>
      </c>
      <c r="D58" s="11"/>
      <c r="E58" s="13">
        <v>17.5</v>
      </c>
      <c r="G58" s="130"/>
      <c r="H58" s="167"/>
    </row>
    <row r="59" spans="1:8" ht="17.25" customHeight="1" x14ac:dyDescent="0.25">
      <c r="A59" s="190"/>
      <c r="B59" s="11" t="s">
        <v>18</v>
      </c>
      <c r="C59" s="11">
        <v>2.5</v>
      </c>
      <c r="D59" s="11"/>
      <c r="E59" s="13">
        <v>43.75</v>
      </c>
      <c r="G59" s="130"/>
      <c r="H59" s="167"/>
    </row>
    <row r="60" spans="1:8" ht="17.25" customHeight="1" x14ac:dyDescent="0.25">
      <c r="A60" s="190"/>
      <c r="B60" s="11" t="s">
        <v>18</v>
      </c>
      <c r="C60" s="11">
        <v>1</v>
      </c>
      <c r="D60" s="11"/>
      <c r="E60" s="13">
        <v>17.5</v>
      </c>
      <c r="G60" s="130"/>
      <c r="H60" s="167"/>
    </row>
    <row r="61" spans="1:8" ht="17.25" customHeight="1" x14ac:dyDescent="0.25">
      <c r="A61" s="190"/>
      <c r="B61" s="11" t="s">
        <v>18</v>
      </c>
      <c r="C61" s="11">
        <v>2.5</v>
      </c>
      <c r="D61" s="11"/>
      <c r="E61" s="13">
        <v>43.75</v>
      </c>
      <c r="G61" s="130"/>
      <c r="H61" s="167"/>
    </row>
    <row r="62" spans="1:8" ht="17.25" customHeight="1" x14ac:dyDescent="0.25">
      <c r="A62" s="190"/>
      <c r="B62" s="11" t="s">
        <v>18</v>
      </c>
      <c r="C62" s="11">
        <v>0.5</v>
      </c>
      <c r="D62" s="11"/>
      <c r="E62" s="13">
        <v>8.75</v>
      </c>
      <c r="G62" s="130"/>
      <c r="H62" s="167"/>
    </row>
    <row r="63" spans="1:8" ht="17.25" customHeight="1" x14ac:dyDescent="0.25">
      <c r="A63" s="190"/>
      <c r="B63" s="11" t="s">
        <v>18</v>
      </c>
      <c r="C63" s="11">
        <v>3</v>
      </c>
      <c r="D63" s="11"/>
      <c r="E63" s="13">
        <v>17.5</v>
      </c>
      <c r="G63" s="130"/>
      <c r="H63" s="167"/>
    </row>
    <row r="64" spans="1:8" ht="17.25" customHeight="1" x14ac:dyDescent="0.25">
      <c r="A64" s="190"/>
      <c r="B64" s="11" t="s">
        <v>18</v>
      </c>
      <c r="C64" s="11">
        <v>2</v>
      </c>
      <c r="D64" s="11"/>
      <c r="E64" s="13">
        <v>17.5</v>
      </c>
      <c r="G64" s="130"/>
      <c r="H64" s="167"/>
    </row>
    <row r="65" spans="1:8" ht="17.25" customHeight="1" x14ac:dyDescent="0.25">
      <c r="A65" s="190"/>
      <c r="B65" s="11" t="s">
        <v>18</v>
      </c>
      <c r="C65" s="11">
        <v>1</v>
      </c>
      <c r="D65" s="11"/>
      <c r="E65" s="13">
        <v>17.5</v>
      </c>
      <c r="G65" s="130"/>
      <c r="H65" s="167"/>
    </row>
    <row r="66" spans="1:8" ht="17.25" customHeight="1" x14ac:dyDescent="0.25">
      <c r="A66" s="190"/>
      <c r="B66" s="11" t="s">
        <v>18</v>
      </c>
      <c r="C66" s="11">
        <v>2</v>
      </c>
      <c r="D66" s="11"/>
      <c r="E66" s="13">
        <v>35</v>
      </c>
      <c r="G66" s="130"/>
      <c r="H66" s="167"/>
    </row>
    <row r="67" spans="1:8" ht="17.25" customHeight="1" x14ac:dyDescent="0.25">
      <c r="A67" s="190"/>
      <c r="B67" s="11" t="s">
        <v>18</v>
      </c>
      <c r="C67" s="11">
        <v>4</v>
      </c>
      <c r="D67" s="11"/>
      <c r="E67" s="13">
        <v>70</v>
      </c>
      <c r="G67" s="130"/>
      <c r="H67" s="167"/>
    </row>
    <row r="68" spans="1:8" ht="17.25" customHeight="1" x14ac:dyDescent="0.25">
      <c r="A68" s="190"/>
      <c r="B68" s="11" t="s">
        <v>18</v>
      </c>
      <c r="C68" s="11">
        <v>3</v>
      </c>
      <c r="D68" s="11"/>
      <c r="E68" s="13">
        <v>52.5</v>
      </c>
      <c r="G68" s="130"/>
      <c r="H68" s="167"/>
    </row>
    <row r="69" spans="1:8" ht="17.25" customHeight="1" x14ac:dyDescent="0.25">
      <c r="A69" s="190"/>
      <c r="B69" s="11" t="s">
        <v>18</v>
      </c>
      <c r="C69" s="11">
        <v>2</v>
      </c>
      <c r="D69" s="11"/>
      <c r="E69" s="13">
        <v>35</v>
      </c>
      <c r="G69" s="130"/>
      <c r="H69" s="167"/>
    </row>
    <row r="70" spans="1:8" ht="17.25" customHeight="1" x14ac:dyDescent="0.25">
      <c r="A70" s="190"/>
      <c r="B70" s="11" t="s">
        <v>18</v>
      </c>
      <c r="C70" s="11">
        <v>4</v>
      </c>
      <c r="D70" s="11"/>
      <c r="E70" s="13">
        <v>70</v>
      </c>
      <c r="G70" s="130"/>
      <c r="H70" s="167"/>
    </row>
    <row r="71" spans="1:8" ht="17.25" customHeight="1" x14ac:dyDescent="0.25">
      <c r="A71" s="190"/>
      <c r="B71" s="11" t="s">
        <v>18</v>
      </c>
      <c r="C71" s="11">
        <v>2</v>
      </c>
      <c r="D71" s="11"/>
      <c r="E71" s="13">
        <v>35</v>
      </c>
      <c r="G71" s="130"/>
      <c r="H71" s="167"/>
    </row>
    <row r="72" spans="1:8" ht="17.25" customHeight="1" x14ac:dyDescent="0.25">
      <c r="A72" s="190"/>
      <c r="B72" s="11" t="s">
        <v>18</v>
      </c>
      <c r="C72" s="11">
        <v>4</v>
      </c>
      <c r="D72" s="11"/>
      <c r="E72" s="13">
        <v>70</v>
      </c>
      <c r="G72" s="130"/>
      <c r="H72" s="167"/>
    </row>
    <row r="73" spans="1:8" ht="17.25" customHeight="1" x14ac:dyDescent="0.25">
      <c r="A73" s="190"/>
      <c r="B73" s="11" t="s">
        <v>18</v>
      </c>
      <c r="C73" s="11">
        <v>5</v>
      </c>
      <c r="D73" s="11"/>
      <c r="E73" s="13">
        <v>87.5</v>
      </c>
      <c r="G73" s="130"/>
      <c r="H73" s="167"/>
    </row>
    <row r="74" spans="1:8" ht="17.25" customHeight="1" x14ac:dyDescent="0.25">
      <c r="A74" s="190"/>
      <c r="B74" s="11" t="s">
        <v>18</v>
      </c>
      <c r="C74" s="11">
        <v>7</v>
      </c>
      <c r="D74" s="11"/>
      <c r="E74" s="13">
        <v>122.5</v>
      </c>
      <c r="G74" s="130"/>
      <c r="H74" s="167"/>
    </row>
    <row r="75" spans="1:8" ht="17.25" customHeight="1" x14ac:dyDescent="0.25">
      <c r="A75" s="190"/>
      <c r="B75" s="11" t="s">
        <v>18</v>
      </c>
      <c r="C75" s="11">
        <v>1</v>
      </c>
      <c r="D75" s="11"/>
      <c r="E75" s="13">
        <v>17.5</v>
      </c>
      <c r="G75" s="130"/>
      <c r="H75" s="167"/>
    </row>
    <row r="76" spans="1:8" ht="17.25" customHeight="1" x14ac:dyDescent="0.25">
      <c r="A76" s="190"/>
      <c r="B76" s="11" t="s">
        <v>18</v>
      </c>
      <c r="C76" s="11">
        <v>1</v>
      </c>
      <c r="D76" s="11"/>
      <c r="E76" s="13">
        <v>17.5</v>
      </c>
      <c r="G76" s="130"/>
      <c r="H76" s="167"/>
    </row>
    <row r="77" spans="1:8" ht="17.25" customHeight="1" x14ac:dyDescent="0.25">
      <c r="A77" s="190"/>
      <c r="B77" s="11" t="s">
        <v>18</v>
      </c>
      <c r="C77" s="11">
        <v>2</v>
      </c>
      <c r="D77" s="11"/>
      <c r="E77" s="13">
        <v>35</v>
      </c>
      <c r="G77" s="130"/>
      <c r="H77" s="167"/>
    </row>
    <row r="78" spans="1:8" ht="17.25" customHeight="1" x14ac:dyDescent="0.25">
      <c r="A78" s="190"/>
      <c r="B78" s="11" t="s">
        <v>18</v>
      </c>
      <c r="C78" s="11">
        <v>3</v>
      </c>
      <c r="D78" s="11"/>
      <c r="E78" s="13">
        <v>52.5</v>
      </c>
      <c r="G78" s="130"/>
      <c r="H78" s="167"/>
    </row>
    <row r="79" spans="1:8" ht="17.25" customHeight="1" x14ac:dyDescent="0.25">
      <c r="A79" s="190"/>
      <c r="B79" s="11" t="s">
        <v>18</v>
      </c>
      <c r="C79" s="11">
        <v>1.5</v>
      </c>
      <c r="D79" s="11"/>
      <c r="E79" s="13">
        <v>26.25</v>
      </c>
      <c r="G79" s="130"/>
      <c r="H79" s="167"/>
    </row>
    <row r="80" spans="1:8" ht="17.25" customHeight="1" x14ac:dyDescent="0.25">
      <c r="A80" s="190"/>
      <c r="B80" s="11" t="s">
        <v>18</v>
      </c>
      <c r="C80" s="11">
        <v>4.5</v>
      </c>
      <c r="D80" s="11"/>
      <c r="E80" s="13">
        <v>78.75</v>
      </c>
      <c r="G80" s="130"/>
      <c r="H80" s="167"/>
    </row>
    <row r="81" spans="1:8" ht="17.25" customHeight="1" x14ac:dyDescent="0.25">
      <c r="A81" s="190"/>
      <c r="B81" s="11" t="s">
        <v>18</v>
      </c>
      <c r="C81" s="11">
        <v>5.5</v>
      </c>
      <c r="D81" s="11"/>
      <c r="E81" s="13">
        <v>96.25</v>
      </c>
      <c r="G81" s="130"/>
      <c r="H81" s="167"/>
    </row>
    <row r="82" spans="1:8" ht="17.25" customHeight="1" x14ac:dyDescent="0.25">
      <c r="A82" s="190"/>
      <c r="B82" s="11" t="s">
        <v>18</v>
      </c>
      <c r="C82" s="11">
        <v>3.5</v>
      </c>
      <c r="D82" s="11"/>
      <c r="E82" s="13">
        <v>61.25</v>
      </c>
      <c r="G82" s="130"/>
      <c r="H82" s="167"/>
    </row>
    <row r="83" spans="1:8" ht="17.25" customHeight="1" x14ac:dyDescent="0.25">
      <c r="A83" s="190"/>
      <c r="B83" s="11" t="s">
        <v>18</v>
      </c>
      <c r="C83" s="11">
        <v>3.5</v>
      </c>
      <c r="D83" s="11"/>
      <c r="E83" s="13">
        <v>61.25</v>
      </c>
      <c r="G83" s="130"/>
      <c r="H83" s="167"/>
    </row>
    <row r="84" spans="1:8" ht="17.25" customHeight="1" x14ac:dyDescent="0.25">
      <c r="A84" s="190"/>
      <c r="B84" s="11" t="s">
        <v>18</v>
      </c>
      <c r="C84" s="11">
        <v>3.5</v>
      </c>
      <c r="D84" s="11"/>
      <c r="E84" s="13">
        <v>61.25</v>
      </c>
      <c r="G84" s="130"/>
      <c r="H84" s="167"/>
    </row>
    <row r="85" spans="1:8" ht="17.25" customHeight="1" x14ac:dyDescent="0.25">
      <c r="A85" s="190"/>
      <c r="B85" s="11" t="s">
        <v>18</v>
      </c>
      <c r="C85" s="11">
        <v>5</v>
      </c>
      <c r="D85" s="11"/>
      <c r="E85" s="13">
        <v>87.5</v>
      </c>
      <c r="G85" s="130"/>
      <c r="H85" s="167"/>
    </row>
    <row r="86" spans="1:8" ht="17.25" customHeight="1" x14ac:dyDescent="0.25">
      <c r="A86" s="190"/>
      <c r="B86" s="11" t="s">
        <v>18</v>
      </c>
      <c r="C86" s="11">
        <v>7</v>
      </c>
      <c r="D86" s="11"/>
      <c r="E86" s="13">
        <v>122.5</v>
      </c>
      <c r="G86" s="130"/>
      <c r="H86" s="167"/>
    </row>
    <row r="87" spans="1:8" ht="17.25" customHeight="1" x14ac:dyDescent="0.25">
      <c r="A87" s="190"/>
      <c r="B87" s="11" t="s">
        <v>18</v>
      </c>
      <c r="C87" s="11">
        <v>5</v>
      </c>
      <c r="D87" s="11"/>
      <c r="E87" s="13">
        <v>87.5</v>
      </c>
      <c r="F87" s="110">
        <f>SUM(E39:E87)</f>
        <v>2948.75</v>
      </c>
      <c r="G87" s="130">
        <v>1750</v>
      </c>
      <c r="H87" s="167">
        <f>G87-F87</f>
        <v>-1198.75</v>
      </c>
    </row>
    <row r="88" spans="1:8" ht="22.5" x14ac:dyDescent="0.25">
      <c r="A88" s="231"/>
      <c r="B88" s="232" t="s">
        <v>100</v>
      </c>
      <c r="C88" s="232"/>
      <c r="D88" s="232">
        <v>17.5</v>
      </c>
      <c r="E88" s="233">
        <f>C88*D88</f>
        <v>0</v>
      </c>
      <c r="F88" s="234"/>
      <c r="G88" s="130">
        <v>490</v>
      </c>
      <c r="H88" s="167">
        <f>G88-F88</f>
        <v>490</v>
      </c>
    </row>
    <row r="89" spans="1:8" ht="22.5" x14ac:dyDescent="0.25">
      <c r="A89" s="190"/>
      <c r="B89" s="11" t="s">
        <v>19</v>
      </c>
      <c r="C89" s="11">
        <v>0.5</v>
      </c>
      <c r="D89" s="11">
        <v>17.5</v>
      </c>
      <c r="E89" s="13">
        <f t="shared" ref="E89:E113" si="0">C89*D89</f>
        <v>8.75</v>
      </c>
      <c r="G89" s="130"/>
      <c r="H89" s="167"/>
    </row>
    <row r="90" spans="1:8" ht="22.5" x14ac:dyDescent="0.25">
      <c r="A90" s="190"/>
      <c r="B90" s="11" t="s">
        <v>19</v>
      </c>
      <c r="C90" s="11">
        <v>6</v>
      </c>
      <c r="D90" s="11">
        <v>17.5</v>
      </c>
      <c r="E90" s="13">
        <f t="shared" si="0"/>
        <v>105</v>
      </c>
      <c r="G90" s="130"/>
      <c r="H90" s="167"/>
    </row>
    <row r="91" spans="1:8" ht="22.5" x14ac:dyDescent="0.25">
      <c r="A91" s="190"/>
      <c r="B91" s="11" t="s">
        <v>19</v>
      </c>
      <c r="C91" s="11">
        <v>4</v>
      </c>
      <c r="D91" s="11">
        <v>17.5</v>
      </c>
      <c r="E91" s="13">
        <f t="shared" si="0"/>
        <v>70</v>
      </c>
      <c r="G91" s="130"/>
      <c r="H91" s="167"/>
    </row>
    <row r="92" spans="1:8" ht="22.5" x14ac:dyDescent="0.25">
      <c r="A92" s="190"/>
      <c r="B92" s="11" t="s">
        <v>19</v>
      </c>
      <c r="C92" s="11">
        <v>0.5</v>
      </c>
      <c r="D92" s="11">
        <v>17.5</v>
      </c>
      <c r="E92" s="13">
        <f t="shared" si="0"/>
        <v>8.75</v>
      </c>
      <c r="G92" s="130"/>
      <c r="H92" s="167"/>
    </row>
    <row r="93" spans="1:8" ht="22.5" x14ac:dyDescent="0.25">
      <c r="A93" s="190"/>
      <c r="B93" s="11" t="s">
        <v>19</v>
      </c>
      <c r="C93" s="11">
        <v>0.5</v>
      </c>
      <c r="D93" s="11">
        <v>17.5</v>
      </c>
      <c r="E93" s="13">
        <f t="shared" si="0"/>
        <v>8.75</v>
      </c>
      <c r="G93" s="130"/>
      <c r="H93" s="167"/>
    </row>
    <row r="94" spans="1:8" ht="22.5" x14ac:dyDescent="0.25">
      <c r="A94" s="190"/>
      <c r="B94" s="11" t="s">
        <v>19</v>
      </c>
      <c r="C94" s="11">
        <v>2.5</v>
      </c>
      <c r="D94" s="11">
        <v>17.5</v>
      </c>
      <c r="E94" s="13">
        <f t="shared" si="0"/>
        <v>43.75</v>
      </c>
      <c r="G94" s="130"/>
      <c r="H94" s="167"/>
    </row>
    <row r="95" spans="1:8" ht="22.5" x14ac:dyDescent="0.25">
      <c r="A95" s="190"/>
      <c r="B95" s="11" t="s">
        <v>19</v>
      </c>
      <c r="C95" s="11">
        <v>4.5</v>
      </c>
      <c r="D95" s="11">
        <v>17.5</v>
      </c>
      <c r="E95" s="13">
        <f t="shared" si="0"/>
        <v>78.75</v>
      </c>
      <c r="G95" s="130"/>
      <c r="H95" s="167"/>
    </row>
    <row r="96" spans="1:8" ht="22.5" x14ac:dyDescent="0.25">
      <c r="A96" s="190"/>
      <c r="B96" s="11" t="s">
        <v>19</v>
      </c>
      <c r="C96" s="11">
        <v>2.5</v>
      </c>
      <c r="D96" s="11">
        <v>17.5</v>
      </c>
      <c r="E96" s="13">
        <f t="shared" si="0"/>
        <v>43.75</v>
      </c>
      <c r="G96" s="130"/>
      <c r="H96" s="167"/>
    </row>
    <row r="97" spans="1:8" ht="22.5" x14ac:dyDescent="0.25">
      <c r="A97" s="190"/>
      <c r="B97" s="11" t="s">
        <v>19</v>
      </c>
      <c r="C97" s="11">
        <v>2</v>
      </c>
      <c r="D97" s="11">
        <v>17.5</v>
      </c>
      <c r="E97" s="13">
        <f t="shared" si="0"/>
        <v>35</v>
      </c>
      <c r="G97" s="130"/>
      <c r="H97" s="167"/>
    </row>
    <row r="98" spans="1:8" ht="22.5" x14ac:dyDescent="0.25">
      <c r="A98" s="190"/>
      <c r="B98" s="11" t="s">
        <v>19</v>
      </c>
      <c r="C98" s="11">
        <v>5.5</v>
      </c>
      <c r="D98" s="11">
        <v>17.5</v>
      </c>
      <c r="E98" s="13">
        <f t="shared" si="0"/>
        <v>96.25</v>
      </c>
      <c r="G98" s="130"/>
      <c r="H98" s="167"/>
    </row>
    <row r="99" spans="1:8" ht="22.5" x14ac:dyDescent="0.25">
      <c r="A99" s="190"/>
      <c r="B99" s="11" t="s">
        <v>19</v>
      </c>
      <c r="C99" s="11">
        <v>4.5</v>
      </c>
      <c r="D99" s="11">
        <v>17.5</v>
      </c>
      <c r="E99" s="13">
        <f t="shared" si="0"/>
        <v>78.75</v>
      </c>
      <c r="G99" s="130"/>
      <c r="H99" s="167"/>
    </row>
    <row r="100" spans="1:8" ht="22.5" x14ac:dyDescent="0.25">
      <c r="A100" s="190"/>
      <c r="B100" s="11" t="s">
        <v>19</v>
      </c>
      <c r="C100" s="11">
        <v>2</v>
      </c>
      <c r="D100" s="11">
        <v>17.5</v>
      </c>
      <c r="E100" s="13">
        <f t="shared" si="0"/>
        <v>35</v>
      </c>
      <c r="G100" s="130"/>
      <c r="H100" s="167"/>
    </row>
    <row r="101" spans="1:8" ht="22.5" x14ac:dyDescent="0.25">
      <c r="A101" s="190"/>
      <c r="B101" s="11" t="s">
        <v>19</v>
      </c>
      <c r="C101" s="11">
        <v>3</v>
      </c>
      <c r="D101" s="11">
        <v>17.5</v>
      </c>
      <c r="E101" s="13">
        <f t="shared" si="0"/>
        <v>52.5</v>
      </c>
      <c r="G101" s="130"/>
      <c r="H101" s="167"/>
    </row>
    <row r="102" spans="1:8" ht="22.5" x14ac:dyDescent="0.25">
      <c r="A102" s="190"/>
      <c r="B102" s="11" t="s">
        <v>19</v>
      </c>
      <c r="C102" s="11">
        <v>3</v>
      </c>
      <c r="D102" s="11">
        <v>17.5</v>
      </c>
      <c r="E102" s="13">
        <f t="shared" si="0"/>
        <v>52.5</v>
      </c>
      <c r="G102" s="130"/>
      <c r="H102" s="167"/>
    </row>
    <row r="103" spans="1:8" ht="22.5" x14ac:dyDescent="0.25">
      <c r="A103" s="190"/>
      <c r="B103" s="11" t="s">
        <v>19</v>
      </c>
      <c r="C103" s="11">
        <v>0.5</v>
      </c>
      <c r="D103" s="11">
        <v>17.5</v>
      </c>
      <c r="E103" s="13">
        <f t="shared" si="0"/>
        <v>8.75</v>
      </c>
      <c r="G103" s="130"/>
      <c r="H103" s="167"/>
    </row>
    <row r="104" spans="1:8" ht="22.5" x14ac:dyDescent="0.25">
      <c r="A104" s="190"/>
      <c r="B104" s="11" t="s">
        <v>19</v>
      </c>
      <c r="C104" s="11">
        <v>2</v>
      </c>
      <c r="D104" s="11">
        <v>17.5</v>
      </c>
      <c r="E104" s="13">
        <f t="shared" si="0"/>
        <v>35</v>
      </c>
      <c r="G104" s="130"/>
      <c r="H104" s="167"/>
    </row>
    <row r="105" spans="1:8" ht="22.5" x14ac:dyDescent="0.25">
      <c r="A105" s="190"/>
      <c r="B105" s="11" t="s">
        <v>19</v>
      </c>
      <c r="C105" s="11">
        <v>2</v>
      </c>
      <c r="D105" s="11">
        <v>17.5</v>
      </c>
      <c r="E105" s="13">
        <f t="shared" si="0"/>
        <v>35</v>
      </c>
      <c r="G105" s="130"/>
      <c r="H105" s="167"/>
    </row>
    <row r="106" spans="1:8" ht="22.5" x14ac:dyDescent="0.25">
      <c r="A106" s="190"/>
      <c r="B106" s="11" t="s">
        <v>19</v>
      </c>
      <c r="C106" s="11">
        <v>2</v>
      </c>
      <c r="D106" s="11">
        <v>17.5</v>
      </c>
      <c r="E106" s="13">
        <f t="shared" si="0"/>
        <v>35</v>
      </c>
      <c r="G106" s="130"/>
      <c r="H106" s="167"/>
    </row>
    <row r="107" spans="1:8" ht="22.5" x14ac:dyDescent="0.25">
      <c r="A107" s="190"/>
      <c r="B107" s="11" t="s">
        <v>19</v>
      </c>
      <c r="C107" s="11">
        <v>2</v>
      </c>
      <c r="D107" s="11">
        <v>17.5</v>
      </c>
      <c r="E107" s="13">
        <f t="shared" si="0"/>
        <v>35</v>
      </c>
      <c r="G107" s="130"/>
      <c r="H107" s="167"/>
    </row>
    <row r="108" spans="1:8" ht="22.5" x14ac:dyDescent="0.25">
      <c r="A108" s="190"/>
      <c r="B108" s="11" t="s">
        <v>19</v>
      </c>
      <c r="C108" s="11">
        <v>1</v>
      </c>
      <c r="D108" s="11">
        <v>17.5</v>
      </c>
      <c r="E108" s="13">
        <f t="shared" si="0"/>
        <v>17.5</v>
      </c>
      <c r="G108" s="130"/>
      <c r="H108" s="167"/>
    </row>
    <row r="109" spans="1:8" ht="22.5" x14ac:dyDescent="0.25">
      <c r="A109" s="190"/>
      <c r="B109" s="11" t="s">
        <v>19</v>
      </c>
      <c r="C109" s="11">
        <v>0.5</v>
      </c>
      <c r="D109" s="11">
        <v>17.5</v>
      </c>
      <c r="E109" s="13">
        <f t="shared" si="0"/>
        <v>8.75</v>
      </c>
      <c r="G109" s="130"/>
      <c r="H109" s="167"/>
    </row>
    <row r="110" spans="1:8" ht="22.5" x14ac:dyDescent="0.25">
      <c r="A110" s="190"/>
      <c r="B110" s="11" t="s">
        <v>19</v>
      </c>
      <c r="C110" s="11">
        <v>0.5</v>
      </c>
      <c r="D110" s="11">
        <v>17.5</v>
      </c>
      <c r="E110" s="13">
        <f t="shared" si="0"/>
        <v>8.75</v>
      </c>
      <c r="G110" s="130"/>
      <c r="H110" s="167"/>
    </row>
    <row r="111" spans="1:8" ht="22.5" x14ac:dyDescent="0.25">
      <c r="A111" s="190"/>
      <c r="B111" s="11" t="s">
        <v>19</v>
      </c>
      <c r="C111" s="11">
        <v>2</v>
      </c>
      <c r="D111" s="11">
        <v>17.5</v>
      </c>
      <c r="E111" s="13">
        <f t="shared" si="0"/>
        <v>35</v>
      </c>
      <c r="G111" s="130"/>
      <c r="H111" s="167"/>
    </row>
    <row r="112" spans="1:8" ht="22.5" x14ac:dyDescent="0.25">
      <c r="A112" s="190"/>
      <c r="B112" s="11" t="s">
        <v>19</v>
      </c>
      <c r="C112" s="11">
        <v>0.5</v>
      </c>
      <c r="D112" s="11">
        <v>17.5</v>
      </c>
      <c r="E112" s="13">
        <f t="shared" si="0"/>
        <v>8.75</v>
      </c>
      <c r="G112" s="130"/>
      <c r="H112" s="167"/>
    </row>
    <row r="113" spans="1:8" ht="29.25" customHeight="1" x14ac:dyDescent="0.25">
      <c r="A113" s="189"/>
      <c r="B113" s="11" t="s">
        <v>19</v>
      </c>
      <c r="C113" s="2">
        <v>0.5</v>
      </c>
      <c r="D113" s="11">
        <v>17.5</v>
      </c>
      <c r="E113" s="13">
        <f t="shared" si="0"/>
        <v>8.75</v>
      </c>
      <c r="F113" s="4">
        <f>SUM(E89:E113)</f>
        <v>953.75</v>
      </c>
      <c r="G113" s="130">
        <v>1225</v>
      </c>
      <c r="H113" s="167">
        <f>G113-F113</f>
        <v>271.25</v>
      </c>
    </row>
    <row r="114" spans="1:8" ht="34.5" customHeight="1" x14ac:dyDescent="0.25">
      <c r="A114"/>
      <c r="B114"/>
      <c r="C114"/>
      <c r="D114"/>
      <c r="E114"/>
      <c r="F114"/>
      <c r="G114" s="132"/>
    </row>
    <row r="115" spans="1:8" x14ac:dyDescent="0.25">
      <c r="A115"/>
      <c r="B115"/>
      <c r="C115"/>
      <c r="D115"/>
      <c r="E115" s="46">
        <f>SUM(E3:E114)</f>
        <v>8012.5</v>
      </c>
      <c r="F115" s="46">
        <f>SUM(F3:F114)</f>
        <v>8012.5</v>
      </c>
      <c r="G115" s="180">
        <f>SUM(G6:G114)</f>
        <v>8135</v>
      </c>
      <c r="H115" s="180">
        <f>SUM(H6:H114)</f>
        <v>122.5</v>
      </c>
    </row>
    <row r="116" spans="1:8" ht="36" customHeight="1" x14ac:dyDescent="0.25">
      <c r="A116"/>
      <c r="B116"/>
      <c r="C116"/>
      <c r="D116"/>
      <c r="E116"/>
      <c r="F116"/>
      <c r="G116" s="191"/>
    </row>
    <row r="117" spans="1:8" ht="36" customHeight="1" x14ac:dyDescent="0.25">
      <c r="A117"/>
      <c r="B117"/>
      <c r="C117"/>
      <c r="D117"/>
      <c r="E117"/>
      <c r="F117"/>
      <c r="G117" s="132"/>
    </row>
    <row r="118" spans="1:8" ht="27" customHeight="1" x14ac:dyDescent="0.25">
      <c r="A118"/>
      <c r="B118"/>
      <c r="C118"/>
      <c r="D118"/>
      <c r="E118"/>
      <c r="F118"/>
      <c r="G118" s="132"/>
    </row>
    <row r="119" spans="1:8" ht="48" customHeight="1" x14ac:dyDescent="0.25">
      <c r="A119"/>
      <c r="B119"/>
      <c r="C119"/>
      <c r="D119"/>
      <c r="E119"/>
      <c r="F119"/>
      <c r="G119" s="132"/>
    </row>
    <row r="120" spans="1:8" ht="52.5" customHeight="1" x14ac:dyDescent="0.25">
      <c r="A120"/>
      <c r="B120"/>
      <c r="C120"/>
      <c r="D120"/>
      <c r="E120"/>
      <c r="F120"/>
      <c r="G120" s="132"/>
    </row>
    <row r="121" spans="1:8" x14ac:dyDescent="0.25">
      <c r="A121"/>
      <c r="B121"/>
      <c r="C121"/>
      <c r="D121"/>
      <c r="E121"/>
      <c r="F121"/>
      <c r="G121" s="132"/>
    </row>
    <row r="122" spans="1:8" ht="15" customHeight="1" x14ac:dyDescent="0.25">
      <c r="A122"/>
      <c r="B122"/>
      <c r="C122"/>
      <c r="D122"/>
      <c r="E122"/>
      <c r="F122"/>
      <c r="G122" s="132"/>
    </row>
    <row r="123" spans="1:8" ht="15" customHeight="1" x14ac:dyDescent="0.25"/>
    <row r="124" spans="1:8" ht="15" customHeight="1" x14ac:dyDescent="0.25"/>
  </sheetData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3E28-3218-4701-B4DA-8BC449E4F24A}">
  <dimension ref="A1:G90"/>
  <sheetViews>
    <sheetView topLeftCell="A22" zoomScale="160" zoomScaleNormal="160" workbookViewId="0">
      <selection activeCell="A2" sqref="A2:A89"/>
    </sheetView>
  </sheetViews>
  <sheetFormatPr defaultRowHeight="15" x14ac:dyDescent="0.25"/>
  <cols>
    <col min="1" max="1" width="20.5703125" style="1" customWidth="1"/>
    <col min="2" max="2" width="28.85546875" style="1" customWidth="1"/>
    <col min="3" max="3" width="7.28515625" style="1" customWidth="1"/>
    <col min="4" max="4" width="5.28515625" style="1" customWidth="1"/>
    <col min="5" max="5" width="13.7109375" style="1" customWidth="1"/>
    <col min="6" max="6" width="13.7109375" style="133" customWidth="1"/>
    <col min="7" max="7" width="11.140625" bestFit="1" customWidth="1"/>
  </cols>
  <sheetData>
    <row r="1" spans="1:7" ht="40.5" customHeight="1" x14ac:dyDescent="0.25">
      <c r="A1" s="16" t="s">
        <v>98</v>
      </c>
      <c r="B1" s="16" t="s">
        <v>99</v>
      </c>
      <c r="C1" s="16" t="s">
        <v>135</v>
      </c>
      <c r="D1" s="16"/>
      <c r="E1" s="263" t="s">
        <v>89</v>
      </c>
      <c r="F1" s="264" t="s">
        <v>90</v>
      </c>
      <c r="G1" s="263" t="s">
        <v>91</v>
      </c>
    </row>
    <row r="2" spans="1:7" ht="20.100000000000001" customHeight="1" x14ac:dyDescent="0.25">
      <c r="A2" s="270"/>
      <c r="B2" s="25" t="s">
        <v>136</v>
      </c>
      <c r="C2" s="11">
        <v>36</v>
      </c>
      <c r="D2" s="11">
        <v>0.83</v>
      </c>
      <c r="E2" s="154">
        <v>29.9</v>
      </c>
      <c r="F2" s="229"/>
      <c r="G2" s="266"/>
    </row>
    <row r="3" spans="1:7" ht="20.100000000000001" customHeight="1" x14ac:dyDescent="0.25">
      <c r="A3" s="265"/>
      <c r="B3" s="25" t="s">
        <v>136</v>
      </c>
      <c r="C3" s="11">
        <v>46</v>
      </c>
      <c r="D3" s="11">
        <v>0.83</v>
      </c>
      <c r="E3" s="154">
        <v>38.200000000000003</v>
      </c>
      <c r="F3" s="229"/>
      <c r="G3" s="266"/>
    </row>
    <row r="4" spans="1:7" ht="20.100000000000001" customHeight="1" x14ac:dyDescent="0.25">
      <c r="A4" s="265"/>
      <c r="B4" s="25" t="s">
        <v>136</v>
      </c>
      <c r="C4" s="11">
        <v>32</v>
      </c>
      <c r="D4" s="11">
        <v>0.83</v>
      </c>
      <c r="E4" s="154">
        <v>26.58</v>
      </c>
      <c r="F4" s="229"/>
      <c r="G4" s="266"/>
    </row>
    <row r="5" spans="1:7" ht="20.100000000000001" customHeight="1" x14ac:dyDescent="0.25">
      <c r="A5" s="265"/>
      <c r="B5" s="25" t="s">
        <v>136</v>
      </c>
      <c r="C5" s="11">
        <v>29</v>
      </c>
      <c r="D5" s="11">
        <v>0.83</v>
      </c>
      <c r="E5" s="154">
        <v>24.09</v>
      </c>
      <c r="F5" s="229"/>
      <c r="G5" s="266"/>
    </row>
    <row r="6" spans="1:7" ht="20.100000000000001" customHeight="1" x14ac:dyDescent="0.25">
      <c r="A6" s="270"/>
      <c r="B6" s="25" t="s">
        <v>136</v>
      </c>
      <c r="C6" s="11">
        <v>27</v>
      </c>
      <c r="D6" s="11">
        <v>0.83</v>
      </c>
      <c r="E6" s="154">
        <f t="shared" ref="E6:E66" si="0">C6*D6</f>
        <v>22.41</v>
      </c>
      <c r="F6" s="229"/>
      <c r="G6" s="266"/>
    </row>
    <row r="7" spans="1:7" ht="20.100000000000001" customHeight="1" x14ac:dyDescent="0.25">
      <c r="A7" s="270"/>
      <c r="B7" s="25" t="s">
        <v>136</v>
      </c>
      <c r="C7" s="11">
        <v>12</v>
      </c>
      <c r="D7" s="11">
        <v>0.83</v>
      </c>
      <c r="E7" s="154">
        <v>9.98</v>
      </c>
      <c r="F7" s="229"/>
      <c r="G7" s="266"/>
    </row>
    <row r="8" spans="1:7" ht="20.100000000000001" customHeight="1" x14ac:dyDescent="0.25">
      <c r="A8" s="270"/>
      <c r="B8" s="25" t="s">
        <v>136</v>
      </c>
      <c r="C8" s="11">
        <v>8</v>
      </c>
      <c r="D8" s="11">
        <v>0.83</v>
      </c>
      <c r="E8" s="154">
        <v>6.66</v>
      </c>
      <c r="F8" s="229"/>
      <c r="G8" s="266"/>
    </row>
    <row r="9" spans="1:7" ht="20.100000000000001" customHeight="1" x14ac:dyDescent="0.25">
      <c r="A9" s="270"/>
      <c r="B9" s="25" t="s">
        <v>136</v>
      </c>
      <c r="C9" s="11">
        <v>127</v>
      </c>
      <c r="D9" s="11">
        <v>0.83</v>
      </c>
      <c r="E9" s="154">
        <v>105.43</v>
      </c>
      <c r="F9" s="229"/>
      <c r="G9" s="266"/>
    </row>
    <row r="10" spans="1:7" ht="20.100000000000001" customHeight="1" x14ac:dyDescent="0.25">
      <c r="A10" s="265"/>
      <c r="B10" s="25" t="s">
        <v>136</v>
      </c>
      <c r="C10" s="11">
        <v>61</v>
      </c>
      <c r="D10" s="11">
        <v>0.83</v>
      </c>
      <c r="E10" s="154">
        <v>50.65</v>
      </c>
      <c r="F10" s="229"/>
      <c r="G10" s="266"/>
    </row>
    <row r="11" spans="1:7" ht="20.100000000000001" customHeight="1" x14ac:dyDescent="0.25">
      <c r="A11" s="265"/>
      <c r="B11" s="25" t="s">
        <v>136</v>
      </c>
      <c r="C11" s="11">
        <v>53</v>
      </c>
      <c r="D11" s="11">
        <v>0.83</v>
      </c>
      <c r="E11" s="154">
        <v>44</v>
      </c>
      <c r="F11" s="229"/>
      <c r="G11" s="266"/>
    </row>
    <row r="12" spans="1:7" ht="20.100000000000001" customHeight="1" x14ac:dyDescent="0.25">
      <c r="A12" s="265"/>
      <c r="B12" s="25" t="s">
        <v>136</v>
      </c>
      <c r="C12" s="11">
        <v>45</v>
      </c>
      <c r="D12" s="11">
        <v>0.83</v>
      </c>
      <c r="E12" s="154">
        <v>37.369999999999997</v>
      </c>
      <c r="F12" s="229"/>
      <c r="G12" s="266"/>
    </row>
    <row r="13" spans="1:7" ht="20.100000000000001" customHeight="1" x14ac:dyDescent="0.25">
      <c r="A13" s="265"/>
      <c r="B13" s="25" t="s">
        <v>136</v>
      </c>
      <c r="C13" s="11">
        <v>21</v>
      </c>
      <c r="D13" s="11">
        <v>0.83</v>
      </c>
      <c r="E13" s="154">
        <v>17.45</v>
      </c>
      <c r="F13" s="229"/>
      <c r="G13" s="266"/>
    </row>
    <row r="14" spans="1:7" ht="20.100000000000001" customHeight="1" x14ac:dyDescent="0.25">
      <c r="A14" s="265"/>
      <c r="B14" s="25" t="s">
        <v>136</v>
      </c>
      <c r="C14" s="11">
        <v>55</v>
      </c>
      <c r="D14" s="11">
        <v>0.83</v>
      </c>
      <c r="E14" s="154">
        <f t="shared" si="0"/>
        <v>45.65</v>
      </c>
      <c r="F14" s="229"/>
      <c r="G14" s="266"/>
    </row>
    <row r="15" spans="1:7" ht="20.100000000000001" customHeight="1" x14ac:dyDescent="0.25">
      <c r="A15" s="265"/>
      <c r="B15" s="25" t="s">
        <v>136</v>
      </c>
      <c r="C15" s="11">
        <v>21</v>
      </c>
      <c r="D15" s="11">
        <v>0.83</v>
      </c>
      <c r="E15" s="154">
        <v>17.45</v>
      </c>
      <c r="F15" s="229"/>
      <c r="G15" s="266"/>
    </row>
    <row r="16" spans="1:7" ht="20.100000000000001" customHeight="1" x14ac:dyDescent="0.25">
      <c r="A16" s="265"/>
      <c r="B16" s="25" t="s">
        <v>136</v>
      </c>
      <c r="C16" s="11">
        <v>25</v>
      </c>
      <c r="D16" s="11">
        <v>0.83</v>
      </c>
      <c r="E16" s="154">
        <v>20.77</v>
      </c>
      <c r="F16" s="229"/>
      <c r="G16" s="266"/>
    </row>
    <row r="17" spans="1:7" ht="20.100000000000001" customHeight="1" x14ac:dyDescent="0.25">
      <c r="A17" s="265"/>
      <c r="B17" s="25" t="s">
        <v>136</v>
      </c>
      <c r="C17" s="11">
        <v>9</v>
      </c>
      <c r="D17" s="11">
        <v>0.83</v>
      </c>
      <c r="E17" s="154">
        <v>7.49</v>
      </c>
      <c r="F17" s="229"/>
      <c r="G17" s="266"/>
    </row>
    <row r="18" spans="1:7" ht="20.100000000000001" customHeight="1" x14ac:dyDescent="0.25">
      <c r="A18" s="265"/>
      <c r="B18" s="25" t="s">
        <v>136</v>
      </c>
      <c r="C18" s="11">
        <v>31</v>
      </c>
      <c r="D18" s="11">
        <v>0.83</v>
      </c>
      <c r="E18" s="154">
        <v>25.75</v>
      </c>
      <c r="F18" s="271"/>
      <c r="G18" s="266"/>
    </row>
    <row r="19" spans="1:7" ht="20.100000000000001" customHeight="1" x14ac:dyDescent="0.25">
      <c r="A19" s="265"/>
      <c r="B19" s="25" t="s">
        <v>136</v>
      </c>
      <c r="C19" s="11">
        <v>10</v>
      </c>
      <c r="D19" s="11">
        <v>0.83</v>
      </c>
      <c r="E19" s="154">
        <v>8.32</v>
      </c>
      <c r="F19" s="229"/>
      <c r="G19" s="266"/>
    </row>
    <row r="20" spans="1:7" ht="20.100000000000001" customHeight="1" x14ac:dyDescent="0.25">
      <c r="A20" s="265"/>
      <c r="B20" s="25" t="s">
        <v>136</v>
      </c>
      <c r="C20" s="11">
        <v>17</v>
      </c>
      <c r="D20" s="11">
        <v>0.83</v>
      </c>
      <c r="E20" s="154">
        <v>14.13</v>
      </c>
      <c r="F20" s="229"/>
      <c r="G20" s="266"/>
    </row>
    <row r="21" spans="1:7" ht="20.100000000000001" customHeight="1" x14ac:dyDescent="0.25">
      <c r="A21" s="265"/>
      <c r="B21" s="25" t="s">
        <v>136</v>
      </c>
      <c r="C21" s="11">
        <v>5</v>
      </c>
      <c r="D21" s="11">
        <v>0.83</v>
      </c>
      <c r="E21" s="154">
        <v>4.17</v>
      </c>
      <c r="F21" s="229"/>
      <c r="G21" s="266"/>
    </row>
    <row r="22" spans="1:7" ht="20.100000000000001" customHeight="1" x14ac:dyDescent="0.25">
      <c r="A22" s="265"/>
      <c r="B22" s="25" t="s">
        <v>136</v>
      </c>
      <c r="C22" s="11">
        <v>7</v>
      </c>
      <c r="D22" s="11">
        <v>0.83</v>
      </c>
      <c r="E22" s="154">
        <f t="shared" si="0"/>
        <v>5.81</v>
      </c>
      <c r="F22" s="229"/>
      <c r="G22" s="266"/>
    </row>
    <row r="23" spans="1:7" ht="20.100000000000001" customHeight="1" x14ac:dyDescent="0.25">
      <c r="A23" s="265"/>
      <c r="B23" s="25" t="s">
        <v>136</v>
      </c>
      <c r="C23" s="11">
        <v>7</v>
      </c>
      <c r="D23" s="11">
        <v>0.83</v>
      </c>
      <c r="E23" s="154">
        <f t="shared" si="0"/>
        <v>5.81</v>
      </c>
      <c r="F23" s="229"/>
      <c r="G23" s="266"/>
    </row>
    <row r="24" spans="1:7" ht="20.100000000000001" customHeight="1" x14ac:dyDescent="0.25">
      <c r="A24" s="265"/>
      <c r="B24" s="25" t="s">
        <v>136</v>
      </c>
      <c r="C24" s="11">
        <v>11</v>
      </c>
      <c r="D24" s="11">
        <v>0.83</v>
      </c>
      <c r="E24" s="154">
        <v>9.15</v>
      </c>
      <c r="F24" s="229"/>
      <c r="G24" s="266"/>
    </row>
    <row r="25" spans="1:7" ht="20.100000000000001" customHeight="1" x14ac:dyDescent="0.25">
      <c r="A25" s="265"/>
      <c r="B25" s="25" t="s">
        <v>136</v>
      </c>
      <c r="C25" s="11">
        <v>22</v>
      </c>
      <c r="D25" s="11">
        <v>0.83</v>
      </c>
      <c r="E25" s="154">
        <v>18.27</v>
      </c>
      <c r="F25" s="229"/>
      <c r="G25" s="266"/>
    </row>
    <row r="26" spans="1:7" ht="20.100000000000001" customHeight="1" x14ac:dyDescent="0.25">
      <c r="A26" s="265"/>
      <c r="B26" s="25" t="s">
        <v>136</v>
      </c>
      <c r="C26" s="11">
        <v>24.5</v>
      </c>
      <c r="D26" s="11">
        <v>0.83</v>
      </c>
      <c r="E26" s="154">
        <f t="shared" si="0"/>
        <v>20.334999999999997</v>
      </c>
      <c r="F26" s="229"/>
      <c r="G26" s="266"/>
    </row>
    <row r="27" spans="1:7" ht="20.100000000000001" customHeight="1" x14ac:dyDescent="0.25">
      <c r="A27" s="265"/>
      <c r="B27" s="25" t="s">
        <v>136</v>
      </c>
      <c r="C27" s="11">
        <v>6</v>
      </c>
      <c r="D27" s="11">
        <v>0.83</v>
      </c>
      <c r="E27" s="154">
        <f t="shared" si="0"/>
        <v>4.9799999999999995</v>
      </c>
      <c r="F27" s="229"/>
      <c r="G27" s="266"/>
    </row>
    <row r="28" spans="1:7" ht="20.100000000000001" customHeight="1" x14ac:dyDescent="0.25">
      <c r="A28" s="265"/>
      <c r="B28" s="25" t="s">
        <v>136</v>
      </c>
      <c r="C28" s="11">
        <v>33</v>
      </c>
      <c r="D28" s="11">
        <v>0.83</v>
      </c>
      <c r="E28" s="154">
        <f t="shared" si="0"/>
        <v>27.389999999999997</v>
      </c>
      <c r="F28" s="229"/>
      <c r="G28" s="266"/>
    </row>
    <row r="29" spans="1:7" ht="20.100000000000001" customHeight="1" x14ac:dyDescent="0.25">
      <c r="A29" s="265"/>
      <c r="B29" s="25" t="s">
        <v>136</v>
      </c>
      <c r="C29" s="11">
        <v>6</v>
      </c>
      <c r="D29" s="11">
        <v>0.83</v>
      </c>
      <c r="E29" s="154">
        <f t="shared" si="0"/>
        <v>4.9799999999999995</v>
      </c>
      <c r="F29" s="229"/>
      <c r="G29" s="266"/>
    </row>
    <row r="30" spans="1:7" ht="20.100000000000001" customHeight="1" x14ac:dyDescent="0.25">
      <c r="A30" s="265"/>
      <c r="B30" s="25" t="s">
        <v>136</v>
      </c>
      <c r="C30" s="11">
        <v>17</v>
      </c>
      <c r="D30" s="11">
        <v>0.83</v>
      </c>
      <c r="E30" s="154">
        <f t="shared" si="0"/>
        <v>14.11</v>
      </c>
      <c r="F30" s="229"/>
      <c r="G30" s="266"/>
    </row>
    <row r="31" spans="1:7" ht="20.100000000000001" customHeight="1" x14ac:dyDescent="0.25">
      <c r="A31" s="265"/>
      <c r="B31" s="25" t="s">
        <v>136</v>
      </c>
      <c r="C31" s="11">
        <v>5</v>
      </c>
      <c r="D31" s="11">
        <v>0.83</v>
      </c>
      <c r="E31" s="154">
        <f t="shared" si="0"/>
        <v>4.1499999999999995</v>
      </c>
      <c r="F31" s="229"/>
      <c r="G31" s="266"/>
    </row>
    <row r="32" spans="1:7" ht="20.100000000000001" customHeight="1" x14ac:dyDescent="0.25">
      <c r="A32" s="265"/>
      <c r="B32" s="25" t="s">
        <v>136</v>
      </c>
      <c r="C32" s="11">
        <v>27</v>
      </c>
      <c r="D32" s="11">
        <v>0.83</v>
      </c>
      <c r="E32" s="154">
        <f t="shared" si="0"/>
        <v>22.41</v>
      </c>
      <c r="F32" s="229"/>
      <c r="G32" s="266"/>
    </row>
    <row r="33" spans="1:7" ht="20.100000000000001" customHeight="1" x14ac:dyDescent="0.25">
      <c r="A33" s="265"/>
      <c r="B33" s="25" t="s">
        <v>136</v>
      </c>
      <c r="C33" s="11">
        <v>27</v>
      </c>
      <c r="D33" s="11">
        <v>0.83</v>
      </c>
      <c r="E33" s="154">
        <f t="shared" si="0"/>
        <v>22.41</v>
      </c>
      <c r="F33" s="229"/>
      <c r="G33" s="266"/>
    </row>
    <row r="34" spans="1:7" ht="20.100000000000001" customHeight="1" x14ac:dyDescent="0.25">
      <c r="A34" s="265"/>
      <c r="B34" s="25" t="s">
        <v>136</v>
      </c>
      <c r="C34" s="11">
        <v>29</v>
      </c>
      <c r="D34" s="11">
        <v>0.83</v>
      </c>
      <c r="E34" s="154">
        <f t="shared" si="0"/>
        <v>24.07</v>
      </c>
      <c r="F34" s="229"/>
      <c r="G34" s="266"/>
    </row>
    <row r="35" spans="1:7" ht="20.100000000000001" customHeight="1" x14ac:dyDescent="0.25">
      <c r="A35" s="265"/>
      <c r="B35" s="25" t="s">
        <v>136</v>
      </c>
      <c r="C35" s="11">
        <v>16</v>
      </c>
      <c r="D35" s="11">
        <v>0.83</v>
      </c>
      <c r="E35" s="154">
        <f t="shared" si="0"/>
        <v>13.28</v>
      </c>
      <c r="F35" s="229"/>
      <c r="G35" s="266"/>
    </row>
    <row r="36" spans="1:7" ht="20.100000000000001" customHeight="1" x14ac:dyDescent="0.25">
      <c r="A36" s="265"/>
      <c r="B36" s="25" t="s">
        <v>136</v>
      </c>
      <c r="C36" s="11">
        <v>5</v>
      </c>
      <c r="D36" s="11">
        <v>0.83</v>
      </c>
      <c r="E36" s="154">
        <f t="shared" si="0"/>
        <v>4.1499999999999995</v>
      </c>
      <c r="F36" s="229"/>
      <c r="G36" s="266"/>
    </row>
    <row r="37" spans="1:7" ht="20.100000000000001" customHeight="1" x14ac:dyDescent="0.25">
      <c r="A37" s="265"/>
      <c r="B37" s="25" t="s">
        <v>136</v>
      </c>
      <c r="C37" s="11">
        <v>25</v>
      </c>
      <c r="D37" s="11">
        <v>0.83</v>
      </c>
      <c r="E37" s="154">
        <f t="shared" si="0"/>
        <v>20.75</v>
      </c>
      <c r="F37" s="229"/>
      <c r="G37" s="266"/>
    </row>
    <row r="38" spans="1:7" ht="20.100000000000001" customHeight="1" x14ac:dyDescent="0.25">
      <c r="A38" s="265"/>
      <c r="B38" s="25" t="s">
        <v>136</v>
      </c>
      <c r="C38" s="11">
        <v>5</v>
      </c>
      <c r="D38" s="11">
        <v>0.83</v>
      </c>
      <c r="E38" s="154">
        <f t="shared" si="0"/>
        <v>4.1499999999999995</v>
      </c>
      <c r="F38" s="229"/>
      <c r="G38" s="266"/>
    </row>
    <row r="39" spans="1:7" ht="20.100000000000001" customHeight="1" x14ac:dyDescent="0.25">
      <c r="A39" s="265"/>
      <c r="B39" s="25" t="s">
        <v>136</v>
      </c>
      <c r="C39" s="11">
        <v>46</v>
      </c>
      <c r="D39" s="11">
        <v>0.83</v>
      </c>
      <c r="E39" s="154">
        <f t="shared" si="0"/>
        <v>38.18</v>
      </c>
      <c r="F39" s="229"/>
      <c r="G39" s="266"/>
    </row>
    <row r="40" spans="1:7" ht="20.100000000000001" customHeight="1" x14ac:dyDescent="0.25">
      <c r="A40" s="226"/>
      <c r="B40" s="25" t="s">
        <v>136</v>
      </c>
      <c r="C40" s="226">
        <v>41</v>
      </c>
      <c r="D40" s="11">
        <v>0.83</v>
      </c>
      <c r="E40" s="154">
        <f t="shared" si="0"/>
        <v>34.03</v>
      </c>
      <c r="F40" s="229"/>
      <c r="G40" s="266"/>
    </row>
    <row r="41" spans="1:7" ht="20.100000000000001" customHeight="1" x14ac:dyDescent="0.25">
      <c r="A41" s="226"/>
      <c r="B41" s="25" t="s">
        <v>136</v>
      </c>
      <c r="C41" s="226">
        <v>98</v>
      </c>
      <c r="D41" s="11">
        <v>0.83</v>
      </c>
      <c r="E41" s="154">
        <v>81.36</v>
      </c>
      <c r="F41" s="229"/>
      <c r="G41" s="266"/>
    </row>
    <row r="42" spans="1:7" ht="20.100000000000001" customHeight="1" x14ac:dyDescent="0.25">
      <c r="A42" s="226"/>
      <c r="B42" s="25" t="s">
        <v>136</v>
      </c>
      <c r="C42" s="226">
        <v>6</v>
      </c>
      <c r="D42" s="11">
        <v>0.83</v>
      </c>
      <c r="E42" s="154">
        <f t="shared" si="0"/>
        <v>4.9799999999999995</v>
      </c>
      <c r="F42" s="229"/>
      <c r="G42" s="266"/>
    </row>
    <row r="43" spans="1:7" ht="20.100000000000001" customHeight="1" x14ac:dyDescent="0.25">
      <c r="A43" s="226"/>
      <c r="B43" s="25" t="s">
        <v>136</v>
      </c>
      <c r="C43" s="226">
        <v>7</v>
      </c>
      <c r="D43" s="11">
        <v>0.83</v>
      </c>
      <c r="E43" s="154">
        <f t="shared" si="0"/>
        <v>5.81</v>
      </c>
      <c r="F43" s="229"/>
      <c r="G43" s="266"/>
    </row>
    <row r="44" spans="1:7" ht="20.100000000000001" customHeight="1" x14ac:dyDescent="0.25">
      <c r="A44" s="226"/>
      <c r="B44" s="25" t="s">
        <v>136</v>
      </c>
      <c r="C44" s="226">
        <v>7</v>
      </c>
      <c r="D44" s="11">
        <v>0.83</v>
      </c>
      <c r="E44" s="154">
        <f t="shared" si="0"/>
        <v>5.81</v>
      </c>
      <c r="F44" s="229"/>
      <c r="G44" s="266"/>
    </row>
    <row r="45" spans="1:7" ht="20.100000000000001" customHeight="1" x14ac:dyDescent="0.25">
      <c r="A45" s="226"/>
      <c r="B45" s="25" t="s">
        <v>136</v>
      </c>
      <c r="C45" s="226">
        <v>40</v>
      </c>
      <c r="D45" s="11">
        <v>0.83</v>
      </c>
      <c r="E45" s="154">
        <f t="shared" si="0"/>
        <v>33.199999999999996</v>
      </c>
      <c r="F45" s="229"/>
      <c r="G45" s="266"/>
    </row>
    <row r="46" spans="1:7" ht="20.100000000000001" customHeight="1" x14ac:dyDescent="0.25">
      <c r="A46" s="226"/>
      <c r="B46" s="25" t="s">
        <v>136</v>
      </c>
      <c r="C46" s="226">
        <v>48</v>
      </c>
      <c r="D46" s="11">
        <v>0.83</v>
      </c>
      <c r="E46" s="154">
        <f t="shared" si="0"/>
        <v>39.839999999999996</v>
      </c>
      <c r="F46" s="229"/>
      <c r="G46" s="266"/>
    </row>
    <row r="47" spans="1:7" ht="20.100000000000001" customHeight="1" x14ac:dyDescent="0.25">
      <c r="A47" s="226"/>
      <c r="B47" s="25" t="s">
        <v>136</v>
      </c>
      <c r="C47" s="226">
        <v>7</v>
      </c>
      <c r="D47" s="11">
        <v>0.83</v>
      </c>
      <c r="E47" s="154">
        <f t="shared" si="0"/>
        <v>5.81</v>
      </c>
      <c r="F47" s="229"/>
      <c r="G47" s="266"/>
    </row>
    <row r="48" spans="1:7" ht="20.100000000000001" customHeight="1" x14ac:dyDescent="0.25">
      <c r="A48" s="226"/>
      <c r="B48" s="25" t="s">
        <v>136</v>
      </c>
      <c r="C48" s="226">
        <v>17</v>
      </c>
      <c r="D48" s="11">
        <v>0.83</v>
      </c>
      <c r="E48" s="154">
        <f t="shared" si="0"/>
        <v>14.11</v>
      </c>
      <c r="F48" s="229"/>
      <c r="G48" s="266"/>
    </row>
    <row r="49" spans="1:7" ht="20.100000000000001" customHeight="1" x14ac:dyDescent="0.25">
      <c r="A49" s="226"/>
      <c r="B49" s="25" t="s">
        <v>136</v>
      </c>
      <c r="C49" s="226">
        <v>17</v>
      </c>
      <c r="D49" s="11">
        <v>0.83</v>
      </c>
      <c r="E49" s="154">
        <f t="shared" si="0"/>
        <v>14.11</v>
      </c>
      <c r="F49" s="229"/>
      <c r="G49" s="266"/>
    </row>
    <row r="50" spans="1:7" ht="20.100000000000001" customHeight="1" x14ac:dyDescent="0.25">
      <c r="A50" s="226"/>
      <c r="B50" s="25" t="s">
        <v>136</v>
      </c>
      <c r="C50" s="226">
        <v>8</v>
      </c>
      <c r="D50" s="11">
        <v>0.83</v>
      </c>
      <c r="E50" s="154">
        <f t="shared" si="0"/>
        <v>6.64</v>
      </c>
      <c r="F50" s="229"/>
      <c r="G50" s="266"/>
    </row>
    <row r="51" spans="1:7" ht="20.100000000000001" customHeight="1" x14ac:dyDescent="0.25">
      <c r="A51" s="226"/>
      <c r="B51" s="25" t="s">
        <v>136</v>
      </c>
      <c r="C51" s="226">
        <v>30</v>
      </c>
      <c r="D51" s="11">
        <v>0.83</v>
      </c>
      <c r="E51" s="154">
        <f t="shared" si="0"/>
        <v>24.9</v>
      </c>
      <c r="F51" s="229"/>
      <c r="G51" s="266"/>
    </row>
    <row r="52" spans="1:7" ht="20.100000000000001" customHeight="1" x14ac:dyDescent="0.25">
      <c r="A52" s="226"/>
      <c r="B52" s="25" t="s">
        <v>136</v>
      </c>
      <c r="C52" s="226">
        <v>27</v>
      </c>
      <c r="D52" s="11">
        <v>0.83</v>
      </c>
      <c r="E52" s="154">
        <f t="shared" si="0"/>
        <v>22.41</v>
      </c>
      <c r="F52" s="229"/>
      <c r="G52" s="266"/>
    </row>
    <row r="53" spans="1:7" ht="20.100000000000001" customHeight="1" x14ac:dyDescent="0.25">
      <c r="A53" s="226"/>
      <c r="B53" s="25" t="s">
        <v>136</v>
      </c>
      <c r="C53" s="226">
        <v>31</v>
      </c>
      <c r="D53" s="11">
        <v>0.83</v>
      </c>
      <c r="E53" s="154">
        <f t="shared" si="0"/>
        <v>25.73</v>
      </c>
      <c r="F53" s="229"/>
      <c r="G53" s="266"/>
    </row>
    <row r="54" spans="1:7" ht="20.100000000000001" customHeight="1" x14ac:dyDescent="0.25">
      <c r="A54" s="226"/>
      <c r="B54" s="25" t="s">
        <v>136</v>
      </c>
      <c r="C54" s="226">
        <v>7</v>
      </c>
      <c r="D54" s="11">
        <v>0.83</v>
      </c>
      <c r="E54" s="154">
        <f t="shared" si="0"/>
        <v>5.81</v>
      </c>
      <c r="F54" s="229"/>
      <c r="G54" s="266"/>
    </row>
    <row r="55" spans="1:7" ht="20.100000000000001" customHeight="1" x14ac:dyDescent="0.25">
      <c r="A55" s="226"/>
      <c r="B55" s="25" t="s">
        <v>136</v>
      </c>
      <c r="C55" s="226">
        <v>34</v>
      </c>
      <c r="D55" s="11">
        <v>0.83</v>
      </c>
      <c r="E55" s="154">
        <f t="shared" si="0"/>
        <v>28.22</v>
      </c>
      <c r="F55" s="229"/>
      <c r="G55" s="266"/>
    </row>
    <row r="56" spans="1:7" ht="20.100000000000001" customHeight="1" x14ac:dyDescent="0.25">
      <c r="A56" s="226"/>
      <c r="B56" s="25" t="s">
        <v>136</v>
      </c>
      <c r="C56" s="226">
        <v>5</v>
      </c>
      <c r="D56" s="11">
        <v>0.83</v>
      </c>
      <c r="E56" s="154">
        <f t="shared" si="0"/>
        <v>4.1499999999999995</v>
      </c>
      <c r="F56" s="229"/>
      <c r="G56" s="266"/>
    </row>
    <row r="57" spans="1:7" ht="20.100000000000001" customHeight="1" x14ac:dyDescent="0.25">
      <c r="A57" s="226"/>
      <c r="B57" s="25" t="s">
        <v>136</v>
      </c>
      <c r="C57" s="226">
        <v>60</v>
      </c>
      <c r="D57" s="11">
        <v>0.83</v>
      </c>
      <c r="E57" s="154">
        <v>49.85</v>
      </c>
      <c r="F57" s="229"/>
      <c r="G57" s="266"/>
    </row>
    <row r="58" spans="1:7" ht="20.100000000000001" customHeight="1" x14ac:dyDescent="0.25">
      <c r="A58" s="226"/>
      <c r="B58" s="25" t="s">
        <v>136</v>
      </c>
      <c r="C58" s="226">
        <v>7</v>
      </c>
      <c r="D58" s="11">
        <v>0.83</v>
      </c>
      <c r="E58" s="154">
        <f t="shared" si="0"/>
        <v>5.81</v>
      </c>
      <c r="F58" s="229"/>
      <c r="G58" s="266"/>
    </row>
    <row r="59" spans="1:7" ht="20.100000000000001" customHeight="1" x14ac:dyDescent="0.25">
      <c r="A59" s="226"/>
      <c r="B59" s="25" t="s">
        <v>136</v>
      </c>
      <c r="C59" s="226">
        <v>34</v>
      </c>
      <c r="D59" s="11">
        <v>0.83</v>
      </c>
      <c r="E59" s="154">
        <f t="shared" si="0"/>
        <v>28.22</v>
      </c>
      <c r="F59" s="229"/>
      <c r="G59" s="266"/>
    </row>
    <row r="60" spans="1:7" ht="20.100000000000001" customHeight="1" x14ac:dyDescent="0.25">
      <c r="A60" s="226"/>
      <c r="B60" s="25" t="s">
        <v>136</v>
      </c>
      <c r="C60" s="226">
        <v>10</v>
      </c>
      <c r="D60" s="11">
        <v>0.83</v>
      </c>
      <c r="E60" s="154">
        <f t="shared" si="0"/>
        <v>8.2999999999999989</v>
      </c>
      <c r="F60" s="229"/>
      <c r="G60" s="266"/>
    </row>
    <row r="61" spans="1:7" ht="20.100000000000001" customHeight="1" x14ac:dyDescent="0.25">
      <c r="A61" s="226"/>
      <c r="B61" s="25" t="s">
        <v>136</v>
      </c>
      <c r="C61" s="226">
        <v>57.5</v>
      </c>
      <c r="D61" s="11">
        <v>0.83</v>
      </c>
      <c r="E61" s="154">
        <f t="shared" si="0"/>
        <v>47.724999999999994</v>
      </c>
      <c r="F61" s="229"/>
      <c r="G61" s="266"/>
    </row>
    <row r="62" spans="1:7" ht="20.100000000000001" customHeight="1" x14ac:dyDescent="0.25">
      <c r="A62" s="226"/>
      <c r="B62" s="25" t="s">
        <v>136</v>
      </c>
      <c r="C62" s="226">
        <v>38.5</v>
      </c>
      <c r="D62" s="11">
        <v>0.83</v>
      </c>
      <c r="E62" s="154">
        <v>31.98</v>
      </c>
      <c r="F62" s="229"/>
      <c r="G62" s="266"/>
    </row>
    <row r="63" spans="1:7" ht="20.100000000000001" customHeight="1" x14ac:dyDescent="0.25">
      <c r="A63" s="226"/>
      <c r="B63" s="25" t="s">
        <v>136</v>
      </c>
      <c r="C63" s="226">
        <v>24</v>
      </c>
      <c r="D63" s="11">
        <v>0.83</v>
      </c>
      <c r="E63" s="154">
        <f t="shared" si="0"/>
        <v>19.919999999999998</v>
      </c>
      <c r="F63" s="229"/>
      <c r="G63" s="266"/>
    </row>
    <row r="64" spans="1:7" ht="20.100000000000001" customHeight="1" x14ac:dyDescent="0.25">
      <c r="A64" s="226"/>
      <c r="B64" s="25" t="s">
        <v>136</v>
      </c>
      <c r="C64" s="226">
        <v>22</v>
      </c>
      <c r="D64" s="11">
        <v>0.83</v>
      </c>
      <c r="E64" s="154">
        <f t="shared" si="0"/>
        <v>18.259999999999998</v>
      </c>
      <c r="F64" s="271"/>
      <c r="G64" s="226"/>
    </row>
    <row r="65" spans="1:7" ht="20.100000000000001" customHeight="1" x14ac:dyDescent="0.25">
      <c r="A65" s="226"/>
      <c r="B65" s="25" t="s">
        <v>136</v>
      </c>
      <c r="C65" s="226">
        <v>11</v>
      </c>
      <c r="D65" s="11">
        <v>0.83</v>
      </c>
      <c r="E65" s="154">
        <f t="shared" si="0"/>
        <v>9.129999999999999</v>
      </c>
      <c r="F65" s="272"/>
      <c r="G65" s="226"/>
    </row>
    <row r="66" spans="1:7" ht="20.100000000000001" customHeight="1" x14ac:dyDescent="0.25">
      <c r="A66" s="226"/>
      <c r="B66" s="25" t="s">
        <v>136</v>
      </c>
      <c r="C66" s="226">
        <v>6</v>
      </c>
      <c r="D66" s="11">
        <v>0.83</v>
      </c>
      <c r="E66" s="154">
        <f t="shared" si="0"/>
        <v>4.9799999999999995</v>
      </c>
      <c r="F66" s="271"/>
      <c r="G66" s="226"/>
    </row>
    <row r="67" spans="1:7" ht="20.100000000000001" customHeight="1" x14ac:dyDescent="0.25">
      <c r="A67" s="226"/>
      <c r="B67" s="25" t="s">
        <v>136</v>
      </c>
      <c r="C67" s="226">
        <v>53.5</v>
      </c>
      <c r="D67" s="11">
        <v>0.83</v>
      </c>
      <c r="E67" s="154">
        <v>44.43</v>
      </c>
      <c r="F67" s="271"/>
      <c r="G67" s="226"/>
    </row>
    <row r="68" spans="1:7" ht="20.100000000000001" customHeight="1" x14ac:dyDescent="0.25">
      <c r="A68" s="226"/>
      <c r="B68" s="25" t="s">
        <v>136</v>
      </c>
      <c r="C68" s="226">
        <v>16.5</v>
      </c>
      <c r="D68" s="11">
        <v>0.83</v>
      </c>
      <c r="E68" s="154">
        <f t="shared" ref="E68:E88" si="1">C68*D68</f>
        <v>13.694999999999999</v>
      </c>
      <c r="F68" s="271"/>
      <c r="G68" s="226"/>
    </row>
    <row r="69" spans="1:7" ht="20.100000000000001" customHeight="1" x14ac:dyDescent="0.25">
      <c r="A69" s="226"/>
      <c r="B69" s="25" t="s">
        <v>136</v>
      </c>
      <c r="C69" s="226">
        <v>7</v>
      </c>
      <c r="D69" s="11">
        <v>0.83</v>
      </c>
      <c r="E69" s="154">
        <f t="shared" si="1"/>
        <v>5.81</v>
      </c>
      <c r="F69" s="271"/>
      <c r="G69" s="226"/>
    </row>
    <row r="70" spans="1:7" ht="20.100000000000001" customHeight="1" x14ac:dyDescent="0.25">
      <c r="A70" s="226"/>
      <c r="B70" s="25" t="s">
        <v>136</v>
      </c>
      <c r="C70" s="226">
        <v>18.5</v>
      </c>
      <c r="D70" s="11">
        <v>0.83</v>
      </c>
      <c r="E70" s="154">
        <f t="shared" si="1"/>
        <v>15.354999999999999</v>
      </c>
      <c r="F70" s="271"/>
      <c r="G70" s="226"/>
    </row>
    <row r="71" spans="1:7" ht="20.100000000000001" customHeight="1" x14ac:dyDescent="0.25">
      <c r="A71" s="226"/>
      <c r="B71" s="25" t="s">
        <v>136</v>
      </c>
      <c r="C71" s="226">
        <v>15</v>
      </c>
      <c r="D71" s="11">
        <v>0.83</v>
      </c>
      <c r="E71" s="154">
        <f t="shared" si="1"/>
        <v>12.45</v>
      </c>
      <c r="F71" s="271"/>
      <c r="G71" s="226"/>
    </row>
    <row r="72" spans="1:7" ht="20.100000000000001" customHeight="1" x14ac:dyDescent="0.25">
      <c r="A72" s="226"/>
      <c r="B72" s="25" t="s">
        <v>136</v>
      </c>
      <c r="C72" s="226">
        <v>20.5</v>
      </c>
      <c r="D72" s="11">
        <v>0.83</v>
      </c>
      <c r="E72" s="154">
        <f t="shared" si="1"/>
        <v>17.015000000000001</v>
      </c>
      <c r="F72" s="271"/>
      <c r="G72" s="226"/>
    </row>
    <row r="73" spans="1:7" ht="20.100000000000001" customHeight="1" x14ac:dyDescent="0.25">
      <c r="A73" s="226"/>
      <c r="B73" s="25" t="s">
        <v>136</v>
      </c>
      <c r="C73" s="226">
        <v>25</v>
      </c>
      <c r="D73" s="11">
        <v>0.83</v>
      </c>
      <c r="E73" s="154">
        <f t="shared" si="1"/>
        <v>20.75</v>
      </c>
      <c r="F73" s="271"/>
      <c r="G73" s="226"/>
    </row>
    <row r="74" spans="1:7" ht="20.100000000000001" customHeight="1" x14ac:dyDescent="0.25">
      <c r="A74" s="226"/>
      <c r="B74" s="25" t="s">
        <v>136</v>
      </c>
      <c r="C74" s="226">
        <v>38</v>
      </c>
      <c r="D74" s="11">
        <v>0.83</v>
      </c>
      <c r="E74" s="154">
        <f t="shared" si="1"/>
        <v>31.54</v>
      </c>
      <c r="F74" s="271"/>
      <c r="G74" s="226"/>
    </row>
    <row r="75" spans="1:7" ht="20.100000000000001" customHeight="1" x14ac:dyDescent="0.25">
      <c r="A75" s="226"/>
      <c r="B75" s="25" t="s">
        <v>136</v>
      </c>
      <c r="C75" s="226">
        <v>48</v>
      </c>
      <c r="D75" s="11">
        <v>0.83</v>
      </c>
      <c r="E75" s="154">
        <f t="shared" si="1"/>
        <v>39.839999999999996</v>
      </c>
      <c r="F75" s="271"/>
      <c r="G75" s="226"/>
    </row>
    <row r="76" spans="1:7" ht="20.100000000000001" customHeight="1" x14ac:dyDescent="0.25">
      <c r="A76" s="226"/>
      <c r="B76" s="25" t="s">
        <v>136</v>
      </c>
      <c r="C76" s="226">
        <v>30.5</v>
      </c>
      <c r="D76" s="11">
        <v>0.83</v>
      </c>
      <c r="E76" s="154">
        <f t="shared" si="1"/>
        <v>25.314999999999998</v>
      </c>
      <c r="F76" s="271"/>
      <c r="G76" s="226"/>
    </row>
    <row r="77" spans="1:7" ht="20.100000000000001" customHeight="1" x14ac:dyDescent="0.25">
      <c r="A77" s="226"/>
      <c r="B77" s="25" t="s">
        <v>136</v>
      </c>
      <c r="C77" s="226">
        <v>37</v>
      </c>
      <c r="D77" s="11">
        <v>0.83</v>
      </c>
      <c r="E77" s="154">
        <f t="shared" si="1"/>
        <v>30.709999999999997</v>
      </c>
      <c r="F77" s="271"/>
      <c r="G77" s="226"/>
    </row>
    <row r="78" spans="1:7" ht="20.100000000000001" customHeight="1" x14ac:dyDescent="0.25">
      <c r="A78" s="226"/>
      <c r="B78" s="25" t="s">
        <v>136</v>
      </c>
      <c r="C78" s="226">
        <v>23.5</v>
      </c>
      <c r="D78" s="11">
        <v>0.83</v>
      </c>
      <c r="E78" s="154">
        <f t="shared" si="1"/>
        <v>19.504999999999999</v>
      </c>
      <c r="F78" s="271"/>
      <c r="G78" s="226"/>
    </row>
    <row r="79" spans="1:7" ht="20.100000000000001" customHeight="1" x14ac:dyDescent="0.25">
      <c r="A79" s="226"/>
      <c r="B79" s="25" t="s">
        <v>136</v>
      </c>
      <c r="C79" s="226">
        <v>14.5</v>
      </c>
      <c r="D79" s="11">
        <v>0.83</v>
      </c>
      <c r="E79" s="154">
        <f t="shared" si="1"/>
        <v>12.035</v>
      </c>
      <c r="F79" s="271"/>
      <c r="G79" s="226"/>
    </row>
    <row r="80" spans="1:7" ht="20.100000000000001" customHeight="1" x14ac:dyDescent="0.25">
      <c r="A80" s="226"/>
      <c r="B80" s="25" t="s">
        <v>136</v>
      </c>
      <c r="C80" s="226">
        <v>8.5</v>
      </c>
      <c r="D80" s="11">
        <v>0.83</v>
      </c>
      <c r="E80" s="154">
        <f t="shared" si="1"/>
        <v>7.0549999999999997</v>
      </c>
      <c r="F80" s="271"/>
      <c r="G80" s="226"/>
    </row>
    <row r="81" spans="1:7" ht="20.100000000000001" customHeight="1" x14ac:dyDescent="0.25">
      <c r="A81" s="226"/>
      <c r="B81" s="25" t="s">
        <v>136</v>
      </c>
      <c r="C81" s="226">
        <v>41.5</v>
      </c>
      <c r="D81" s="11">
        <v>0.83</v>
      </c>
      <c r="E81" s="154">
        <f t="shared" si="1"/>
        <v>34.445</v>
      </c>
      <c r="F81" s="271"/>
      <c r="G81" s="226"/>
    </row>
    <row r="82" spans="1:7" ht="20.100000000000001" customHeight="1" x14ac:dyDescent="0.25">
      <c r="A82" s="226"/>
      <c r="B82" s="25" t="s">
        <v>136</v>
      </c>
      <c r="C82" s="226">
        <v>117.5</v>
      </c>
      <c r="D82" s="11">
        <v>0.83</v>
      </c>
      <c r="E82" s="154">
        <v>97.55</v>
      </c>
      <c r="F82" s="271"/>
      <c r="G82" s="226"/>
    </row>
    <row r="83" spans="1:7" ht="20.100000000000001" customHeight="1" x14ac:dyDescent="0.25">
      <c r="A83" s="226"/>
      <c r="B83" s="25" t="s">
        <v>136</v>
      </c>
      <c r="C83" s="226">
        <v>23.5</v>
      </c>
      <c r="D83" s="11">
        <v>0.83</v>
      </c>
      <c r="E83" s="154">
        <f t="shared" si="1"/>
        <v>19.504999999999999</v>
      </c>
      <c r="F83" s="271"/>
      <c r="G83" s="226"/>
    </row>
    <row r="84" spans="1:7" ht="20.100000000000001" customHeight="1" x14ac:dyDescent="0.25">
      <c r="A84" s="226"/>
      <c r="B84" s="25" t="s">
        <v>136</v>
      </c>
      <c r="C84" s="226">
        <v>43.5</v>
      </c>
      <c r="D84" s="11">
        <v>0.83</v>
      </c>
      <c r="E84" s="154">
        <f t="shared" si="1"/>
        <v>36.104999999999997</v>
      </c>
      <c r="F84" s="271"/>
      <c r="G84" s="226"/>
    </row>
    <row r="85" spans="1:7" ht="20.100000000000001" customHeight="1" x14ac:dyDescent="0.25">
      <c r="A85" s="226"/>
      <c r="B85" s="25" t="s">
        <v>136</v>
      </c>
      <c r="C85" s="226">
        <v>35</v>
      </c>
      <c r="D85" s="11">
        <v>0.83</v>
      </c>
      <c r="E85" s="154">
        <f t="shared" si="1"/>
        <v>29.049999999999997</v>
      </c>
      <c r="F85" s="271"/>
      <c r="G85" s="226"/>
    </row>
    <row r="86" spans="1:7" ht="20.100000000000001" customHeight="1" x14ac:dyDescent="0.25">
      <c r="A86" s="226"/>
      <c r="B86" s="25" t="s">
        <v>136</v>
      </c>
      <c r="C86" s="226">
        <v>36</v>
      </c>
      <c r="D86" s="11">
        <v>0.83</v>
      </c>
      <c r="E86" s="154">
        <f t="shared" si="1"/>
        <v>29.88</v>
      </c>
      <c r="F86" s="271"/>
      <c r="G86" s="226"/>
    </row>
    <row r="87" spans="1:7" ht="20.100000000000001" customHeight="1" x14ac:dyDescent="0.25">
      <c r="A87" s="226"/>
      <c r="B87" s="25" t="s">
        <v>136</v>
      </c>
      <c r="C87" s="226">
        <v>9</v>
      </c>
      <c r="D87" s="11">
        <v>0.83</v>
      </c>
      <c r="E87" s="154">
        <f t="shared" si="1"/>
        <v>7.47</v>
      </c>
      <c r="F87" s="271"/>
      <c r="G87" s="226"/>
    </row>
    <row r="88" spans="1:7" ht="20.100000000000001" customHeight="1" x14ac:dyDescent="0.25">
      <c r="A88" s="226"/>
      <c r="B88" s="25" t="s">
        <v>136</v>
      </c>
      <c r="C88" s="226">
        <v>58.5</v>
      </c>
      <c r="D88" s="11">
        <v>0.83</v>
      </c>
      <c r="E88" s="154">
        <f t="shared" si="1"/>
        <v>48.555</v>
      </c>
      <c r="F88" s="271"/>
      <c r="G88" s="226"/>
    </row>
    <row r="90" spans="1:7" x14ac:dyDescent="0.25">
      <c r="C90" s="1">
        <f>SUM(C2:C89)</f>
        <v>2409</v>
      </c>
      <c r="D90" s="1">
        <f>F90/C90</f>
        <v>0.83022000830220011</v>
      </c>
      <c r="E90" s="110">
        <f>SUM(E2:E89)</f>
        <v>1999.9950000000001</v>
      </c>
      <c r="F90" s="133">
        <v>2000</v>
      </c>
    </row>
  </sheetData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0B5B-2176-4C13-B235-81000F4A01F8}">
  <dimension ref="A1:I47"/>
  <sheetViews>
    <sheetView topLeftCell="A16" zoomScale="160" zoomScaleNormal="160" workbookViewId="0">
      <selection activeCell="A3" sqref="A3:A34"/>
    </sheetView>
  </sheetViews>
  <sheetFormatPr defaultRowHeight="15" x14ac:dyDescent="0.25"/>
  <cols>
    <col min="1" max="1" width="20.5703125" style="1" customWidth="1"/>
    <col min="2" max="2" width="27.5703125" style="1" customWidth="1"/>
    <col min="3" max="4" width="5.28515625" style="1" customWidth="1"/>
    <col min="5" max="5" width="13.140625" style="1" customWidth="1"/>
    <col min="6" max="6" width="12.5703125" style="1" customWidth="1"/>
    <col min="7" max="7" width="11.85546875" style="7" customWidth="1"/>
    <col min="8" max="8" width="9.7109375" customWidth="1"/>
  </cols>
  <sheetData>
    <row r="1" spans="1:9" ht="44.25" customHeight="1" x14ac:dyDescent="0.25">
      <c r="A1" s="16" t="s">
        <v>33</v>
      </c>
      <c r="B1" s="17"/>
      <c r="C1" s="17"/>
      <c r="D1" s="17"/>
      <c r="E1" s="41"/>
      <c r="G1" s="106"/>
    </row>
    <row r="2" spans="1:9" ht="31.5" x14ac:dyDescent="0.25">
      <c r="A2" s="14" t="s">
        <v>98</v>
      </c>
      <c r="B2" s="14" t="s">
        <v>99</v>
      </c>
      <c r="C2" s="14"/>
      <c r="D2" s="14"/>
      <c r="E2" s="173" t="s">
        <v>42</v>
      </c>
      <c r="F2" s="173" t="s">
        <v>89</v>
      </c>
      <c r="G2" s="174" t="s">
        <v>90</v>
      </c>
      <c r="H2" s="173" t="s">
        <v>91</v>
      </c>
    </row>
    <row r="3" spans="1:9" x14ac:dyDescent="0.25">
      <c r="B3" s="23" t="s">
        <v>69</v>
      </c>
      <c r="C3" s="128">
        <v>1</v>
      </c>
      <c r="D3" s="128"/>
      <c r="E3" s="192">
        <v>80</v>
      </c>
      <c r="F3" s="110">
        <v>80</v>
      </c>
      <c r="G3" s="130">
        <v>80</v>
      </c>
      <c r="H3" s="160">
        <f>G3-F3</f>
        <v>0</v>
      </c>
    </row>
    <row r="4" spans="1:9" ht="22.5" x14ac:dyDescent="0.25">
      <c r="A4" s="113"/>
      <c r="B4" s="11" t="s">
        <v>97</v>
      </c>
      <c r="C4" s="2">
        <v>8</v>
      </c>
      <c r="D4" s="2"/>
      <c r="E4" s="192">
        <v>100</v>
      </c>
      <c r="G4" s="8"/>
    </row>
    <row r="5" spans="1:9" ht="22.5" x14ac:dyDescent="0.25">
      <c r="A5" s="193"/>
      <c r="B5" s="11" t="s">
        <v>97</v>
      </c>
      <c r="C5" s="2"/>
      <c r="D5" s="2"/>
      <c r="E5" s="192">
        <v>100</v>
      </c>
      <c r="G5" s="130"/>
    </row>
    <row r="6" spans="1:9" ht="22.5" x14ac:dyDescent="0.25">
      <c r="A6" s="194"/>
      <c r="B6" s="11" t="s">
        <v>97</v>
      </c>
      <c r="C6" s="2"/>
      <c r="D6" s="2"/>
      <c r="E6" s="192">
        <v>100</v>
      </c>
      <c r="G6" s="130"/>
    </row>
    <row r="7" spans="1:9" ht="22.5" x14ac:dyDescent="0.25">
      <c r="A7" s="194"/>
      <c r="B7" s="11" t="s">
        <v>97</v>
      </c>
      <c r="C7" s="2"/>
      <c r="D7" s="2"/>
      <c r="E7" s="192">
        <v>100</v>
      </c>
      <c r="G7" s="130"/>
    </row>
    <row r="8" spans="1:9" ht="22.5" x14ac:dyDescent="0.25">
      <c r="A8" s="193"/>
      <c r="B8" s="11" t="s">
        <v>97</v>
      </c>
      <c r="C8" s="2"/>
      <c r="D8" s="2"/>
      <c r="E8" s="192">
        <v>100</v>
      </c>
      <c r="G8" s="130"/>
    </row>
    <row r="9" spans="1:9" ht="22.5" x14ac:dyDescent="0.25">
      <c r="A9" s="113"/>
      <c r="B9" s="11" t="s">
        <v>97</v>
      </c>
      <c r="C9" s="2"/>
      <c r="D9" s="2"/>
      <c r="E9" s="192">
        <v>100</v>
      </c>
      <c r="G9" s="130"/>
    </row>
    <row r="10" spans="1:9" ht="22.5" x14ac:dyDescent="0.25">
      <c r="A10" s="195"/>
      <c r="B10" s="11" t="s">
        <v>97</v>
      </c>
      <c r="C10" s="2"/>
      <c r="D10" s="2"/>
      <c r="E10" s="192">
        <v>100</v>
      </c>
      <c r="F10" s="110"/>
      <c r="G10" s="130"/>
    </row>
    <row r="11" spans="1:9" ht="22.5" x14ac:dyDescent="0.25">
      <c r="A11" s="113"/>
      <c r="B11" s="11" t="s">
        <v>97</v>
      </c>
      <c r="C11" s="2"/>
      <c r="D11" s="2"/>
      <c r="E11" s="192">
        <v>100</v>
      </c>
      <c r="F11" s="110">
        <f>SUM(E4:E11)</f>
        <v>800</v>
      </c>
      <c r="G11" s="130">
        <v>800</v>
      </c>
      <c r="H11" s="160">
        <f>G11-F11</f>
        <v>0</v>
      </c>
    </row>
    <row r="12" spans="1:9" x14ac:dyDescent="0.25">
      <c r="A12" s="113"/>
      <c r="B12" s="2" t="s">
        <v>20</v>
      </c>
      <c r="C12" s="2">
        <v>2</v>
      </c>
      <c r="D12" s="2"/>
      <c r="E12" s="196">
        <v>385</v>
      </c>
      <c r="F12" s="110"/>
      <c r="G12" s="9" t="s">
        <v>1</v>
      </c>
    </row>
    <row r="13" spans="1:9" x14ac:dyDescent="0.25">
      <c r="A13" s="113"/>
      <c r="B13" s="2" t="s">
        <v>20</v>
      </c>
      <c r="C13" s="2"/>
      <c r="D13" s="2"/>
      <c r="E13" s="196">
        <v>385</v>
      </c>
      <c r="F13" s="110">
        <f>E12+E13</f>
        <v>770</v>
      </c>
      <c r="G13" s="130">
        <v>770</v>
      </c>
      <c r="H13" s="160">
        <f>G13-F13</f>
        <v>0</v>
      </c>
    </row>
    <row r="14" spans="1:9" x14ac:dyDescent="0.25">
      <c r="A14" s="113"/>
      <c r="B14" s="2" t="s">
        <v>27</v>
      </c>
      <c r="C14" s="2">
        <v>3</v>
      </c>
      <c r="D14" s="2"/>
      <c r="E14" s="192">
        <v>110</v>
      </c>
      <c r="G14" s="130" t="s">
        <v>1</v>
      </c>
    </row>
    <row r="15" spans="1:9" x14ac:dyDescent="0.25">
      <c r="A15" s="113"/>
      <c r="B15" s="2" t="s">
        <v>27</v>
      </c>
      <c r="C15" s="2"/>
      <c r="D15" s="2"/>
      <c r="E15" s="192">
        <v>110</v>
      </c>
      <c r="F15" s="110">
        <f>E14+E15</f>
        <v>220</v>
      </c>
      <c r="G15" s="130">
        <v>330</v>
      </c>
      <c r="H15" s="160">
        <f>G15-F15</f>
        <v>110</v>
      </c>
      <c r="I15" t="s">
        <v>133</v>
      </c>
    </row>
    <row r="16" spans="1:9" ht="24.75" customHeight="1" x14ac:dyDescent="0.25">
      <c r="A16" s="113"/>
      <c r="B16" s="11" t="s">
        <v>82</v>
      </c>
      <c r="C16" s="2"/>
      <c r="D16" s="2"/>
      <c r="E16" s="192">
        <v>0</v>
      </c>
      <c r="F16" s="110">
        <v>0</v>
      </c>
      <c r="G16" s="130">
        <v>200</v>
      </c>
      <c r="H16" s="160">
        <f>G16-F16</f>
        <v>200</v>
      </c>
      <c r="I16" t="s">
        <v>133</v>
      </c>
    </row>
    <row r="17" spans="1:8" x14ac:dyDescent="0.25">
      <c r="A17" s="113"/>
      <c r="B17" s="2" t="s">
        <v>28</v>
      </c>
      <c r="C17" s="2">
        <v>1</v>
      </c>
      <c r="D17" s="2"/>
      <c r="E17" s="192">
        <v>90</v>
      </c>
      <c r="F17" s="110">
        <v>90</v>
      </c>
      <c r="G17" s="130">
        <v>90</v>
      </c>
      <c r="H17" s="160">
        <f>G17-F17</f>
        <v>0</v>
      </c>
    </row>
    <row r="18" spans="1:8" x14ac:dyDescent="0.25">
      <c r="A18" s="193"/>
      <c r="B18" s="2" t="s">
        <v>67</v>
      </c>
      <c r="C18" s="2"/>
      <c r="D18" s="2"/>
      <c r="E18" s="192">
        <v>770</v>
      </c>
      <c r="F18" s="110">
        <v>770</v>
      </c>
      <c r="G18" s="130">
        <v>770</v>
      </c>
      <c r="H18" s="160">
        <f t="shared" ref="H18:H33" si="0">G18-F18</f>
        <v>0</v>
      </c>
    </row>
    <row r="19" spans="1:8" x14ac:dyDescent="0.25">
      <c r="A19" s="113"/>
      <c r="B19" s="2" t="s">
        <v>70</v>
      </c>
      <c r="C19" s="2">
        <v>1</v>
      </c>
      <c r="D19" s="2"/>
      <c r="E19" s="192">
        <v>80</v>
      </c>
      <c r="F19" s="110">
        <v>80</v>
      </c>
      <c r="G19" s="130">
        <v>80</v>
      </c>
      <c r="H19" s="160">
        <f t="shared" si="0"/>
        <v>0</v>
      </c>
    </row>
    <row r="20" spans="1:8" x14ac:dyDescent="0.25">
      <c r="A20" s="193"/>
      <c r="B20" s="2" t="s">
        <v>80</v>
      </c>
      <c r="C20" s="2"/>
      <c r="D20" s="2"/>
      <c r="E20" s="192">
        <v>385</v>
      </c>
      <c r="F20" s="110"/>
      <c r="G20" s="130"/>
      <c r="H20" s="160">
        <f t="shared" si="0"/>
        <v>0</v>
      </c>
    </row>
    <row r="21" spans="1:8" x14ac:dyDescent="0.25">
      <c r="A21" s="193"/>
      <c r="B21" s="2" t="s">
        <v>80</v>
      </c>
      <c r="C21" s="2"/>
      <c r="D21" s="2"/>
      <c r="E21" s="192">
        <v>385</v>
      </c>
      <c r="F21" s="110">
        <f>E20+E21</f>
        <v>770</v>
      </c>
      <c r="G21" s="130">
        <v>770</v>
      </c>
      <c r="H21" s="160">
        <f t="shared" si="0"/>
        <v>0</v>
      </c>
    </row>
    <row r="22" spans="1:8" x14ac:dyDescent="0.25">
      <c r="A22" s="113"/>
      <c r="B22" s="2" t="s">
        <v>29</v>
      </c>
      <c r="C22" s="2">
        <v>1</v>
      </c>
      <c r="D22" s="2"/>
      <c r="E22" s="192">
        <v>100</v>
      </c>
      <c r="F22" s="110">
        <v>100</v>
      </c>
      <c r="G22" s="130">
        <v>100</v>
      </c>
      <c r="H22" s="160">
        <f t="shared" si="0"/>
        <v>0</v>
      </c>
    </row>
    <row r="23" spans="1:8" ht="43.5" x14ac:dyDescent="0.25">
      <c r="A23" s="113"/>
      <c r="B23" s="25" t="s">
        <v>85</v>
      </c>
      <c r="C23" s="2"/>
      <c r="D23" s="2"/>
      <c r="E23" s="192">
        <v>100</v>
      </c>
      <c r="F23" s="110"/>
      <c r="G23" s="130"/>
      <c r="H23" s="160"/>
    </row>
    <row r="24" spans="1:8" ht="43.5" x14ac:dyDescent="0.25">
      <c r="A24" s="113"/>
      <c r="B24" s="25" t="s">
        <v>85</v>
      </c>
      <c r="C24" s="2"/>
      <c r="D24" s="2"/>
      <c r="E24" s="192">
        <v>100</v>
      </c>
      <c r="F24" s="110"/>
      <c r="G24" s="130"/>
      <c r="H24" s="160"/>
    </row>
    <row r="25" spans="1:8" ht="43.5" x14ac:dyDescent="0.25">
      <c r="A25" s="113"/>
      <c r="B25" s="25" t="s">
        <v>85</v>
      </c>
      <c r="C25" s="2"/>
      <c r="D25" s="2"/>
      <c r="E25" s="192">
        <v>100</v>
      </c>
      <c r="F25" s="110"/>
      <c r="G25" s="130"/>
      <c r="H25" s="160"/>
    </row>
    <row r="26" spans="1:8" ht="43.5" x14ac:dyDescent="0.25">
      <c r="A26" s="113"/>
      <c r="B26" s="25" t="s">
        <v>85</v>
      </c>
      <c r="C26" s="2"/>
      <c r="D26" s="2"/>
      <c r="E26" s="192">
        <v>100</v>
      </c>
      <c r="F26" s="110"/>
      <c r="G26" s="130"/>
      <c r="H26" s="160"/>
    </row>
    <row r="27" spans="1:8" ht="43.5" x14ac:dyDescent="0.25">
      <c r="A27" s="113"/>
      <c r="B27" s="25" t="s">
        <v>85</v>
      </c>
      <c r="C27" s="2"/>
      <c r="D27" s="2"/>
      <c r="E27" s="192">
        <v>50</v>
      </c>
      <c r="F27" s="110"/>
      <c r="G27" s="130"/>
      <c r="H27" s="160"/>
    </row>
    <row r="28" spans="1:8" ht="43.5" x14ac:dyDescent="0.25">
      <c r="A28" s="113"/>
      <c r="B28" s="25" t="s">
        <v>85</v>
      </c>
      <c r="C28" s="2"/>
      <c r="D28" s="2"/>
      <c r="E28" s="192">
        <v>50</v>
      </c>
      <c r="F28" s="110"/>
      <c r="G28" s="130"/>
      <c r="H28" s="160"/>
    </row>
    <row r="29" spans="1:8" ht="43.5" x14ac:dyDescent="0.25">
      <c r="A29" s="113"/>
      <c r="B29" s="25" t="s">
        <v>85</v>
      </c>
      <c r="C29" s="2"/>
      <c r="D29" s="2"/>
      <c r="E29" s="192">
        <v>20</v>
      </c>
      <c r="F29" s="110"/>
      <c r="G29" s="130"/>
      <c r="H29" s="160"/>
    </row>
    <row r="30" spans="1:8" ht="43.5" x14ac:dyDescent="0.25">
      <c r="A30" s="113"/>
      <c r="B30" s="25" t="s">
        <v>85</v>
      </c>
      <c r="C30" s="2"/>
      <c r="D30" s="2"/>
      <c r="E30" s="192">
        <v>20</v>
      </c>
      <c r="F30" s="110"/>
      <c r="G30" s="130"/>
      <c r="H30" s="160"/>
    </row>
    <row r="31" spans="1:8" ht="43.5" x14ac:dyDescent="0.25">
      <c r="A31" s="113"/>
      <c r="B31" s="25" t="s">
        <v>85</v>
      </c>
      <c r="C31" s="2"/>
      <c r="D31" s="2"/>
      <c r="E31" s="192">
        <v>20</v>
      </c>
      <c r="F31" s="110"/>
      <c r="G31" s="130"/>
      <c r="H31" s="160"/>
    </row>
    <row r="32" spans="1:8" ht="43.5" x14ac:dyDescent="0.25">
      <c r="A32" s="113"/>
      <c r="B32" s="25" t="s">
        <v>85</v>
      </c>
      <c r="C32" s="2"/>
      <c r="D32" s="2"/>
      <c r="E32" s="192">
        <v>20</v>
      </c>
      <c r="F32" s="110"/>
      <c r="G32" s="130"/>
      <c r="H32" s="160"/>
    </row>
    <row r="33" spans="1:8" ht="43.5" x14ac:dyDescent="0.25">
      <c r="A33" s="114"/>
      <c r="B33" s="25" t="s">
        <v>85</v>
      </c>
      <c r="C33" s="2"/>
      <c r="D33" s="2"/>
      <c r="E33" s="192">
        <v>20</v>
      </c>
      <c r="F33" s="110">
        <f>SUM(E23:E33)</f>
        <v>600</v>
      </c>
      <c r="G33" s="130">
        <v>600</v>
      </c>
      <c r="H33" s="160">
        <f t="shared" si="0"/>
        <v>0</v>
      </c>
    </row>
    <row r="34" spans="1:8" s="5" customFormat="1" x14ac:dyDescent="0.25">
      <c r="A34" s="18"/>
      <c r="B34" s="18"/>
      <c r="C34" s="36"/>
      <c r="D34" s="36"/>
      <c r="E34" s="37" t="s">
        <v>1</v>
      </c>
      <c r="F34" s="6"/>
      <c r="G34" s="163"/>
    </row>
    <row r="35" spans="1:8" s="5" customFormat="1" x14ac:dyDescent="0.25">
      <c r="A35" s="38"/>
      <c r="B35" s="18"/>
      <c r="C35" s="18"/>
      <c r="D35" s="18"/>
      <c r="E35" s="197">
        <f>SUM(E3:E34)</f>
        <v>4280</v>
      </c>
      <c r="F35" s="197">
        <f t="shared" ref="F35:H35" si="1">SUM(F3:F34)</f>
        <v>4280</v>
      </c>
      <c r="G35" s="197">
        <f t="shared" si="1"/>
        <v>4590</v>
      </c>
      <c r="H35" s="197">
        <f t="shared" si="1"/>
        <v>310</v>
      </c>
    </row>
    <row r="36" spans="1:8" ht="26.25" customHeight="1" x14ac:dyDescent="0.25">
      <c r="A36"/>
      <c r="B36"/>
      <c r="C36"/>
      <c r="D36"/>
      <c r="E36"/>
      <c r="F36"/>
      <c r="G36" s="160"/>
    </row>
    <row r="37" spans="1:8" ht="34.5" customHeight="1" x14ac:dyDescent="0.25">
      <c r="A37"/>
      <c r="B37"/>
      <c r="C37"/>
      <c r="D37"/>
      <c r="E37"/>
      <c r="F37"/>
      <c r="G37"/>
    </row>
    <row r="38" spans="1:8" x14ac:dyDescent="0.25">
      <c r="A38"/>
      <c r="B38"/>
      <c r="C38"/>
      <c r="D38"/>
      <c r="E38"/>
      <c r="F38"/>
      <c r="G38"/>
    </row>
    <row r="39" spans="1:8" ht="36" customHeight="1" x14ac:dyDescent="0.25">
      <c r="A39"/>
      <c r="B39"/>
      <c r="C39"/>
      <c r="D39"/>
      <c r="E39"/>
      <c r="F39"/>
      <c r="G39"/>
    </row>
    <row r="40" spans="1:8" ht="36" customHeight="1" x14ac:dyDescent="0.25">
      <c r="A40"/>
      <c r="B40"/>
      <c r="C40"/>
      <c r="D40"/>
      <c r="E40"/>
      <c r="F40"/>
      <c r="G40"/>
    </row>
    <row r="41" spans="1:8" ht="27" customHeight="1" x14ac:dyDescent="0.25">
      <c r="A41"/>
      <c r="B41"/>
      <c r="C41"/>
      <c r="D41"/>
      <c r="E41"/>
      <c r="F41"/>
      <c r="G41"/>
    </row>
    <row r="42" spans="1:8" ht="48" customHeight="1" x14ac:dyDescent="0.25">
      <c r="A42"/>
      <c r="B42"/>
      <c r="C42"/>
      <c r="D42"/>
      <c r="E42"/>
      <c r="F42"/>
      <c r="G42"/>
    </row>
    <row r="43" spans="1:8" ht="52.5" customHeight="1" x14ac:dyDescent="0.25">
      <c r="A43"/>
      <c r="B43"/>
      <c r="C43"/>
      <c r="D43"/>
      <c r="E43"/>
      <c r="F43"/>
      <c r="G43"/>
    </row>
    <row r="44" spans="1:8" x14ac:dyDescent="0.25">
      <c r="A44"/>
      <c r="B44"/>
      <c r="C44"/>
      <c r="D44"/>
      <c r="E44"/>
      <c r="F44"/>
      <c r="G44"/>
    </row>
    <row r="45" spans="1:8" ht="15" customHeight="1" x14ac:dyDescent="0.25">
      <c r="A45"/>
      <c r="B45"/>
      <c r="C45"/>
      <c r="D45"/>
      <c r="E45"/>
      <c r="F45"/>
      <c r="G45"/>
    </row>
    <row r="46" spans="1:8" ht="15" customHeight="1" x14ac:dyDescent="0.25"/>
    <row r="47" spans="1:8" ht="15" customHeight="1" x14ac:dyDescent="0.25"/>
  </sheetData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C060-F9AE-45B8-9234-4B05E4AAA596}">
  <dimension ref="A1:G27"/>
  <sheetViews>
    <sheetView topLeftCell="A13" zoomScale="160" zoomScaleNormal="160" workbookViewId="0">
      <selection activeCell="A12" sqref="A12:A16"/>
    </sheetView>
  </sheetViews>
  <sheetFormatPr defaultRowHeight="15" x14ac:dyDescent="0.25"/>
  <cols>
    <col min="1" max="1" width="23.42578125" style="1" bestFit="1" customWidth="1"/>
    <col min="2" max="2" width="28.85546875" style="1" customWidth="1"/>
    <col min="3" max="3" width="5.28515625" style="1" customWidth="1"/>
    <col min="4" max="4" width="8.42578125" style="1" bestFit="1" customWidth="1"/>
    <col min="5" max="5" width="13.140625" style="1" customWidth="1"/>
    <col min="6" max="6" width="11.28515625" style="1" customWidth="1"/>
    <col min="7" max="7" width="9.5703125" customWidth="1"/>
  </cols>
  <sheetData>
    <row r="1" spans="1:6" s="5" customFormat="1" x14ac:dyDescent="0.25">
      <c r="A1" s="18"/>
      <c r="B1" s="18"/>
      <c r="C1" s="36"/>
      <c r="D1" s="36"/>
      <c r="E1" s="37" t="s">
        <v>1</v>
      </c>
      <c r="F1" s="6"/>
    </row>
    <row r="2" spans="1:6" x14ac:dyDescent="0.25">
      <c r="A2" s="275" t="s">
        <v>68</v>
      </c>
      <c r="B2" s="275"/>
      <c r="C2" s="3"/>
      <c r="D2" s="3"/>
      <c r="E2" s="256">
        <v>3690.26</v>
      </c>
      <c r="F2" s="259"/>
    </row>
    <row r="3" spans="1:6" ht="49.5" customHeight="1" x14ac:dyDescent="0.25">
      <c r="A3" s="113"/>
      <c r="B3" s="29" t="s">
        <v>32</v>
      </c>
      <c r="C3" s="2"/>
      <c r="D3" s="2"/>
      <c r="E3" s="257">
        <v>60</v>
      </c>
      <c r="F3" s="260" t="s">
        <v>1</v>
      </c>
    </row>
    <row r="4" spans="1:6" ht="49.5" customHeight="1" x14ac:dyDescent="0.25">
      <c r="A4" s="113"/>
      <c r="B4" s="29" t="s">
        <v>32</v>
      </c>
      <c r="C4" s="2"/>
      <c r="D4" s="2"/>
      <c r="E4" s="257">
        <v>60</v>
      </c>
      <c r="F4" s="260"/>
    </row>
    <row r="5" spans="1:6" ht="49.5" customHeight="1" x14ac:dyDescent="0.25">
      <c r="A5" s="113"/>
      <c r="B5" s="29" t="s">
        <v>32</v>
      </c>
      <c r="C5" s="2"/>
      <c r="D5" s="2"/>
      <c r="E5" s="257">
        <v>60</v>
      </c>
      <c r="F5" s="260"/>
    </row>
    <row r="6" spans="1:6" ht="49.5" customHeight="1" x14ac:dyDescent="0.25">
      <c r="A6" s="113"/>
      <c r="B6" s="29" t="s">
        <v>32</v>
      </c>
      <c r="C6" s="2"/>
      <c r="D6" s="2"/>
      <c r="E6" s="257">
        <v>60</v>
      </c>
      <c r="F6" s="260"/>
    </row>
    <row r="7" spans="1:6" ht="49.5" customHeight="1" x14ac:dyDescent="0.25">
      <c r="A7" s="113"/>
      <c r="B7" s="29" t="s">
        <v>32</v>
      </c>
      <c r="C7" s="2"/>
      <c r="D7" s="2"/>
      <c r="E7" s="257">
        <v>60</v>
      </c>
      <c r="F7" s="260"/>
    </row>
    <row r="8" spans="1:6" ht="49.5" customHeight="1" x14ac:dyDescent="0.25">
      <c r="A8" s="113"/>
      <c r="B8" s="29" t="s">
        <v>32</v>
      </c>
      <c r="C8" s="2"/>
      <c r="D8" s="2"/>
      <c r="E8" s="257">
        <v>60</v>
      </c>
      <c r="F8" s="260"/>
    </row>
    <row r="9" spans="1:6" ht="49.5" customHeight="1" x14ac:dyDescent="0.25">
      <c r="A9" s="113"/>
      <c r="B9" s="29" t="s">
        <v>32</v>
      </c>
      <c r="C9" s="2"/>
      <c r="D9" s="2"/>
      <c r="E9" s="257">
        <v>60</v>
      </c>
      <c r="F9" s="260"/>
    </row>
    <row r="10" spans="1:6" ht="49.5" customHeight="1" x14ac:dyDescent="0.25">
      <c r="A10" s="113"/>
      <c r="B10" s="29" t="s">
        <v>32</v>
      </c>
      <c r="C10" s="2"/>
      <c r="D10" s="2"/>
      <c r="E10" s="257">
        <v>60</v>
      </c>
      <c r="F10" s="261">
        <v>480</v>
      </c>
    </row>
    <row r="11" spans="1:6" ht="32.25" customHeight="1" x14ac:dyDescent="0.25">
      <c r="A11" s="253" t="s">
        <v>134</v>
      </c>
      <c r="B11" s="11" t="s">
        <v>54</v>
      </c>
      <c r="C11" s="2">
        <v>15</v>
      </c>
      <c r="D11" s="2">
        <v>17.5</v>
      </c>
      <c r="E11" s="258">
        <f>C11*D11</f>
        <v>262.5</v>
      </c>
      <c r="F11" s="261">
        <v>0</v>
      </c>
    </row>
    <row r="12" spans="1:6" ht="22.5" x14ac:dyDescent="0.25">
      <c r="A12" s="226"/>
      <c r="B12" s="11" t="s">
        <v>137</v>
      </c>
      <c r="C12" s="2">
        <v>20</v>
      </c>
      <c r="D12" s="203">
        <v>35</v>
      </c>
      <c r="E12" s="258">
        <f>C12*D12</f>
        <v>700</v>
      </c>
      <c r="F12" s="261"/>
    </row>
    <row r="13" spans="1:6" ht="28.5" customHeight="1" x14ac:dyDescent="0.25">
      <c r="A13" s="226"/>
      <c r="B13" s="11" t="s">
        <v>138</v>
      </c>
      <c r="C13" s="2">
        <v>15</v>
      </c>
      <c r="D13" s="203">
        <v>35</v>
      </c>
      <c r="E13" s="258">
        <f t="shared" ref="E13:E16" si="0">C13*D13</f>
        <v>525</v>
      </c>
      <c r="F13" s="261"/>
    </row>
    <row r="14" spans="1:6" ht="22.5" x14ac:dyDescent="0.25">
      <c r="A14" s="226"/>
      <c r="B14" s="11" t="s">
        <v>132</v>
      </c>
      <c r="C14" s="2">
        <v>15</v>
      </c>
      <c r="D14" s="203">
        <v>35</v>
      </c>
      <c r="E14" s="258">
        <f t="shared" si="0"/>
        <v>525</v>
      </c>
      <c r="F14" s="261"/>
    </row>
    <row r="15" spans="1:6" ht="22.5" x14ac:dyDescent="0.25">
      <c r="A15" s="202"/>
      <c r="B15" s="11" t="s">
        <v>131</v>
      </c>
      <c r="C15" s="2">
        <v>10</v>
      </c>
      <c r="D15" s="203">
        <v>35</v>
      </c>
      <c r="E15" s="258">
        <f t="shared" si="0"/>
        <v>350</v>
      </c>
      <c r="F15" s="261"/>
    </row>
    <row r="16" spans="1:6" ht="30" customHeight="1" x14ac:dyDescent="0.25">
      <c r="A16" s="202"/>
      <c r="B16" s="11" t="s">
        <v>130</v>
      </c>
      <c r="C16" s="2">
        <v>15</v>
      </c>
      <c r="D16" s="203">
        <v>35</v>
      </c>
      <c r="E16" s="258">
        <f t="shared" si="0"/>
        <v>525</v>
      </c>
      <c r="F16" s="261">
        <f>SUM(E12:E16)</f>
        <v>2625</v>
      </c>
    </row>
    <row r="17" spans="1:7" ht="22.5" customHeight="1" x14ac:dyDescent="0.25">
      <c r="A17"/>
      <c r="B17"/>
      <c r="C17"/>
      <c r="D17"/>
      <c r="E17" s="204">
        <f>SUM(E3:E16)</f>
        <v>3367.5</v>
      </c>
      <c r="F17" s="46">
        <f>SUM(F10:F16)</f>
        <v>3105</v>
      </c>
      <c r="G17" s="46">
        <f>E2-F17</f>
        <v>585.26000000000022</v>
      </c>
    </row>
    <row r="18" spans="1:7" ht="12.75" customHeight="1" x14ac:dyDescent="0.25">
      <c r="A18"/>
      <c r="B18" s="201" t="s">
        <v>104</v>
      </c>
      <c r="C18" s="198"/>
      <c r="D18"/>
      <c r="E18"/>
      <c r="F18"/>
    </row>
    <row r="19" spans="1:7" ht="23.25" customHeight="1" x14ac:dyDescent="0.25">
      <c r="A19" t="s">
        <v>103</v>
      </c>
      <c r="B19" s="199">
        <v>3003.96</v>
      </c>
      <c r="C19" s="198"/>
      <c r="D19"/>
      <c r="E19"/>
      <c r="F19"/>
    </row>
    <row r="20" spans="1:7" ht="21.75" customHeight="1" thickBot="1" x14ac:dyDescent="0.3">
      <c r="A20" t="s">
        <v>102</v>
      </c>
      <c r="B20" s="200">
        <v>686.3</v>
      </c>
      <c r="C20" s="198"/>
      <c r="D20"/>
      <c r="E20"/>
      <c r="F20"/>
    </row>
    <row r="21" spans="1:7" ht="21" customHeight="1" x14ac:dyDescent="0.25">
      <c r="A21" t="s">
        <v>101</v>
      </c>
      <c r="B21" s="199">
        <f>SUM(B19:B20)</f>
        <v>3690.26</v>
      </c>
      <c r="C21" s="198"/>
      <c r="D21"/>
      <c r="E21"/>
      <c r="F21"/>
    </row>
    <row r="22" spans="1:7" ht="27" customHeight="1" x14ac:dyDescent="0.25">
      <c r="A22" t="s">
        <v>139</v>
      </c>
      <c r="B22" s="46">
        <f>F17</f>
        <v>3105</v>
      </c>
      <c r="C22"/>
      <c r="D22"/>
      <c r="E22"/>
      <c r="F22"/>
    </row>
    <row r="23" spans="1:7" s="254" customFormat="1" ht="28.5" customHeight="1" x14ac:dyDescent="0.35">
      <c r="A23" s="262" t="s">
        <v>140</v>
      </c>
      <c r="B23" s="255">
        <f>B21-B22</f>
        <v>585.26000000000022</v>
      </c>
    </row>
    <row r="24" spans="1:7" x14ac:dyDescent="0.25">
      <c r="A24"/>
      <c r="B24"/>
      <c r="C24"/>
      <c r="D24"/>
      <c r="E24"/>
      <c r="F24"/>
    </row>
    <row r="25" spans="1:7" ht="15" customHeight="1" x14ac:dyDescent="0.25">
      <c r="A25"/>
      <c r="B25"/>
      <c r="C25"/>
      <c r="D25"/>
      <c r="E25"/>
      <c r="F25"/>
    </row>
    <row r="26" spans="1:7" ht="15" customHeight="1" x14ac:dyDescent="0.25"/>
    <row r="27" spans="1:7" ht="15" customHeight="1" x14ac:dyDescent="0.25"/>
  </sheetData>
  <sortState xmlns:xlrd2="http://schemas.microsoft.com/office/spreadsheetml/2017/richdata2" ref="A3:E10">
    <sortCondition ref="A3:A10"/>
  </sortState>
  <mergeCells count="1">
    <mergeCell ref="A2:B2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4203-92B5-461A-AFD1-B8A4FFBA17DF}">
  <dimension ref="A1:D13"/>
  <sheetViews>
    <sheetView topLeftCell="A7" zoomScale="160" zoomScaleNormal="160" workbookViewId="0">
      <selection activeCell="A10" sqref="A10"/>
    </sheetView>
  </sheetViews>
  <sheetFormatPr defaultRowHeight="15" x14ac:dyDescent="0.25"/>
  <cols>
    <col min="1" max="1" width="20.5703125" style="1" customWidth="1"/>
    <col min="2" max="2" width="28.85546875" style="1" customWidth="1"/>
    <col min="3" max="3" width="13.140625" style="1" customWidth="1"/>
    <col min="4" max="4" width="12.42578125" bestFit="1" customWidth="1"/>
  </cols>
  <sheetData>
    <row r="1" spans="1:4" ht="26.25" customHeight="1" x14ac:dyDescent="0.25">
      <c r="A1" s="276" t="s">
        <v>39</v>
      </c>
      <c r="B1" s="276"/>
      <c r="C1" s="47" t="s">
        <v>88</v>
      </c>
      <c r="D1" s="13">
        <v>4087.96</v>
      </c>
    </row>
    <row r="2" spans="1:4" ht="34.5" customHeight="1" x14ac:dyDescent="0.25">
      <c r="A2" s="43"/>
      <c r="B2" s="30" t="s">
        <v>79</v>
      </c>
      <c r="C2" s="13">
        <v>740</v>
      </c>
    </row>
    <row r="3" spans="1:4" ht="42" x14ac:dyDescent="0.25">
      <c r="A3" s="43"/>
      <c r="B3" s="30" t="s">
        <v>86</v>
      </c>
      <c r="C3" s="13">
        <v>500</v>
      </c>
    </row>
    <row r="4" spans="1:4" ht="36" customHeight="1" x14ac:dyDescent="0.25">
      <c r="A4" s="43"/>
      <c r="B4" s="30" t="s">
        <v>55</v>
      </c>
      <c r="C4" s="13">
        <v>290</v>
      </c>
    </row>
    <row r="5" spans="1:4" ht="36" customHeight="1" x14ac:dyDescent="0.25">
      <c r="A5" s="43"/>
      <c r="B5" s="30" t="s">
        <v>55</v>
      </c>
      <c r="C5" s="13">
        <v>290</v>
      </c>
    </row>
    <row r="6" spans="1:4" ht="36" customHeight="1" x14ac:dyDescent="0.25">
      <c r="A6" s="44"/>
      <c r="B6" s="30" t="s">
        <v>17</v>
      </c>
      <c r="C6" s="13">
        <v>260</v>
      </c>
    </row>
    <row r="7" spans="1:4" ht="32.25" customHeight="1" x14ac:dyDescent="0.25">
      <c r="A7" s="40"/>
      <c r="B7" s="30" t="s">
        <v>17</v>
      </c>
      <c r="C7" s="13">
        <v>260</v>
      </c>
    </row>
    <row r="8" spans="1:4" ht="48" customHeight="1" x14ac:dyDescent="0.25">
      <c r="A8" s="43"/>
      <c r="B8" s="39" t="s">
        <v>58</v>
      </c>
      <c r="C8" s="13">
        <v>580</v>
      </c>
    </row>
    <row r="9" spans="1:4" ht="52.5" customHeight="1" x14ac:dyDescent="0.25">
      <c r="A9" s="40"/>
      <c r="B9" s="30" t="s">
        <v>56</v>
      </c>
      <c r="C9" s="13">
        <v>580</v>
      </c>
    </row>
    <row r="10" spans="1:4" ht="42" x14ac:dyDescent="0.25">
      <c r="A10" s="42"/>
      <c r="B10" s="30" t="s">
        <v>57</v>
      </c>
      <c r="C10" s="13">
        <v>580</v>
      </c>
    </row>
    <row r="11" spans="1:4" ht="15" customHeight="1" x14ac:dyDescent="0.25">
      <c r="A11" s="35" t="s">
        <v>40</v>
      </c>
      <c r="B11" s="2"/>
      <c r="C11" s="45"/>
      <c r="D11" s="13">
        <f>SUM(C2:C10)</f>
        <v>4080</v>
      </c>
    </row>
    <row r="12" spans="1:4" ht="15" customHeight="1" x14ac:dyDescent="0.25"/>
    <row r="13" spans="1:4" ht="15" customHeight="1" x14ac:dyDescent="0.25">
      <c r="A13" s="277" t="s">
        <v>87</v>
      </c>
      <c r="B13" s="278"/>
      <c r="C13" s="278"/>
      <c r="D13" s="46">
        <f>D1-D11</f>
        <v>7.9600000000000364</v>
      </c>
    </row>
  </sheetData>
  <mergeCells count="2">
    <mergeCell ref="A1:B1"/>
    <mergeCell ref="A13:C13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5FA6-F011-40F8-A72A-C9D6F46E35C4}">
  <dimension ref="A2:D41"/>
  <sheetViews>
    <sheetView tabSelected="1" topLeftCell="A4" workbookViewId="0">
      <selection activeCell="C9" sqref="C9"/>
    </sheetView>
  </sheetViews>
  <sheetFormatPr defaultColWidth="9.140625" defaultRowHeight="14.25" x14ac:dyDescent="0.2"/>
  <cols>
    <col min="1" max="1" width="34.5703125" style="207" customWidth="1"/>
    <col min="2" max="2" width="16.140625" style="207" customWidth="1"/>
    <col min="3" max="3" width="18" style="207" customWidth="1"/>
    <col min="4" max="4" width="22.5703125" style="207" customWidth="1"/>
    <col min="5" max="16384" width="9.140625" style="207"/>
  </cols>
  <sheetData>
    <row r="2" spans="1:4" s="269" customFormat="1" ht="26.25" x14ac:dyDescent="0.4">
      <c r="A2" s="267" t="s">
        <v>141</v>
      </c>
      <c r="B2" s="268"/>
      <c r="C2" s="268"/>
      <c r="D2" s="268"/>
    </row>
    <row r="4" spans="1:4" s="224" customFormat="1" ht="15" x14ac:dyDescent="0.25">
      <c r="A4" s="223" t="s">
        <v>105</v>
      </c>
      <c r="B4" s="223" t="s">
        <v>106</v>
      </c>
      <c r="C4" s="223" t="s">
        <v>107</v>
      </c>
      <c r="D4" s="223" t="s">
        <v>108</v>
      </c>
    </row>
    <row r="6" spans="1:4" ht="15" x14ac:dyDescent="0.25">
      <c r="A6" s="206" t="s">
        <v>109</v>
      </c>
      <c r="B6" s="208">
        <v>14106</v>
      </c>
      <c r="C6" s="209">
        <v>14105</v>
      </c>
      <c r="D6" s="210">
        <f>B6-C6</f>
        <v>1</v>
      </c>
    </row>
    <row r="7" spans="1:4" ht="15" x14ac:dyDescent="0.25">
      <c r="A7" s="206" t="s">
        <v>110</v>
      </c>
      <c r="B7" s="208">
        <v>21816</v>
      </c>
      <c r="C7" s="209">
        <v>16741</v>
      </c>
      <c r="D7" s="210">
        <f t="shared" ref="D7:D10" si="0">B7-C7</f>
        <v>5075</v>
      </c>
    </row>
    <row r="8" spans="1:4" ht="15" x14ac:dyDescent="0.25">
      <c r="A8" s="206" t="s">
        <v>111</v>
      </c>
      <c r="B8" s="208">
        <v>8135</v>
      </c>
      <c r="C8" s="209">
        <v>8012.56</v>
      </c>
      <c r="D8" s="210">
        <f t="shared" si="0"/>
        <v>122.4399999999996</v>
      </c>
    </row>
    <row r="9" spans="1:4" ht="15" x14ac:dyDescent="0.25">
      <c r="A9" s="206" t="s">
        <v>112</v>
      </c>
      <c r="B9" s="208">
        <v>4590</v>
      </c>
      <c r="C9" s="209">
        <v>4280</v>
      </c>
      <c r="D9" s="210">
        <f t="shared" si="0"/>
        <v>310</v>
      </c>
    </row>
    <row r="10" spans="1:4" ht="15" x14ac:dyDescent="0.25">
      <c r="A10" s="206" t="s">
        <v>108</v>
      </c>
      <c r="B10" s="208">
        <v>2.75</v>
      </c>
      <c r="C10" s="209">
        <v>0</v>
      </c>
      <c r="D10" s="210">
        <f t="shared" si="0"/>
        <v>2.75</v>
      </c>
    </row>
    <row r="11" spans="1:4" ht="15" x14ac:dyDescent="0.25">
      <c r="A11" s="206" t="s">
        <v>121</v>
      </c>
      <c r="B11" s="215">
        <f>SUM(B6:B10)</f>
        <v>48649.75</v>
      </c>
      <c r="C11" s="211">
        <f>SUM(C6:C10)</f>
        <v>43138.559999999998</v>
      </c>
      <c r="D11" s="217">
        <f>SUM(D6:D10)</f>
        <v>5511.19</v>
      </c>
    </row>
    <row r="12" spans="1:4" ht="15" x14ac:dyDescent="0.25">
      <c r="A12" s="206"/>
      <c r="B12" s="211"/>
      <c r="C12" s="211"/>
      <c r="D12" s="212"/>
    </row>
    <row r="13" spans="1:4" ht="15" x14ac:dyDescent="0.25">
      <c r="A13" s="214" t="s">
        <v>116</v>
      </c>
      <c r="B13" s="208">
        <v>5000</v>
      </c>
      <c r="C13" s="209">
        <v>5000</v>
      </c>
      <c r="D13" s="210">
        <f>B13-C13</f>
        <v>0</v>
      </c>
    </row>
    <row r="14" spans="1:4" ht="15" x14ac:dyDescent="0.25">
      <c r="A14" s="214" t="s">
        <v>117</v>
      </c>
      <c r="B14" s="219">
        <v>4480</v>
      </c>
      <c r="C14" s="209">
        <v>4480</v>
      </c>
      <c r="D14" s="210">
        <f t="shared" ref="D14:D17" si="1">B14-C14</f>
        <v>0</v>
      </c>
    </row>
    <row r="15" spans="1:4" ht="15" x14ac:dyDescent="0.25">
      <c r="A15" s="214" t="s">
        <v>118</v>
      </c>
      <c r="B15" s="219">
        <v>1208.78</v>
      </c>
      <c r="C15" s="209">
        <v>1208.78</v>
      </c>
      <c r="D15" s="210">
        <f t="shared" si="1"/>
        <v>0</v>
      </c>
    </row>
    <row r="16" spans="1:4" ht="15" x14ac:dyDescent="0.25">
      <c r="A16" s="214" t="s">
        <v>119</v>
      </c>
      <c r="B16" s="219">
        <v>282.81</v>
      </c>
      <c r="C16" s="209">
        <v>282.81</v>
      </c>
      <c r="D16" s="210">
        <f t="shared" si="1"/>
        <v>0</v>
      </c>
    </row>
    <row r="17" spans="1:4" ht="15" x14ac:dyDescent="0.25">
      <c r="A17" s="214" t="s">
        <v>108</v>
      </c>
      <c r="B17" s="219">
        <v>8.41</v>
      </c>
      <c r="C17" s="209">
        <v>0</v>
      </c>
      <c r="D17" s="210">
        <f t="shared" si="1"/>
        <v>8.41</v>
      </c>
    </row>
    <row r="18" spans="1:4" ht="15" x14ac:dyDescent="0.25">
      <c r="A18" s="214" t="s">
        <v>122</v>
      </c>
      <c r="B18" s="216">
        <f>SUM(B13:B17)</f>
        <v>10980</v>
      </c>
      <c r="C18" s="211">
        <f>SUM(C13:C17)</f>
        <v>10971.59</v>
      </c>
      <c r="D18" s="217">
        <f>SUM(D13:D17)</f>
        <v>8.41</v>
      </c>
    </row>
    <row r="19" spans="1:4" ht="15" x14ac:dyDescent="0.25">
      <c r="A19" s="214"/>
      <c r="B19" s="213"/>
      <c r="C19" s="211"/>
      <c r="D19" s="212"/>
    </row>
    <row r="20" spans="1:4" ht="15" x14ac:dyDescent="0.25">
      <c r="A20" s="214"/>
      <c r="B20" s="213"/>
      <c r="C20" s="211"/>
      <c r="D20" s="212"/>
    </row>
    <row r="21" spans="1:4" s="218" customFormat="1" ht="15" x14ac:dyDescent="0.25">
      <c r="A21" s="205" t="s">
        <v>128</v>
      </c>
      <c r="B21" s="216">
        <f>B11+B18</f>
        <v>59629.75</v>
      </c>
      <c r="C21" s="215">
        <f>C11+C18</f>
        <v>54110.149999999994</v>
      </c>
      <c r="D21" s="217">
        <f>D11+D18</f>
        <v>5519.5999999999995</v>
      </c>
    </row>
    <row r="22" spans="1:4" ht="15" x14ac:dyDescent="0.25">
      <c r="A22" s="206"/>
      <c r="B22" s="213"/>
      <c r="C22" s="206"/>
      <c r="D22" s="206"/>
    </row>
    <row r="23" spans="1:4" ht="15" x14ac:dyDescent="0.25">
      <c r="A23" s="206" t="s">
        <v>113</v>
      </c>
      <c r="B23" s="219">
        <v>4087.96</v>
      </c>
      <c r="C23" s="209">
        <v>4080</v>
      </c>
      <c r="D23" s="222">
        <f>B23-C23</f>
        <v>7.9600000000000364</v>
      </c>
    </row>
    <row r="24" spans="1:4" ht="15" x14ac:dyDescent="0.25">
      <c r="A24" s="206" t="s">
        <v>114</v>
      </c>
      <c r="B24" s="219">
        <v>1435.84</v>
      </c>
      <c r="C24" s="209">
        <v>0</v>
      </c>
      <c r="D24" s="222">
        <f t="shared" ref="D24:D26" si="2">B24-C24</f>
        <v>1435.84</v>
      </c>
    </row>
    <row r="25" spans="1:4" ht="15" x14ac:dyDescent="0.25">
      <c r="A25" s="206" t="s">
        <v>129</v>
      </c>
      <c r="B25" s="219">
        <v>2257.5100000000002</v>
      </c>
      <c r="C25" s="209">
        <v>1842.12</v>
      </c>
      <c r="D25" s="222">
        <f t="shared" si="2"/>
        <v>415.39000000000033</v>
      </c>
    </row>
    <row r="26" spans="1:4" ht="15" x14ac:dyDescent="0.25">
      <c r="A26" s="206" t="s">
        <v>115</v>
      </c>
      <c r="B26" s="219">
        <v>3690.26</v>
      </c>
      <c r="C26" s="209">
        <v>3105</v>
      </c>
      <c r="D26" s="222">
        <f t="shared" si="2"/>
        <v>585.26000000000022</v>
      </c>
    </row>
    <row r="27" spans="1:4" ht="15" x14ac:dyDescent="0.25">
      <c r="A27" s="206"/>
      <c r="B27" s="213"/>
      <c r="C27" s="211"/>
      <c r="D27" s="206"/>
    </row>
    <row r="28" spans="1:4" s="218" customFormat="1" ht="15" x14ac:dyDescent="0.25">
      <c r="A28" s="205" t="s">
        <v>123</v>
      </c>
      <c r="B28" s="216">
        <f>SUM(B23:B27)</f>
        <v>11471.57</v>
      </c>
      <c r="C28" s="215">
        <f>SUM(C23:C27)</f>
        <v>9027.119999999999</v>
      </c>
      <c r="D28" s="220">
        <f>SUM(D23:D27)</f>
        <v>2444.4500000000007</v>
      </c>
    </row>
    <row r="29" spans="1:4" s="218" customFormat="1" ht="15" x14ac:dyDescent="0.25">
      <c r="A29" s="205"/>
      <c r="B29" s="216"/>
      <c r="C29" s="215"/>
      <c r="D29" s="220"/>
    </row>
    <row r="30" spans="1:4" ht="15" x14ac:dyDescent="0.25">
      <c r="A30" s="207" t="s">
        <v>124</v>
      </c>
      <c r="B30" s="219">
        <v>7116.99</v>
      </c>
      <c r="C30" s="273">
        <v>5842.61</v>
      </c>
      <c r="D30" s="222">
        <f>B30-C30</f>
        <v>1274.3800000000001</v>
      </c>
    </row>
    <row r="31" spans="1:4" ht="15" x14ac:dyDescent="0.25">
      <c r="A31" s="207" t="s">
        <v>125</v>
      </c>
      <c r="B31" s="219">
        <v>3804.44</v>
      </c>
      <c r="C31" s="273">
        <v>3550</v>
      </c>
      <c r="D31" s="222">
        <f t="shared" ref="D31:D32" si="3">B31-C31</f>
        <v>254.44000000000005</v>
      </c>
    </row>
    <row r="32" spans="1:4" ht="15" x14ac:dyDescent="0.25">
      <c r="A32" s="207" t="s">
        <v>126</v>
      </c>
      <c r="B32" s="219">
        <f>2500+2065.82</f>
        <v>4565.82</v>
      </c>
      <c r="C32" s="273">
        <f>2065.82+2500</f>
        <v>4565.82</v>
      </c>
      <c r="D32" s="222">
        <f t="shared" si="3"/>
        <v>0</v>
      </c>
    </row>
    <row r="34" spans="1:4" ht="15" x14ac:dyDescent="0.25">
      <c r="A34" s="205" t="s">
        <v>127</v>
      </c>
      <c r="B34" s="216">
        <f>SUM(B30:B33)</f>
        <v>15487.25</v>
      </c>
      <c r="C34" s="216">
        <f>SUM(C30:C33)</f>
        <v>13958.43</v>
      </c>
      <c r="D34" s="220">
        <f>SUM(D30:D33)</f>
        <v>1528.8200000000002</v>
      </c>
    </row>
    <row r="37" spans="1:4" s="218" customFormat="1" ht="15" x14ac:dyDescent="0.25">
      <c r="A37" s="218" t="s">
        <v>120</v>
      </c>
      <c r="B37" s="221">
        <f>B21+B28+B34</f>
        <v>86588.57</v>
      </c>
      <c r="C37" s="221">
        <f t="shared" ref="C37:D37" si="4">C21+C28+C34</f>
        <v>77095.699999999983</v>
      </c>
      <c r="D37" s="221">
        <f t="shared" si="4"/>
        <v>9492.8700000000008</v>
      </c>
    </row>
    <row r="41" spans="1:4" ht="15" x14ac:dyDescent="0.25">
      <c r="A41" s="206"/>
      <c r="C41" s="211"/>
      <c r="D41" s="206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STAFF</vt:lpstr>
      <vt:lpstr>supporto attività organizzative</vt:lpstr>
      <vt:lpstr>supporto alla didattica</vt:lpstr>
      <vt:lpstr>supporto ORGANIZZAZI didattica </vt:lpstr>
      <vt:lpstr>Formazione doc in servizio</vt:lpstr>
      <vt:lpstr>Progetti arricchimento att form</vt:lpstr>
      <vt:lpstr>FORTE PROCESSO IMMIGRATORIO</vt:lpstr>
      <vt:lpstr>Funzioni strumentali</vt:lpstr>
      <vt:lpstr>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2022-07-26T06:49:58Z</dcterms:modified>
</cp:coreProperties>
</file>