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11535" activeTab="2"/>
  </bookViews>
  <sheets>
    <sheet name="ANNO 2015" sheetId="2" r:id="rId1"/>
    <sheet name="pagamento iva" sheetId="3" r:id="rId2"/>
    <sheet name="indice tempestività" sheetId="4" r:id="rId3"/>
  </sheets>
  <definedNames>
    <definedName name="_xlnm.Print_Area" localSheetId="0">'ANNO 2015'!$A$1:$AC$34</definedName>
  </definedNames>
  <calcPr calcId="145621"/>
</workbook>
</file>

<file path=xl/calcChain.xml><?xml version="1.0" encoding="utf-8"?>
<calcChain xmlns="http://schemas.openxmlformats.org/spreadsheetml/2006/main">
  <c r="J3" i="4" l="1"/>
  <c r="J6" i="4"/>
  <c r="J7" i="4"/>
  <c r="B20" i="4"/>
  <c r="I6" i="3"/>
  <c r="H6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3" i="2"/>
  <c r="I4" i="4"/>
  <c r="I12" i="4"/>
  <c r="I18" i="4"/>
  <c r="I3" i="4"/>
  <c r="E5" i="3"/>
  <c r="F5" i="3"/>
  <c r="G5" i="3"/>
  <c r="H5" i="3"/>
  <c r="I5" i="3"/>
  <c r="E6" i="3"/>
  <c r="F6" i="3"/>
  <c r="G6" i="3"/>
  <c r="E7" i="3"/>
  <c r="F7" i="3"/>
  <c r="G7" i="3"/>
  <c r="J7" i="3"/>
  <c r="E8" i="3"/>
  <c r="F8" i="3"/>
  <c r="G8" i="3"/>
  <c r="H8" i="3"/>
  <c r="I8" i="3"/>
  <c r="J8" i="3" s="1"/>
  <c r="E9" i="3"/>
  <c r="F9" i="3"/>
  <c r="G9" i="3"/>
  <c r="H9" i="3"/>
  <c r="I9" i="3"/>
  <c r="J9" i="3" s="1"/>
  <c r="E10" i="3"/>
  <c r="F10" i="3"/>
  <c r="G10" i="3"/>
  <c r="H10" i="3"/>
  <c r="I10" i="3"/>
  <c r="J10" i="3" s="1"/>
  <c r="E11" i="3"/>
  <c r="F11" i="3"/>
  <c r="G11" i="3"/>
  <c r="H11" i="3"/>
  <c r="I11" i="3"/>
  <c r="E12" i="3"/>
  <c r="F12" i="3"/>
  <c r="G12" i="3"/>
  <c r="H12" i="3"/>
  <c r="I12" i="3"/>
  <c r="J12" i="3" s="1"/>
  <c r="E13" i="3"/>
  <c r="F13" i="3"/>
  <c r="G13" i="3"/>
  <c r="H13" i="3"/>
  <c r="I13" i="3"/>
  <c r="E14" i="3"/>
  <c r="F14" i="3"/>
  <c r="G14" i="3"/>
  <c r="H14" i="3"/>
  <c r="J14" i="3" s="1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J17" i="3"/>
  <c r="E18" i="3"/>
  <c r="F18" i="3"/>
  <c r="G18" i="3"/>
  <c r="H18" i="3"/>
  <c r="I18" i="3"/>
  <c r="J18" i="3"/>
  <c r="E19" i="3"/>
  <c r="F19" i="3"/>
  <c r="G19" i="3"/>
  <c r="H19" i="3"/>
  <c r="J19" i="3" s="1"/>
  <c r="I19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12" i="3"/>
  <c r="C13" i="3"/>
  <c r="C14" i="3"/>
  <c r="C15" i="3"/>
  <c r="C16" i="3"/>
  <c r="C17" i="3"/>
  <c r="C18" i="3"/>
  <c r="C19" i="3"/>
  <c r="C5" i="3"/>
  <c r="C6" i="3"/>
  <c r="C7" i="3"/>
  <c r="C8" i="3"/>
  <c r="C9" i="3"/>
  <c r="C10" i="3"/>
  <c r="C11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B4" i="3"/>
  <c r="I4" i="3"/>
  <c r="H4" i="3"/>
  <c r="H20" i="3" s="1"/>
  <c r="G4" i="3"/>
  <c r="F4" i="3"/>
  <c r="E4" i="3"/>
  <c r="D4" i="3"/>
  <c r="C4" i="3"/>
  <c r="A4" i="3"/>
  <c r="K19" i="4"/>
  <c r="J19" i="4"/>
  <c r="H19" i="4"/>
  <c r="K18" i="4"/>
  <c r="J18" i="4"/>
  <c r="H18" i="4"/>
  <c r="K17" i="4"/>
  <c r="J17" i="4"/>
  <c r="H17" i="4"/>
  <c r="K16" i="4"/>
  <c r="J16" i="4"/>
  <c r="H16" i="4"/>
  <c r="K15" i="4"/>
  <c r="J15" i="4"/>
  <c r="H15" i="4"/>
  <c r="K14" i="4"/>
  <c r="J14" i="4"/>
  <c r="I14" i="4"/>
  <c r="H14" i="4"/>
  <c r="K13" i="4"/>
  <c r="J13" i="4"/>
  <c r="I13" i="4"/>
  <c r="H13" i="4"/>
  <c r="K12" i="4"/>
  <c r="J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I7" i="4"/>
  <c r="H7" i="4"/>
  <c r="K6" i="4"/>
  <c r="I6" i="4"/>
  <c r="H6" i="4"/>
  <c r="K5" i="4"/>
  <c r="J5" i="4"/>
  <c r="I5" i="4"/>
  <c r="H5" i="4"/>
  <c r="K4" i="4"/>
  <c r="J4" i="4"/>
  <c r="H4" i="4"/>
  <c r="K3" i="4"/>
  <c r="H3" i="4"/>
  <c r="J19" i="2"/>
  <c r="I15" i="4"/>
  <c r="J20" i="2"/>
  <c r="I16" i="4"/>
  <c r="J21" i="2"/>
  <c r="I17" i="4"/>
  <c r="J22" i="2"/>
  <c r="J23" i="2"/>
  <c r="I19" i="4"/>
  <c r="J24" i="2"/>
  <c r="J25" i="2"/>
  <c r="J26" i="2"/>
  <c r="J27" i="2"/>
  <c r="J28" i="2"/>
  <c r="J29" i="2"/>
  <c r="J30" i="2"/>
  <c r="J31" i="2"/>
  <c r="J32" i="2"/>
  <c r="J33" i="2"/>
  <c r="J34" i="2"/>
  <c r="J11" i="3" l="1"/>
  <c r="I20" i="3"/>
  <c r="J15" i="3"/>
  <c r="J5" i="3"/>
  <c r="L3" i="4"/>
  <c r="M3" i="4" s="1"/>
  <c r="L6" i="4"/>
  <c r="M6" i="4" s="1"/>
  <c r="L18" i="4"/>
  <c r="M18" i="4" s="1"/>
  <c r="L19" i="4"/>
  <c r="M19" i="4" s="1"/>
  <c r="L11" i="4"/>
  <c r="M11" i="4" s="1"/>
  <c r="L7" i="4"/>
  <c r="M7" i="4" s="1"/>
  <c r="L9" i="4"/>
  <c r="M9" i="4" s="1"/>
  <c r="L10" i="4"/>
  <c r="M10" i="4" s="1"/>
  <c r="L14" i="4"/>
  <c r="M14" i="4" s="1"/>
  <c r="L16" i="4"/>
  <c r="M16" i="4" s="1"/>
  <c r="J16" i="3"/>
  <c r="J13" i="3"/>
  <c r="J6" i="3"/>
  <c r="I20" i="4"/>
  <c r="L13" i="4"/>
  <c r="M13" i="4" s="1"/>
  <c r="L15" i="4"/>
  <c r="M15" i="4" s="1"/>
  <c r="L17" i="4"/>
  <c r="M17" i="4" s="1"/>
  <c r="L12" i="4"/>
  <c r="M12" i="4" s="1"/>
  <c r="L8" i="4"/>
  <c r="M8" i="4" s="1"/>
  <c r="L5" i="4"/>
  <c r="M5" i="4" s="1"/>
  <c r="L4" i="4"/>
  <c r="M4" i="4" s="1"/>
  <c r="J4" i="3"/>
  <c r="J20" i="3" l="1"/>
  <c r="M20" i="4"/>
  <c r="K21" i="4" s="1"/>
</calcChain>
</file>

<file path=xl/sharedStrings.xml><?xml version="1.0" encoding="utf-8"?>
<sst xmlns="http://schemas.openxmlformats.org/spreadsheetml/2006/main" count="105" uniqueCount="88">
  <si>
    <t>REGISTRO UNICO DELLE FATTURE</t>
  </si>
  <si>
    <t>Codice progressivo</t>
  </si>
  <si>
    <t xml:space="preserve">data </t>
  </si>
  <si>
    <t>Numero fattura</t>
  </si>
  <si>
    <t>data fattura</t>
  </si>
  <si>
    <t>intestazione ditta- C.F. P.I.</t>
  </si>
  <si>
    <t>oggetto della fornitura</t>
  </si>
  <si>
    <t>scadenza fattura</t>
  </si>
  <si>
    <t>unità gestionale di bilancio</t>
  </si>
  <si>
    <t xml:space="preserve">CIG </t>
  </si>
  <si>
    <t>CUP</t>
  </si>
  <si>
    <t>data pagamento</t>
  </si>
  <si>
    <t>nr. Protocollo entrata</t>
  </si>
  <si>
    <t>V CIRCOLO "A. Gramsci" - Via Claudio Traina,4 - 90011 - Bagheria (Pa)  codice amministrazione: UFEFYH</t>
  </si>
  <si>
    <t>NOTE</t>
  </si>
  <si>
    <t>A SALDO</t>
  </si>
  <si>
    <t>IVA</t>
  </si>
  <si>
    <t>importo IMPONIBILE</t>
  </si>
  <si>
    <t>TOTALE FATTURA</t>
  </si>
  <si>
    <t>IVA PAGATA ANNO 2015</t>
  </si>
  <si>
    <t>RIFERIMENTO FATTURA</t>
  </si>
  <si>
    <t>NR- MANDATO IMPONIBILE</t>
  </si>
  <si>
    <t>DATA</t>
  </si>
  <si>
    <t>MANDATO IVA</t>
  </si>
  <si>
    <t>IMP.</t>
  </si>
  <si>
    <t>IVA 22%</t>
  </si>
  <si>
    <t>F24 DATA</t>
  </si>
  <si>
    <t>IVA ACCANTONATA  SPLIT PAYMENT</t>
  </si>
  <si>
    <t xml:space="preserve"> </t>
  </si>
  <si>
    <t>numero</t>
  </si>
  <si>
    <t>importo dovuto</t>
  </si>
  <si>
    <t>data scadenza</t>
  </si>
  <si>
    <t>giorni effettivi</t>
  </si>
  <si>
    <t>parametri</t>
  </si>
  <si>
    <t>Numero Fattura</t>
  </si>
  <si>
    <t xml:space="preserve"> Importo totale documento </t>
  </si>
  <si>
    <t xml:space="preserve"> Data Emissione </t>
  </si>
  <si>
    <t xml:space="preserve"> Data Scadenza </t>
  </si>
  <si>
    <t xml:space="preserve">Denominazione </t>
  </si>
  <si>
    <t>(IVA esclusa)</t>
  </si>
  <si>
    <t>(imponibile)</t>
  </si>
  <si>
    <t>TOTALI</t>
  </si>
  <si>
    <t>INDICATORE DI TEMPESTIVITA' DEI PAGAMENTI:</t>
  </si>
  <si>
    <t xml:space="preserve"> IVA </t>
  </si>
  <si>
    <t>data pagamento -IMPONIBILE</t>
  </si>
  <si>
    <t>nr. mandato imponibile</t>
  </si>
  <si>
    <t>data pagamento - IVA</t>
  </si>
  <si>
    <t>nr. mandato iva</t>
  </si>
  <si>
    <t>Data pagamento</t>
  </si>
  <si>
    <t xml:space="preserve">            TOTALE FATTURE  2015</t>
  </si>
  <si>
    <t>8718318001</t>
  </si>
  <si>
    <t>74900037/E</t>
  </si>
  <si>
    <t>18-0532</t>
  </si>
  <si>
    <t>5000800</t>
  </si>
  <si>
    <t xml:space="preserve">    30/01</t>
  </si>
  <si>
    <t>8718279033</t>
  </si>
  <si>
    <t>71/PA2018</t>
  </si>
  <si>
    <t>75/2018-3</t>
  </si>
  <si>
    <t>76/2018-3</t>
  </si>
  <si>
    <t>63/2018-3</t>
  </si>
  <si>
    <t>64/2018-3</t>
  </si>
  <si>
    <t>65/2018-3</t>
  </si>
  <si>
    <t>46/2018-4</t>
  </si>
  <si>
    <t>398</t>
  </si>
  <si>
    <t>399</t>
  </si>
  <si>
    <t>8718239115</t>
  </si>
  <si>
    <t>28</t>
  </si>
  <si>
    <t>21/10/2018</t>
  </si>
  <si>
    <t>14/10/2018</t>
  </si>
  <si>
    <t>06/10/2018</t>
  </si>
  <si>
    <t>05/10/2018</t>
  </si>
  <si>
    <t>12/09/2018</t>
  </si>
  <si>
    <t>08/09/2018</t>
  </si>
  <si>
    <t>05/09/2018</t>
  </si>
  <si>
    <t>20/09/2018</t>
  </si>
  <si>
    <t>17/08/2018</t>
  </si>
  <si>
    <t>12/08/2018</t>
  </si>
  <si>
    <t>01/08/2018</t>
  </si>
  <si>
    <t>Poste Italiane S.p.A.</t>
  </si>
  <si>
    <t>FINLIBRI SRL</t>
  </si>
  <si>
    <t>INDEX EDUCATION ITALIA S.R.L. U.S.</t>
  </si>
  <si>
    <t>STUDIO DI INFORMATICA DELLA RCR MAINT DI ROSI V. E RAVENNI D. SNC</t>
  </si>
  <si>
    <t>NORSAQ SRL</t>
  </si>
  <si>
    <t>B.B.M. SRL</t>
  </si>
  <si>
    <t>CALEIDOS COOPERATIVA SOCIALE ONLUS</t>
  </si>
  <si>
    <t>LENZOTTI STRUMENTI MUSICALI</t>
  </si>
  <si>
    <t>ETIC S.R.L.</t>
  </si>
  <si>
    <t>Sapyent società a responsabilità limitata semplificata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</si>
</sst>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&quot;€ &quot;#,##0.00"/>
    <numFmt numFmtId="167" formatCode="&quot;€&quot;\ #,##0.00"/>
    <numFmt numFmtId="168" formatCode="[$€-410]\ #,##0.00;[Red]\-[$€-410]\ #,##0.00"/>
    <numFmt numFmtId="169" formatCode="dd/mm/yy"/>
    <numFmt numFmtId="170" formatCode="_-* #,##0.00_-;\-* #,##0.00_-;_-* \-??_-;_-@_-"/>
    <numFmt numFmtId="171" formatCode="#,##0.00_ ;\-#,##0.00\ "/>
  </numFmts>
  <fonts count="25" x14ac:knownFonts="1"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"/>
    </font>
    <font>
      <sz val="11"/>
      <color indexed="8"/>
      <name val="Calibri"/>
      <family val="2"/>
      <charset val="1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  <charset val="1"/>
    </font>
    <font>
      <i/>
      <sz val="9"/>
      <color indexed="9"/>
      <name val="Calibri"/>
      <family val="2"/>
      <charset val="1"/>
    </font>
    <font>
      <b/>
      <sz val="9"/>
      <color indexed="10"/>
      <name val="Arial"/>
      <family val="2"/>
    </font>
    <font>
      <b/>
      <sz val="10"/>
      <color indexed="63"/>
      <name val="Calibri"/>
      <family val="2"/>
      <charset val="1"/>
    </font>
    <font>
      <b/>
      <sz val="14"/>
      <color indexed="63"/>
      <name val="Calibri"/>
      <family val="2"/>
    </font>
    <font>
      <u/>
      <sz val="11"/>
      <color theme="10"/>
      <name val="Calibri"/>
      <family val="2"/>
      <charset val="1"/>
    </font>
    <font>
      <sz val="12"/>
      <name val="Arial"/>
      <family val="2"/>
    </font>
    <font>
      <sz val="5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7" fontId="0" fillId="0" borderId="1" xfId="0" applyNumberFormat="1" applyBorder="1"/>
    <xf numFmtId="0" fontId="4" fillId="0" borderId="1" xfId="0" applyNumberFormat="1" applyFon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" fontId="0" fillId="0" borderId="1" xfId="0" quotePrefix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7" xfId="0" applyNumberFormat="1" applyFont="1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165" fontId="0" fillId="0" borderId="8" xfId="3" applyNumberFormat="1" applyFont="1" applyBorder="1"/>
    <xf numFmtId="165" fontId="0" fillId="0" borderId="7" xfId="3" applyNumberFormat="1" applyFont="1" applyBorder="1"/>
    <xf numFmtId="165" fontId="0" fillId="0" borderId="9" xfId="3" applyNumberFormat="1" applyFont="1" applyBorder="1"/>
    <xf numFmtId="165" fontId="0" fillId="0" borderId="10" xfId="0" applyNumberFormat="1" applyBorder="1"/>
    <xf numFmtId="165" fontId="0" fillId="0" borderId="11" xfId="0" applyNumberFormat="1" applyBorder="1"/>
    <xf numFmtId="1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2" xfId="0" applyNumberForma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14" xfId="3" applyFont="1" applyBorder="1" applyAlignment="1">
      <alignment horizontal="center"/>
    </xf>
    <xf numFmtId="164" fontId="10" fillId="0" borderId="14" xfId="3" applyFont="1" applyBorder="1"/>
    <xf numFmtId="165" fontId="10" fillId="0" borderId="14" xfId="0" applyNumberFormat="1" applyFont="1" applyBorder="1"/>
    <xf numFmtId="165" fontId="10" fillId="0" borderId="15" xfId="0" applyNumberFormat="1" applyFont="1" applyBorder="1"/>
    <xf numFmtId="165" fontId="10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0" fillId="0" borderId="0" xfId="3" applyFont="1"/>
    <xf numFmtId="0" fontId="12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16" fillId="3" borderId="16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18" xfId="0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169" fontId="14" fillId="0" borderId="18" xfId="0" applyNumberFormat="1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170" fontId="13" fillId="4" borderId="19" xfId="2" applyNumberFormat="1" applyFont="1" applyFill="1" applyBorder="1" applyAlignment="1" applyProtection="1">
      <alignment vertical="center"/>
    </xf>
    <xf numFmtId="14" fontId="0" fillId="4" borderId="19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171" fontId="0" fillId="5" borderId="2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9" fontId="14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0" xfId="0" applyFont="1"/>
    <xf numFmtId="170" fontId="18" fillId="0" borderId="0" xfId="0" applyNumberFormat="1" applyFont="1"/>
    <xf numFmtId="171" fontId="18" fillId="0" borderId="0" xfId="0" applyNumberFormat="1" applyFont="1"/>
    <xf numFmtId="0" fontId="0" fillId="0" borderId="18" xfId="0" applyFont="1" applyBorder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21" fillId="0" borderId="22" xfId="1" applyNumberFormat="1" applyBorder="1" applyAlignment="1" applyProtection="1">
      <alignment horizont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0" fillId="0" borderId="9" xfId="3" applyNumberFormat="1" applyFont="1" applyFill="1" applyBorder="1"/>
    <xf numFmtId="0" fontId="15" fillId="0" borderId="18" xfId="0" applyFont="1" applyFill="1" applyBorder="1" applyAlignment="1">
      <alignment horizontal="center" vertical="center" wrapText="1"/>
    </xf>
    <xf numFmtId="0" fontId="13" fillId="4" borderId="19" xfId="2" applyNumberFormat="1" applyFont="1" applyFill="1" applyBorder="1" applyAlignment="1" applyProtection="1">
      <alignment horizontal="right" vertical="center"/>
    </xf>
    <xf numFmtId="167" fontId="0" fillId="0" borderId="18" xfId="0" applyNumberForma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9" fontId="22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6" fillId="3" borderId="2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right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Migliaia" xfId="2" builtinId="3"/>
    <cellStyle name="Migliaia [0]" xfId="3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80" zoomScaleNormal="80" zoomScaleSheetLayoutView="110" workbookViewId="0">
      <selection activeCell="F22" sqref="F22"/>
    </sheetView>
  </sheetViews>
  <sheetFormatPr defaultColWidth="8.7109375" defaultRowHeight="15" x14ac:dyDescent="0.25"/>
  <cols>
    <col min="1" max="1" width="5.28515625" style="1" customWidth="1"/>
    <col min="2" max="2" width="10.7109375" customWidth="1"/>
    <col min="3" max="3" width="13.140625" customWidth="1"/>
    <col min="4" max="4" width="10.7109375" customWidth="1"/>
    <col min="5" max="5" width="14.5703125" customWidth="1"/>
    <col min="6" max="6" width="23.85546875" customWidth="1"/>
    <col min="7" max="7" width="23.28515625" customWidth="1"/>
    <col min="8" max="8" width="13" customWidth="1"/>
    <col min="9" max="9" width="11" customWidth="1"/>
    <col min="10" max="10" width="13" customWidth="1"/>
    <col min="11" max="11" width="12.42578125" customWidth="1"/>
    <col min="12" max="12" width="11.28515625" style="1" customWidth="1"/>
    <col min="13" max="13" width="13" customWidth="1"/>
    <col min="14" max="14" width="12" customWidth="1"/>
    <col min="15" max="16" width="14.140625" customWidth="1"/>
    <col min="17" max="18" width="13.28515625" customWidth="1"/>
    <col min="19" max="19" width="9.140625" style="1" customWidth="1"/>
    <col min="20" max="20" width="15.85546875" customWidth="1"/>
    <col min="22" max="22" width="29.28515625" customWidth="1"/>
  </cols>
  <sheetData>
    <row r="1" spans="1:20" ht="45" customHeight="1" x14ac:dyDescent="0.25">
      <c r="A1" s="109" t="s">
        <v>13</v>
      </c>
      <c r="B1" s="110"/>
      <c r="C1" s="110"/>
      <c r="D1" s="110"/>
      <c r="E1" s="110"/>
      <c r="F1" s="110" t="s">
        <v>0</v>
      </c>
      <c r="G1" s="110"/>
      <c r="H1" s="110"/>
      <c r="I1" s="110"/>
      <c r="J1" s="110"/>
      <c r="K1" s="110"/>
      <c r="L1" s="110"/>
      <c r="M1" s="110"/>
      <c r="N1" s="110"/>
      <c r="O1" s="110"/>
      <c r="P1" s="94"/>
    </row>
    <row r="2" spans="1:20" ht="60" x14ac:dyDescent="0.25">
      <c r="A2" s="2" t="s">
        <v>1</v>
      </c>
      <c r="B2" s="3" t="s">
        <v>12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17</v>
      </c>
      <c r="I2" s="3" t="s">
        <v>16</v>
      </c>
      <c r="J2" s="3" t="s">
        <v>18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44</v>
      </c>
      <c r="P2" s="3" t="s">
        <v>45</v>
      </c>
      <c r="Q2" s="3" t="s">
        <v>46</v>
      </c>
      <c r="R2" s="9" t="s">
        <v>47</v>
      </c>
      <c r="S2" s="16" t="s">
        <v>14</v>
      </c>
      <c r="T2" s="16" t="s">
        <v>15</v>
      </c>
    </row>
    <row r="3" spans="1:20" x14ac:dyDescent="0.25">
      <c r="A3" s="10">
        <v>1</v>
      </c>
      <c r="B3" s="12"/>
      <c r="C3" s="13"/>
      <c r="D3" s="14"/>
      <c r="E3" s="13"/>
      <c r="F3" s="15"/>
      <c r="G3" s="41"/>
      <c r="H3" s="11"/>
      <c r="I3" s="11"/>
      <c r="J3" s="11">
        <f>H3+I3</f>
        <v>0</v>
      </c>
      <c r="K3" s="6"/>
      <c r="L3" s="8"/>
      <c r="M3" s="8"/>
      <c r="N3" s="8"/>
      <c r="O3" s="95"/>
      <c r="P3" s="46"/>
      <c r="Q3" s="31"/>
      <c r="R3" s="29"/>
      <c r="S3" s="43"/>
      <c r="T3" s="17"/>
    </row>
    <row r="4" spans="1:20" ht="32.25" customHeight="1" x14ac:dyDescent="0.25">
      <c r="A4" s="10">
        <v>2</v>
      </c>
      <c r="B4" s="5"/>
      <c r="C4" s="6"/>
      <c r="D4" s="20"/>
      <c r="E4" s="6"/>
      <c r="F4" s="40"/>
      <c r="G4" s="40"/>
      <c r="H4" s="39"/>
      <c r="I4" s="6"/>
      <c r="J4" s="11">
        <f t="shared" ref="J4:J18" si="0">H4+I4</f>
        <v>0</v>
      </c>
      <c r="K4" s="8"/>
      <c r="L4" s="8"/>
      <c r="M4" s="8"/>
      <c r="N4" s="8"/>
      <c r="O4" s="95"/>
      <c r="P4" s="46"/>
      <c r="Q4" s="26"/>
      <c r="R4" s="29"/>
      <c r="S4" s="29"/>
      <c r="T4" s="33"/>
    </row>
    <row r="5" spans="1:20" x14ac:dyDescent="0.25">
      <c r="A5" s="4">
        <v>3</v>
      </c>
      <c r="B5" s="5"/>
      <c r="C5" s="6"/>
      <c r="D5" s="22"/>
      <c r="E5" s="6"/>
      <c r="F5" s="40"/>
      <c r="G5" s="40"/>
      <c r="H5" s="39"/>
      <c r="I5" s="6"/>
      <c r="J5" s="11">
        <f t="shared" si="0"/>
        <v>0</v>
      </c>
      <c r="K5" s="8"/>
      <c r="L5" s="8"/>
      <c r="M5" s="8"/>
      <c r="N5" s="21"/>
      <c r="O5" s="95"/>
      <c r="P5" s="46"/>
      <c r="Q5" s="26"/>
      <c r="R5" s="29"/>
      <c r="S5" s="29"/>
      <c r="T5" s="33"/>
    </row>
    <row r="6" spans="1:20" x14ac:dyDescent="0.25">
      <c r="A6" s="10">
        <v>4</v>
      </c>
      <c r="B6" s="5"/>
      <c r="C6" s="6"/>
      <c r="D6" s="20"/>
      <c r="E6" s="27"/>
      <c r="F6" s="29"/>
      <c r="G6" s="29"/>
      <c r="H6" s="30"/>
      <c r="I6" s="30"/>
      <c r="J6" s="11">
        <f t="shared" si="0"/>
        <v>0</v>
      </c>
      <c r="K6" s="44"/>
      <c r="L6" s="26"/>
      <c r="M6" s="26"/>
      <c r="N6" s="26"/>
      <c r="O6" s="95"/>
      <c r="P6" s="46"/>
      <c r="Q6" s="31"/>
      <c r="R6" s="29"/>
      <c r="S6" s="32"/>
      <c r="T6" s="33"/>
    </row>
    <row r="7" spans="1:20" ht="46.5" customHeight="1" x14ac:dyDescent="0.25">
      <c r="A7" s="10">
        <v>5</v>
      </c>
      <c r="B7" s="5"/>
      <c r="C7" s="6"/>
      <c r="D7" s="20"/>
      <c r="E7" s="27"/>
      <c r="F7" s="40"/>
      <c r="G7" s="40"/>
      <c r="H7" s="30"/>
      <c r="I7" s="30"/>
      <c r="J7" s="11">
        <f t="shared" si="0"/>
        <v>0</v>
      </c>
      <c r="K7" s="31"/>
      <c r="L7" s="26"/>
      <c r="M7" s="26"/>
      <c r="N7" s="26"/>
      <c r="O7" s="95"/>
      <c r="P7" s="46"/>
      <c r="Q7" s="31"/>
      <c r="R7" s="29"/>
      <c r="S7" s="16"/>
      <c r="T7" s="33"/>
    </row>
    <row r="8" spans="1:20" ht="46.5" customHeight="1" x14ac:dyDescent="0.25">
      <c r="A8" s="10"/>
      <c r="B8" s="5"/>
      <c r="C8" s="6"/>
      <c r="D8" s="20"/>
      <c r="E8" s="27"/>
      <c r="F8" s="40"/>
      <c r="G8" s="40"/>
      <c r="H8" s="30"/>
      <c r="I8" s="30"/>
      <c r="J8" s="11">
        <f t="shared" si="0"/>
        <v>0</v>
      </c>
      <c r="K8" s="31"/>
      <c r="L8" s="26"/>
      <c r="M8" s="26"/>
      <c r="N8" s="26"/>
      <c r="O8" s="95"/>
      <c r="P8" s="46"/>
      <c r="Q8" s="31"/>
      <c r="R8" s="29"/>
      <c r="S8" s="16"/>
      <c r="T8" s="33"/>
    </row>
    <row r="9" spans="1:20" x14ac:dyDescent="0.25">
      <c r="A9" s="4">
        <v>6</v>
      </c>
      <c r="B9" s="5"/>
      <c r="C9" s="6"/>
      <c r="D9" s="18"/>
      <c r="E9" s="6"/>
      <c r="F9" s="40"/>
      <c r="G9" s="40"/>
      <c r="H9" s="38"/>
      <c r="I9" s="38"/>
      <c r="J9" s="11">
        <f t="shared" si="0"/>
        <v>0</v>
      </c>
      <c r="K9" s="6"/>
      <c r="L9" s="8"/>
      <c r="M9" s="8"/>
      <c r="N9" s="26"/>
      <c r="O9" s="46"/>
      <c r="P9" s="46"/>
      <c r="Q9" s="29"/>
      <c r="R9" s="29"/>
      <c r="S9" s="16"/>
      <c r="T9" s="33"/>
    </row>
    <row r="10" spans="1:20" x14ac:dyDescent="0.25">
      <c r="A10" s="10">
        <v>7</v>
      </c>
      <c r="B10" s="5"/>
      <c r="C10" s="6"/>
      <c r="D10" s="18"/>
      <c r="E10" s="6"/>
      <c r="F10" s="40"/>
      <c r="G10" s="40"/>
      <c r="H10" s="39"/>
      <c r="I10" s="39"/>
      <c r="J10" s="11">
        <f t="shared" si="0"/>
        <v>0</v>
      </c>
      <c r="K10" s="45"/>
      <c r="L10" s="8"/>
      <c r="M10" s="8"/>
      <c r="N10" s="8"/>
      <c r="O10" s="95"/>
      <c r="P10" s="46"/>
      <c r="Q10" s="31"/>
      <c r="R10" s="29"/>
      <c r="S10" s="16"/>
      <c r="T10" s="33"/>
    </row>
    <row r="11" spans="1:20" x14ac:dyDescent="0.25">
      <c r="A11" s="10">
        <v>8</v>
      </c>
      <c r="B11" s="5"/>
      <c r="C11" s="6"/>
      <c r="D11" s="18"/>
      <c r="E11" s="6"/>
      <c r="F11" s="40"/>
      <c r="G11" s="29"/>
      <c r="H11" s="98"/>
      <c r="I11" s="98"/>
      <c r="J11" s="11">
        <f t="shared" si="0"/>
        <v>0</v>
      </c>
      <c r="K11" s="27"/>
      <c r="L11" s="29"/>
      <c r="M11" s="8"/>
      <c r="N11" s="8"/>
      <c r="O11" s="46"/>
      <c r="P11" s="46"/>
      <c r="Q11" s="29"/>
      <c r="R11" s="29"/>
      <c r="S11" s="32"/>
      <c r="T11" s="33"/>
    </row>
    <row r="12" spans="1:20" ht="28.15" customHeight="1" x14ac:dyDescent="0.25">
      <c r="A12" s="4">
        <v>9</v>
      </c>
      <c r="B12" s="5"/>
      <c r="C12" s="6"/>
      <c r="D12" s="20"/>
      <c r="E12" s="27"/>
      <c r="F12" s="40"/>
      <c r="G12" s="40"/>
      <c r="H12" s="30"/>
      <c r="I12" s="30"/>
      <c r="J12" s="11">
        <f t="shared" si="0"/>
        <v>0</v>
      </c>
      <c r="K12" s="27"/>
      <c r="L12" s="26"/>
      <c r="M12" s="8"/>
      <c r="N12" s="26"/>
      <c r="O12" s="95"/>
      <c r="P12" s="46"/>
      <c r="Q12" s="31"/>
      <c r="R12" s="29"/>
      <c r="S12" s="32"/>
      <c r="T12" s="33"/>
    </row>
    <row r="13" spans="1:20" x14ac:dyDescent="0.25">
      <c r="A13" s="10">
        <v>10</v>
      </c>
      <c r="B13" s="5"/>
      <c r="C13" s="6"/>
      <c r="D13" s="22"/>
      <c r="E13" s="6"/>
      <c r="F13" s="40"/>
      <c r="G13" s="40"/>
      <c r="H13" s="39"/>
      <c r="I13" s="39"/>
      <c r="J13" s="11">
        <f t="shared" si="0"/>
        <v>0</v>
      </c>
      <c r="K13" s="6"/>
      <c r="L13" s="8"/>
      <c r="M13" s="8"/>
      <c r="N13" s="21"/>
      <c r="O13" s="95"/>
      <c r="P13" s="46"/>
      <c r="Q13" s="29"/>
      <c r="R13" s="29"/>
      <c r="S13" s="32"/>
      <c r="T13" s="33"/>
    </row>
    <row r="14" spans="1:20" ht="33.75" customHeight="1" x14ac:dyDescent="0.25">
      <c r="A14" s="10">
        <v>11</v>
      </c>
      <c r="B14" s="5"/>
      <c r="C14" s="6"/>
      <c r="D14" s="20"/>
      <c r="E14" s="27"/>
      <c r="F14" s="40"/>
      <c r="G14" s="29"/>
      <c r="H14" s="30"/>
      <c r="I14" s="30"/>
      <c r="J14" s="11">
        <f t="shared" si="0"/>
        <v>0</v>
      </c>
      <c r="K14" s="31"/>
      <c r="L14" s="26"/>
      <c r="M14" s="26"/>
      <c r="N14" s="26"/>
      <c r="O14" s="46"/>
      <c r="P14" s="46"/>
      <c r="Q14" s="29"/>
      <c r="R14" s="29"/>
      <c r="S14" s="32"/>
      <c r="T14" s="33"/>
    </row>
    <row r="15" spans="1:20" x14ac:dyDescent="0.25">
      <c r="A15" s="4">
        <v>12</v>
      </c>
      <c r="B15" s="5"/>
      <c r="C15" s="6"/>
      <c r="D15" s="36"/>
      <c r="E15" s="27"/>
      <c r="F15" s="40"/>
      <c r="G15" s="29"/>
      <c r="H15" s="30"/>
      <c r="I15" s="30"/>
      <c r="J15" s="11">
        <f t="shared" si="0"/>
        <v>0</v>
      </c>
      <c r="K15" s="27"/>
      <c r="L15" s="26"/>
      <c r="M15" s="26"/>
      <c r="N15" s="26"/>
      <c r="O15" s="95"/>
      <c r="P15" s="46"/>
      <c r="Q15" s="29"/>
      <c r="R15" s="29"/>
      <c r="S15" s="32"/>
      <c r="T15" s="33"/>
    </row>
    <row r="16" spans="1:20" x14ac:dyDescent="0.25">
      <c r="A16" s="10">
        <v>13</v>
      </c>
      <c r="B16" s="5"/>
      <c r="C16" s="6"/>
      <c r="D16" s="36"/>
      <c r="E16" s="27"/>
      <c r="F16" s="40"/>
      <c r="G16" s="29"/>
      <c r="H16" s="30"/>
      <c r="I16" s="30"/>
      <c r="J16" s="11">
        <f t="shared" si="0"/>
        <v>0</v>
      </c>
      <c r="K16" s="27"/>
      <c r="L16" s="26"/>
      <c r="M16" s="26"/>
      <c r="N16" s="26"/>
      <c r="O16" s="95"/>
      <c r="P16" s="46"/>
      <c r="Q16" s="31"/>
      <c r="R16" s="29"/>
      <c r="S16" s="32"/>
      <c r="T16" s="33"/>
    </row>
    <row r="17" spans="1:20" x14ac:dyDescent="0.25">
      <c r="A17" s="10">
        <v>14</v>
      </c>
      <c r="B17" s="5"/>
      <c r="C17" s="6"/>
      <c r="D17" s="5"/>
      <c r="E17" s="6"/>
      <c r="F17" s="40"/>
      <c r="G17" s="29"/>
      <c r="H17" s="25"/>
      <c r="I17" s="25"/>
      <c r="J17" s="11">
        <f t="shared" si="0"/>
        <v>0</v>
      </c>
      <c r="K17" s="6"/>
      <c r="L17" s="8"/>
      <c r="M17" s="8"/>
      <c r="N17" s="8"/>
      <c r="O17" s="95"/>
      <c r="P17" s="46"/>
      <c r="Q17" s="31"/>
      <c r="R17" s="29"/>
      <c r="S17" s="32"/>
      <c r="T17" s="33"/>
    </row>
    <row r="18" spans="1:20" x14ac:dyDescent="0.25">
      <c r="A18" s="4">
        <v>15</v>
      </c>
      <c r="B18" s="5"/>
      <c r="C18" s="6"/>
      <c r="D18" s="5"/>
      <c r="E18" s="6"/>
      <c r="F18" s="40"/>
      <c r="G18" s="40"/>
      <c r="H18" s="7"/>
      <c r="I18" s="7"/>
      <c r="J18" s="11">
        <f t="shared" si="0"/>
        <v>0</v>
      </c>
      <c r="K18" s="6"/>
      <c r="L18" s="8"/>
      <c r="M18" s="8"/>
      <c r="N18" s="8"/>
      <c r="O18" s="46"/>
      <c r="P18" s="46"/>
      <c r="Q18" s="29"/>
      <c r="R18" s="29"/>
      <c r="S18" s="32"/>
      <c r="T18" s="33"/>
    </row>
    <row r="19" spans="1:20" ht="42.75" customHeight="1" x14ac:dyDescent="0.25">
      <c r="A19" s="10">
        <v>16</v>
      </c>
      <c r="B19" s="5"/>
      <c r="C19" s="6"/>
      <c r="D19" s="19"/>
      <c r="E19" s="6"/>
      <c r="F19" s="40"/>
      <c r="G19" s="40"/>
      <c r="H19" s="7"/>
      <c r="I19" s="7"/>
      <c r="J19" s="11">
        <f t="shared" ref="J19:J34" si="1">H19+I19</f>
        <v>0</v>
      </c>
      <c r="K19" s="6"/>
      <c r="L19" s="8"/>
      <c r="M19" s="8"/>
      <c r="N19" s="8"/>
      <c r="O19" s="46"/>
      <c r="P19" s="46"/>
      <c r="Q19" s="29"/>
      <c r="R19" s="29"/>
      <c r="S19" s="32"/>
      <c r="T19" s="33"/>
    </row>
    <row r="20" spans="1:20" x14ac:dyDescent="0.25">
      <c r="A20" s="10">
        <v>17</v>
      </c>
      <c r="B20" s="5"/>
      <c r="C20" s="6"/>
      <c r="D20" s="5"/>
      <c r="E20" s="6"/>
      <c r="F20" s="40"/>
      <c r="G20" s="40"/>
      <c r="H20" s="7"/>
      <c r="I20" s="7"/>
      <c r="J20" s="11">
        <f t="shared" si="1"/>
        <v>0</v>
      </c>
      <c r="K20" s="6"/>
      <c r="L20" s="8"/>
      <c r="M20" s="8"/>
      <c r="N20" s="8"/>
      <c r="O20" s="46"/>
      <c r="P20" s="46"/>
      <c r="Q20" s="29"/>
      <c r="R20" s="29"/>
      <c r="S20" s="32"/>
      <c r="T20" s="33"/>
    </row>
    <row r="21" spans="1:20" x14ac:dyDescent="0.25">
      <c r="A21" s="4">
        <v>18</v>
      </c>
      <c r="B21" s="4"/>
      <c r="C21" s="6"/>
      <c r="D21" s="5"/>
      <c r="E21" s="6"/>
      <c r="F21" s="24"/>
      <c r="G21" s="29"/>
      <c r="H21" s="25"/>
      <c r="I21" s="25"/>
      <c r="J21" s="11">
        <f t="shared" si="1"/>
        <v>0</v>
      </c>
      <c r="K21" s="6"/>
      <c r="L21" s="8"/>
      <c r="M21" s="8"/>
      <c r="N21" s="8"/>
      <c r="O21" s="46"/>
      <c r="P21" s="46"/>
      <c r="Q21" s="29"/>
      <c r="R21" s="29"/>
      <c r="S21" s="32"/>
      <c r="T21" s="33"/>
    </row>
    <row r="22" spans="1:20" x14ac:dyDescent="0.25">
      <c r="A22" s="10">
        <v>19</v>
      </c>
      <c r="B22" s="5"/>
      <c r="C22" s="6"/>
      <c r="D22" s="5"/>
      <c r="E22" s="6"/>
      <c r="F22" s="40"/>
      <c r="G22" s="40"/>
      <c r="H22" s="7"/>
      <c r="I22" s="7"/>
      <c r="J22" s="11">
        <f t="shared" si="1"/>
        <v>0</v>
      </c>
      <c r="K22" s="6"/>
      <c r="L22" s="8"/>
      <c r="M22" s="8"/>
      <c r="N22" s="8"/>
      <c r="O22" s="46"/>
      <c r="P22" s="46"/>
      <c r="Q22" s="29"/>
      <c r="R22" s="29"/>
      <c r="S22" s="32"/>
      <c r="T22" s="33"/>
    </row>
    <row r="23" spans="1:20" x14ac:dyDescent="0.25">
      <c r="A23" s="10">
        <v>20</v>
      </c>
      <c r="B23" s="5"/>
      <c r="C23" s="6"/>
      <c r="D23" s="28"/>
      <c r="E23" s="6"/>
      <c r="F23" s="40"/>
      <c r="G23" s="40"/>
      <c r="H23" s="7"/>
      <c r="I23" s="7"/>
      <c r="J23" s="11">
        <f t="shared" si="1"/>
        <v>0</v>
      </c>
      <c r="K23" s="6"/>
      <c r="L23" s="8"/>
      <c r="M23" s="8"/>
      <c r="N23" s="8"/>
      <c r="O23" s="46"/>
      <c r="P23" s="46"/>
      <c r="Q23" s="29"/>
      <c r="R23" s="29"/>
      <c r="S23" s="32"/>
      <c r="T23" s="33"/>
    </row>
    <row r="24" spans="1:20" x14ac:dyDescent="0.25">
      <c r="A24" s="4">
        <v>21</v>
      </c>
      <c r="B24" s="5"/>
      <c r="C24" s="6"/>
      <c r="D24" s="5"/>
      <c r="E24" s="6"/>
      <c r="F24" s="40"/>
      <c r="G24" s="40"/>
      <c r="H24" s="7"/>
      <c r="I24" s="7"/>
      <c r="J24" s="11">
        <f t="shared" si="1"/>
        <v>0</v>
      </c>
      <c r="K24" s="6"/>
      <c r="L24" s="8"/>
      <c r="M24" s="8"/>
      <c r="N24" s="8"/>
      <c r="O24" s="46"/>
      <c r="P24" s="46"/>
      <c r="Q24" s="29"/>
      <c r="R24" s="29"/>
      <c r="S24" s="32"/>
      <c r="T24" s="33"/>
    </row>
    <row r="25" spans="1:20" x14ac:dyDescent="0.25">
      <c r="A25" s="10">
        <v>22</v>
      </c>
      <c r="B25" s="5"/>
      <c r="C25" s="6"/>
      <c r="D25" s="5"/>
      <c r="E25" s="6"/>
      <c r="F25" s="40"/>
      <c r="G25" s="40"/>
      <c r="H25" s="7"/>
      <c r="I25" s="7"/>
      <c r="J25" s="11">
        <f t="shared" si="1"/>
        <v>0</v>
      </c>
      <c r="K25" s="6"/>
      <c r="L25" s="8"/>
      <c r="M25" s="8"/>
      <c r="N25" s="8"/>
      <c r="O25" s="46"/>
      <c r="P25" s="46"/>
      <c r="Q25" s="29"/>
      <c r="R25" s="29"/>
      <c r="S25" s="32"/>
      <c r="T25" s="33"/>
    </row>
    <row r="26" spans="1:20" x14ac:dyDescent="0.25">
      <c r="A26" s="10">
        <v>23</v>
      </c>
      <c r="B26" s="5"/>
      <c r="C26" s="6"/>
      <c r="D26" s="5"/>
      <c r="E26" s="6"/>
      <c r="F26" s="34"/>
      <c r="G26" s="35"/>
      <c r="H26" s="7"/>
      <c r="I26" s="7"/>
      <c r="J26" s="11">
        <f t="shared" si="1"/>
        <v>0</v>
      </c>
      <c r="K26" s="6"/>
      <c r="L26" s="8"/>
      <c r="M26" s="8"/>
      <c r="N26" s="8"/>
      <c r="O26" s="46"/>
      <c r="P26" s="46"/>
      <c r="Q26" s="29"/>
      <c r="R26" s="29"/>
      <c r="S26" s="42"/>
      <c r="T26" s="23"/>
    </row>
    <row r="27" spans="1:20" x14ac:dyDescent="0.25">
      <c r="A27" s="4">
        <v>24</v>
      </c>
      <c r="B27" s="5"/>
      <c r="C27" s="6"/>
      <c r="D27" s="5"/>
      <c r="E27" s="6"/>
      <c r="F27" s="40"/>
      <c r="G27" s="40"/>
      <c r="H27" s="7"/>
      <c r="I27" s="7"/>
      <c r="J27" s="11">
        <f t="shared" si="1"/>
        <v>0</v>
      </c>
      <c r="K27" s="6"/>
      <c r="L27" s="8"/>
      <c r="M27" s="8"/>
      <c r="N27" s="8"/>
      <c r="O27" s="46"/>
      <c r="P27" s="46"/>
      <c r="Q27" s="29"/>
      <c r="R27" s="29"/>
      <c r="S27" s="42"/>
      <c r="T27" s="23"/>
    </row>
    <row r="28" spans="1:20" x14ac:dyDescent="0.25">
      <c r="A28" s="10">
        <v>25</v>
      </c>
      <c r="B28" s="5"/>
      <c r="C28" s="6"/>
      <c r="D28" s="5"/>
      <c r="E28" s="6"/>
      <c r="F28" s="40"/>
      <c r="G28" s="40"/>
      <c r="H28" s="7"/>
      <c r="I28" s="7"/>
      <c r="J28" s="11">
        <f t="shared" si="1"/>
        <v>0</v>
      </c>
      <c r="K28" s="6"/>
      <c r="L28" s="8"/>
      <c r="M28" s="8"/>
      <c r="N28" s="8"/>
      <c r="O28" s="46"/>
      <c r="P28" s="46"/>
      <c r="Q28" s="29"/>
      <c r="R28" s="29"/>
      <c r="S28" s="42"/>
      <c r="T28" s="23"/>
    </row>
    <row r="29" spans="1:20" x14ac:dyDescent="0.25">
      <c r="A29" s="10">
        <v>26</v>
      </c>
      <c r="B29" s="5"/>
      <c r="C29" s="6"/>
      <c r="D29" s="5"/>
      <c r="E29" s="6"/>
      <c r="F29" s="40"/>
      <c r="G29" s="40"/>
      <c r="H29" s="7"/>
      <c r="I29" s="7"/>
      <c r="J29" s="11">
        <f t="shared" si="1"/>
        <v>0</v>
      </c>
      <c r="K29" s="6"/>
      <c r="L29" s="8"/>
      <c r="M29" s="8"/>
      <c r="N29" s="8"/>
      <c r="O29" s="46"/>
      <c r="P29" s="46"/>
      <c r="Q29" s="29"/>
      <c r="R29" s="29"/>
      <c r="S29" s="42"/>
      <c r="T29" s="23"/>
    </row>
    <row r="30" spans="1:20" x14ac:dyDescent="0.25">
      <c r="A30" s="4">
        <v>27</v>
      </c>
      <c r="B30" s="5"/>
      <c r="C30" s="6"/>
      <c r="D30" s="5"/>
      <c r="E30" s="6"/>
      <c r="F30" s="40"/>
      <c r="G30" s="40"/>
      <c r="H30" s="7"/>
      <c r="I30" s="7"/>
      <c r="J30" s="11">
        <f t="shared" si="1"/>
        <v>0</v>
      </c>
      <c r="K30" s="6"/>
      <c r="L30" s="8"/>
      <c r="M30" s="8"/>
      <c r="N30" s="8"/>
      <c r="O30" s="46"/>
      <c r="P30" s="46"/>
      <c r="Q30" s="29"/>
      <c r="R30" s="29"/>
      <c r="S30" s="32"/>
      <c r="T30" s="37"/>
    </row>
    <row r="31" spans="1:20" x14ac:dyDescent="0.25">
      <c r="A31" s="10">
        <v>28</v>
      </c>
      <c r="B31" s="5"/>
      <c r="C31" s="6"/>
      <c r="D31" s="5"/>
      <c r="E31" s="6"/>
      <c r="F31" s="40"/>
      <c r="G31" s="40"/>
      <c r="H31" s="7"/>
      <c r="I31" s="7"/>
      <c r="J31" s="11">
        <f t="shared" si="1"/>
        <v>0</v>
      </c>
      <c r="K31" s="6"/>
      <c r="L31" s="8"/>
      <c r="M31" s="8"/>
      <c r="N31" s="8"/>
      <c r="O31" s="46"/>
      <c r="P31" s="46"/>
      <c r="Q31" s="29"/>
      <c r="R31" s="29"/>
      <c r="S31" s="32"/>
      <c r="T31" s="37"/>
    </row>
    <row r="32" spans="1:20" ht="77.25" customHeight="1" x14ac:dyDescent="0.25">
      <c r="A32" s="10">
        <v>29</v>
      </c>
      <c r="B32" s="5"/>
      <c r="C32" s="6"/>
      <c r="D32" s="5"/>
      <c r="E32" s="6"/>
      <c r="F32" s="40"/>
      <c r="G32" s="40"/>
      <c r="H32" s="7"/>
      <c r="I32" s="7"/>
      <c r="J32" s="11">
        <f t="shared" si="1"/>
        <v>0</v>
      </c>
      <c r="K32" s="6"/>
      <c r="L32" s="8"/>
      <c r="M32" s="8"/>
      <c r="N32" s="8"/>
      <c r="O32" s="46"/>
      <c r="P32" s="46"/>
      <c r="Q32" s="29"/>
      <c r="R32" s="29"/>
      <c r="S32" s="32"/>
      <c r="T32" s="37"/>
    </row>
    <row r="33" spans="1:20" x14ac:dyDescent="0.25">
      <c r="A33" s="4">
        <v>30</v>
      </c>
      <c r="B33" s="5"/>
      <c r="C33" s="6"/>
      <c r="D33" s="5"/>
      <c r="E33" s="6"/>
      <c r="F33" s="40"/>
      <c r="G33" s="40"/>
      <c r="H33" s="7"/>
      <c r="I33" s="7"/>
      <c r="J33" s="11">
        <f t="shared" si="1"/>
        <v>0</v>
      </c>
      <c r="K33" s="6"/>
      <c r="L33" s="8"/>
      <c r="M33" s="8"/>
      <c r="N33" s="8"/>
      <c r="O33" s="46"/>
      <c r="P33" s="46"/>
      <c r="Q33" s="29"/>
      <c r="R33" s="29"/>
      <c r="S33" s="32"/>
      <c r="T33" s="37"/>
    </row>
    <row r="34" spans="1:20" ht="28.5" customHeight="1" x14ac:dyDescent="0.25">
      <c r="A34" s="10">
        <v>31</v>
      </c>
      <c r="B34" s="5"/>
      <c r="C34" s="6"/>
      <c r="D34" s="5"/>
      <c r="E34" s="6"/>
      <c r="F34" s="40"/>
      <c r="G34" s="40"/>
      <c r="H34" s="7"/>
      <c r="I34" s="7"/>
      <c r="J34" s="11">
        <f t="shared" si="1"/>
        <v>0</v>
      </c>
      <c r="K34" s="6"/>
      <c r="L34" s="8"/>
      <c r="M34" s="8"/>
      <c r="N34" s="8"/>
      <c r="O34" s="46"/>
      <c r="P34" s="46"/>
      <c r="Q34" s="29"/>
      <c r="R34" s="29"/>
      <c r="S34" s="32"/>
      <c r="T34" s="37"/>
    </row>
  </sheetData>
  <sheetProtection selectLockedCells="1" selectUnlockedCells="1"/>
  <mergeCells count="2">
    <mergeCell ref="A1:E1"/>
    <mergeCell ref="F1:O1"/>
  </mergeCells>
  <phoneticPr fontId="3" type="noConversion"/>
  <pageMargins left="0.70866141732283472" right="0.70866141732283472" top="0.74803149606299213" bottom="0.74803149606299213" header="0.51181102362204722" footer="0.51181102362204722"/>
  <pageSetup paperSize="9" scale="48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4" sqref="L4"/>
    </sheetView>
  </sheetViews>
  <sheetFormatPr defaultRowHeight="15" x14ac:dyDescent="0.25"/>
  <cols>
    <col min="1" max="1" width="19.5703125" style="1" customWidth="1"/>
    <col min="2" max="2" width="25.28515625" style="1" customWidth="1"/>
    <col min="3" max="3" width="14.140625" style="1" customWidth="1"/>
    <col min="4" max="4" width="12" style="1" customWidth="1"/>
    <col min="5" max="5" width="11.7109375" customWidth="1"/>
    <col min="6" max="6" width="10.5703125" style="1" customWidth="1"/>
    <col min="7" max="7" width="10.5703125" customWidth="1"/>
    <col min="8" max="8" width="12.85546875" customWidth="1"/>
    <col min="9" max="9" width="11.28515625" bestFit="1" customWidth="1"/>
    <col min="10" max="10" width="13.5703125" customWidth="1"/>
    <col min="11" max="11" width="16.140625" style="1" customWidth="1"/>
    <col min="12" max="12" width="15" customWidth="1"/>
    <col min="13" max="13" width="9.28515625" bestFit="1" customWidth="1"/>
  </cols>
  <sheetData>
    <row r="1" spans="1:12" ht="45.75" customHeight="1" x14ac:dyDescent="0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A2" s="114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39" x14ac:dyDescent="0.25">
      <c r="A3" s="47" t="s">
        <v>20</v>
      </c>
      <c r="B3" s="3" t="s">
        <v>5</v>
      </c>
      <c r="C3" s="47" t="s">
        <v>8</v>
      </c>
      <c r="D3" s="47" t="s">
        <v>21</v>
      </c>
      <c r="E3" s="48" t="s">
        <v>22</v>
      </c>
      <c r="F3" s="48" t="s">
        <v>23</v>
      </c>
      <c r="G3" s="48" t="s">
        <v>22</v>
      </c>
      <c r="H3" s="47" t="s">
        <v>24</v>
      </c>
      <c r="I3" s="47" t="s">
        <v>25</v>
      </c>
      <c r="J3" s="47" t="s">
        <v>18</v>
      </c>
      <c r="K3" s="49" t="s">
        <v>26</v>
      </c>
      <c r="L3" s="50" t="s">
        <v>27</v>
      </c>
    </row>
    <row r="4" spans="1:12" x14ac:dyDescent="0.25">
      <c r="A4" s="97">
        <f>'ANNO 2015'!D3</f>
        <v>0</v>
      </c>
      <c r="B4" s="51">
        <f>'ANNO 2015'!F3</f>
        <v>0</v>
      </c>
      <c r="C4" s="51">
        <f>'ANNO 2015'!L3</f>
        <v>0</v>
      </c>
      <c r="D4" s="52">
        <f>'ANNO 2015'!P3</f>
        <v>0</v>
      </c>
      <c r="E4" s="53">
        <f>'ANNO 2015'!O3</f>
        <v>0</v>
      </c>
      <c r="F4" s="52">
        <f>'ANNO 2015'!R3</f>
        <v>0</v>
      </c>
      <c r="G4" s="53">
        <f>'ANNO 2015'!Q3</f>
        <v>0</v>
      </c>
      <c r="H4" s="54">
        <f>'ANNO 2015'!H3</f>
        <v>0</v>
      </c>
      <c r="I4" s="55">
        <f>'ANNO 2015'!I3</f>
        <v>0</v>
      </c>
      <c r="J4" s="99">
        <f>H4+I4</f>
        <v>0</v>
      </c>
      <c r="K4" s="59"/>
      <c r="L4" s="57"/>
    </row>
    <row r="5" spans="1:12" x14ac:dyDescent="0.25">
      <c r="A5" s="97">
        <f>'ANNO 2015'!D6</f>
        <v>0</v>
      </c>
      <c r="B5" s="51">
        <f>'ANNO 2015'!F6</f>
        <v>0</v>
      </c>
      <c r="C5" s="51">
        <f>'ANNO 2015'!L6</f>
        <v>0</v>
      </c>
      <c r="D5" s="52">
        <f>'ANNO 2015'!P6</f>
        <v>0</v>
      </c>
      <c r="E5" s="53">
        <f>'ANNO 2015'!O6</f>
        <v>0</v>
      </c>
      <c r="F5" s="52">
        <f>'ANNO 2015'!R6</f>
        <v>0</v>
      </c>
      <c r="G5" s="53">
        <f>'ANNO 2015'!Q6</f>
        <v>0</v>
      </c>
      <c r="H5" s="54">
        <f>'ANNO 2015'!H6</f>
        <v>0</v>
      </c>
      <c r="I5" s="55">
        <f>'ANNO 2015'!I6</f>
        <v>0</v>
      </c>
      <c r="J5" s="99">
        <f t="shared" ref="J5:J19" si="0">H5+I5</f>
        <v>0</v>
      </c>
      <c r="K5" s="59"/>
      <c r="L5" s="58"/>
    </row>
    <row r="6" spans="1:12" x14ac:dyDescent="0.25">
      <c r="A6" s="97">
        <f>'ANNO 2015'!D7</f>
        <v>0</v>
      </c>
      <c r="B6" s="51">
        <f>'ANNO 2015'!F7</f>
        <v>0</v>
      </c>
      <c r="C6" s="51">
        <f>'ANNO 2015'!L7</f>
        <v>0</v>
      </c>
      <c r="D6" s="52">
        <f>'ANNO 2015'!P7</f>
        <v>0</v>
      </c>
      <c r="E6" s="53">
        <f>'ANNO 2015'!O7</f>
        <v>0</v>
      </c>
      <c r="F6" s="52">
        <f>'ANNO 2015'!R7</f>
        <v>0</v>
      </c>
      <c r="G6" s="53">
        <f>'ANNO 2015'!Q7</f>
        <v>0</v>
      </c>
      <c r="H6" s="54">
        <f>'ANNO 2015'!H7</f>
        <v>0</v>
      </c>
      <c r="I6" s="55">
        <f>'ANNO 2015'!I7</f>
        <v>0</v>
      </c>
      <c r="J6" s="99">
        <f t="shared" si="0"/>
        <v>0</v>
      </c>
      <c r="K6" s="59"/>
      <c r="L6" s="58"/>
    </row>
    <row r="7" spans="1:12" x14ac:dyDescent="0.25">
      <c r="A7" s="97">
        <f>'ANNO 2015'!D8</f>
        <v>0</v>
      </c>
      <c r="B7" s="51">
        <f>'ANNO 2015'!F8</f>
        <v>0</v>
      </c>
      <c r="C7" s="51">
        <f>'ANNO 2015'!L8</f>
        <v>0</v>
      </c>
      <c r="D7" s="52">
        <f>'ANNO 2015'!P8</f>
        <v>0</v>
      </c>
      <c r="E7" s="53">
        <f>'ANNO 2015'!O8</f>
        <v>0</v>
      </c>
      <c r="F7" s="52">
        <f>'ANNO 2015'!R8</f>
        <v>0</v>
      </c>
      <c r="G7" s="53">
        <f>'ANNO 2015'!Q8</f>
        <v>0</v>
      </c>
      <c r="H7" s="54"/>
      <c r="I7" s="55"/>
      <c r="J7" s="99">
        <f t="shared" si="0"/>
        <v>0</v>
      </c>
      <c r="K7" s="59"/>
      <c r="L7" s="58"/>
    </row>
    <row r="8" spans="1:12" x14ac:dyDescent="0.25">
      <c r="A8" s="97">
        <f>'ANNO 2015'!D10</f>
        <v>0</v>
      </c>
      <c r="B8" s="51">
        <f>'ANNO 2015'!F10</f>
        <v>0</v>
      </c>
      <c r="C8" s="51">
        <f>'ANNO 2015'!L10</f>
        <v>0</v>
      </c>
      <c r="D8" s="52">
        <f>'ANNO 2015'!P10</f>
        <v>0</v>
      </c>
      <c r="E8" s="53">
        <f>'ANNO 2015'!O10</f>
        <v>0</v>
      </c>
      <c r="F8" s="52">
        <f>'ANNO 2015'!R10</f>
        <v>0</v>
      </c>
      <c r="G8" s="53">
        <f>'ANNO 2015'!Q10</f>
        <v>0</v>
      </c>
      <c r="H8" s="54">
        <f>'ANNO 2015'!H10</f>
        <v>0</v>
      </c>
      <c r="I8" s="55">
        <f>'ANNO 2015'!I10</f>
        <v>0</v>
      </c>
      <c r="J8" s="99">
        <f t="shared" si="0"/>
        <v>0</v>
      </c>
      <c r="K8" s="59"/>
      <c r="L8" s="58"/>
    </row>
    <row r="9" spans="1:12" x14ac:dyDescent="0.25">
      <c r="A9" s="97">
        <f>'ANNO 2015'!D12</f>
        <v>0</v>
      </c>
      <c r="B9" s="51">
        <f>'ANNO 2015'!F12</f>
        <v>0</v>
      </c>
      <c r="C9" s="51">
        <f>'ANNO 2015'!L12</f>
        <v>0</v>
      </c>
      <c r="D9" s="52">
        <f>'ANNO 2015'!P12</f>
        <v>0</v>
      </c>
      <c r="E9" s="53">
        <f>'ANNO 2015'!O12</f>
        <v>0</v>
      </c>
      <c r="F9" s="52">
        <f>'ANNO 2015'!R12</f>
        <v>0</v>
      </c>
      <c r="G9" s="53">
        <f>'ANNO 2015'!Q12</f>
        <v>0</v>
      </c>
      <c r="H9" s="54">
        <f>'ANNO 2015'!H12</f>
        <v>0</v>
      </c>
      <c r="I9" s="55">
        <f>'ANNO 2015'!I12</f>
        <v>0</v>
      </c>
      <c r="J9" s="99">
        <f t="shared" si="0"/>
        <v>0</v>
      </c>
      <c r="K9" s="60"/>
      <c r="L9" s="58"/>
    </row>
    <row r="10" spans="1:12" x14ac:dyDescent="0.25">
      <c r="A10" s="97">
        <f>'ANNO 2015'!D16</f>
        <v>0</v>
      </c>
      <c r="B10" s="51">
        <f>'ANNO 2015'!F16</f>
        <v>0</v>
      </c>
      <c r="C10" s="51">
        <f>'ANNO 2015'!L16</f>
        <v>0</v>
      </c>
      <c r="D10" s="52">
        <f>'ANNO 2015'!P16</f>
        <v>0</v>
      </c>
      <c r="E10" s="53">
        <f>'ANNO 2015'!O16</f>
        <v>0</v>
      </c>
      <c r="F10" s="52">
        <f>'ANNO 2015'!R16</f>
        <v>0</v>
      </c>
      <c r="G10" s="53">
        <f>'ANNO 2015'!Q16</f>
        <v>0</v>
      </c>
      <c r="H10" s="54">
        <f>'ANNO 2015'!H16</f>
        <v>0</v>
      </c>
      <c r="I10" s="55">
        <f>'ANNO 2015'!I16</f>
        <v>0</v>
      </c>
      <c r="J10" s="99">
        <f t="shared" si="0"/>
        <v>0</v>
      </c>
      <c r="K10" s="60"/>
      <c r="L10" s="58"/>
    </row>
    <row r="11" spans="1:12" x14ac:dyDescent="0.25">
      <c r="A11" s="97">
        <f>'ANNO 2015'!D17</f>
        <v>0</v>
      </c>
      <c r="B11" s="51">
        <f>'ANNO 2015'!F17</f>
        <v>0</v>
      </c>
      <c r="C11" s="51">
        <f>'ANNO 2015'!L17</f>
        <v>0</v>
      </c>
      <c r="D11" s="52">
        <f>'ANNO 2015'!P17</f>
        <v>0</v>
      </c>
      <c r="E11" s="53">
        <f>'ANNO 2015'!O17</f>
        <v>0</v>
      </c>
      <c r="F11" s="52">
        <f>'ANNO 2015'!R17</f>
        <v>0</v>
      </c>
      <c r="G11" s="53">
        <f>'ANNO 2015'!Q17</f>
        <v>0</v>
      </c>
      <c r="H11" s="54">
        <f>'ANNO 2015'!H17</f>
        <v>0</v>
      </c>
      <c r="I11" s="55">
        <f>'ANNO 2015'!I17</f>
        <v>0</v>
      </c>
      <c r="J11" s="99">
        <f t="shared" si="0"/>
        <v>0</v>
      </c>
      <c r="K11" s="60"/>
      <c r="L11" s="58"/>
    </row>
    <row r="12" spans="1:12" x14ac:dyDescent="0.25">
      <c r="A12" s="97">
        <f>'ANNO 2015'!D18</f>
        <v>0</v>
      </c>
      <c r="B12" s="51">
        <f>'ANNO 2015'!F18</f>
        <v>0</v>
      </c>
      <c r="C12" s="51">
        <f>'ANNO 2015'!L18</f>
        <v>0</v>
      </c>
      <c r="D12" s="52">
        <f>'ANNO 2015'!P18</f>
        <v>0</v>
      </c>
      <c r="E12" s="53">
        <f>'ANNO 2015'!O18</f>
        <v>0</v>
      </c>
      <c r="F12" s="52">
        <f>'ANNO 2015'!R18</f>
        <v>0</v>
      </c>
      <c r="G12" s="53">
        <f>'ANNO 2015'!Q18</f>
        <v>0</v>
      </c>
      <c r="H12" s="54">
        <f>'ANNO 2015'!H18</f>
        <v>0</v>
      </c>
      <c r="I12" s="55">
        <f>'ANNO 2015'!I18</f>
        <v>0</v>
      </c>
      <c r="J12" s="56">
        <f t="shared" si="0"/>
        <v>0</v>
      </c>
      <c r="K12" s="60"/>
      <c r="L12" s="58"/>
    </row>
    <row r="13" spans="1:12" x14ac:dyDescent="0.25">
      <c r="A13" s="97">
        <f>'ANNO 2015'!D19</f>
        <v>0</v>
      </c>
      <c r="B13" s="51">
        <f>'ANNO 2015'!F19</f>
        <v>0</v>
      </c>
      <c r="C13" s="51">
        <f>'ANNO 2015'!L19</f>
        <v>0</v>
      </c>
      <c r="D13" s="52">
        <f>'ANNO 2015'!P19</f>
        <v>0</v>
      </c>
      <c r="E13" s="53">
        <f>'ANNO 2015'!O19</f>
        <v>0</v>
      </c>
      <c r="F13" s="52">
        <f>'ANNO 2015'!R19</f>
        <v>0</v>
      </c>
      <c r="G13" s="53">
        <f>'ANNO 2015'!Q19</f>
        <v>0</v>
      </c>
      <c r="H13" s="54">
        <f>'ANNO 2015'!H19</f>
        <v>0</v>
      </c>
      <c r="I13" s="55">
        <f>'ANNO 2015'!I19</f>
        <v>0</v>
      </c>
      <c r="J13" s="56">
        <f t="shared" si="0"/>
        <v>0</v>
      </c>
      <c r="K13" s="60"/>
      <c r="L13" s="58"/>
    </row>
    <row r="14" spans="1:12" x14ac:dyDescent="0.25">
      <c r="A14" s="97">
        <f>'ANNO 2015'!D20</f>
        <v>0</v>
      </c>
      <c r="B14" s="51">
        <f>'ANNO 2015'!F20</f>
        <v>0</v>
      </c>
      <c r="C14" s="51">
        <f>'ANNO 2015'!L20</f>
        <v>0</v>
      </c>
      <c r="D14" s="52">
        <f>'ANNO 2015'!P20</f>
        <v>0</v>
      </c>
      <c r="E14" s="53">
        <f>'ANNO 2015'!O20</f>
        <v>0</v>
      </c>
      <c r="F14" s="52">
        <f>'ANNO 2015'!R20</f>
        <v>0</v>
      </c>
      <c r="G14" s="53">
        <f>'ANNO 2015'!Q20</f>
        <v>0</v>
      </c>
      <c r="H14" s="54">
        <f>'ANNO 2015'!H20</f>
        <v>0</v>
      </c>
      <c r="I14" s="55">
        <f>'ANNO 2015'!I20</f>
        <v>0</v>
      </c>
      <c r="J14" s="56">
        <f t="shared" si="0"/>
        <v>0</v>
      </c>
      <c r="K14" s="60"/>
      <c r="L14" s="58"/>
    </row>
    <row r="15" spans="1:12" x14ac:dyDescent="0.25">
      <c r="A15" s="97">
        <f>'ANNO 2015'!D21</f>
        <v>0</v>
      </c>
      <c r="B15" s="51">
        <f>'ANNO 2015'!F21</f>
        <v>0</v>
      </c>
      <c r="C15" s="51">
        <f>'ANNO 2015'!L21</f>
        <v>0</v>
      </c>
      <c r="D15" s="52">
        <f>'ANNO 2015'!P21</f>
        <v>0</v>
      </c>
      <c r="E15" s="53">
        <f>'ANNO 2015'!O21</f>
        <v>0</v>
      </c>
      <c r="F15" s="52">
        <f>'ANNO 2015'!R21</f>
        <v>0</v>
      </c>
      <c r="G15" s="53">
        <f>'ANNO 2015'!Q21</f>
        <v>0</v>
      </c>
      <c r="H15" s="54">
        <f>'ANNO 2015'!H21</f>
        <v>0</v>
      </c>
      <c r="I15" s="55">
        <f>'ANNO 2015'!I21</f>
        <v>0</v>
      </c>
      <c r="J15" s="56">
        <f t="shared" si="0"/>
        <v>0</v>
      </c>
      <c r="K15" s="60"/>
      <c r="L15" s="58"/>
    </row>
    <row r="16" spans="1:12" x14ac:dyDescent="0.25">
      <c r="A16" s="97">
        <f>'ANNO 2015'!D22</f>
        <v>0</v>
      </c>
      <c r="B16" s="51">
        <f>'ANNO 2015'!F22</f>
        <v>0</v>
      </c>
      <c r="C16" s="51">
        <f>'ANNO 2015'!L22</f>
        <v>0</v>
      </c>
      <c r="D16" s="52">
        <f>'ANNO 2015'!P22</f>
        <v>0</v>
      </c>
      <c r="E16" s="53">
        <f>'ANNO 2015'!O22</f>
        <v>0</v>
      </c>
      <c r="F16" s="52">
        <f>'ANNO 2015'!R22</f>
        <v>0</v>
      </c>
      <c r="G16" s="53">
        <f>'ANNO 2015'!Q22</f>
        <v>0</v>
      </c>
      <c r="H16" s="54">
        <f>'ANNO 2015'!H22</f>
        <v>0</v>
      </c>
      <c r="I16" s="55">
        <f>'ANNO 2015'!I22</f>
        <v>0</v>
      </c>
      <c r="J16" s="56">
        <f t="shared" si="0"/>
        <v>0</v>
      </c>
      <c r="K16" s="60"/>
      <c r="L16" s="58"/>
    </row>
    <row r="17" spans="1:12" x14ac:dyDescent="0.25">
      <c r="A17" s="97">
        <f>'ANNO 2015'!D23</f>
        <v>0</v>
      </c>
      <c r="B17" s="51">
        <f>'ANNO 2015'!F23</f>
        <v>0</v>
      </c>
      <c r="C17" s="51">
        <f>'ANNO 2015'!L23</f>
        <v>0</v>
      </c>
      <c r="D17" s="52">
        <f>'ANNO 2015'!P23</f>
        <v>0</v>
      </c>
      <c r="E17" s="53">
        <f>'ANNO 2015'!O23</f>
        <v>0</v>
      </c>
      <c r="F17" s="52">
        <f>'ANNO 2015'!R23</f>
        <v>0</v>
      </c>
      <c r="G17" s="53">
        <f>'ANNO 2015'!Q23</f>
        <v>0</v>
      </c>
      <c r="H17" s="54">
        <f>'ANNO 2015'!H23</f>
        <v>0</v>
      </c>
      <c r="I17" s="55">
        <f>'ANNO 2015'!I23</f>
        <v>0</v>
      </c>
      <c r="J17" s="56">
        <f t="shared" si="0"/>
        <v>0</v>
      </c>
      <c r="K17" s="60"/>
      <c r="L17" s="58"/>
    </row>
    <row r="18" spans="1:12" x14ac:dyDescent="0.25">
      <c r="A18" s="97">
        <f>'ANNO 2015'!D24</f>
        <v>0</v>
      </c>
      <c r="B18" s="51">
        <f>'ANNO 2015'!F24</f>
        <v>0</v>
      </c>
      <c r="C18" s="51">
        <f>'ANNO 2015'!L24</f>
        <v>0</v>
      </c>
      <c r="D18" s="52">
        <f>'ANNO 2015'!P24</f>
        <v>0</v>
      </c>
      <c r="E18" s="53">
        <f>'ANNO 2015'!O24</f>
        <v>0</v>
      </c>
      <c r="F18" s="52">
        <f>'ANNO 2015'!R24</f>
        <v>0</v>
      </c>
      <c r="G18" s="53">
        <f>'ANNO 2015'!Q24</f>
        <v>0</v>
      </c>
      <c r="H18" s="54">
        <f>'ANNO 2015'!H24</f>
        <v>0</v>
      </c>
      <c r="I18" s="55">
        <f>'ANNO 2015'!I24</f>
        <v>0</v>
      </c>
      <c r="J18" s="56">
        <f t="shared" si="0"/>
        <v>0</v>
      </c>
      <c r="K18" s="60"/>
      <c r="L18" s="58"/>
    </row>
    <row r="19" spans="1:12" x14ac:dyDescent="0.25">
      <c r="A19" s="97">
        <f>'ANNO 2015'!D25</f>
        <v>0</v>
      </c>
      <c r="B19" s="51">
        <f>'ANNO 2015'!F25</f>
        <v>0</v>
      </c>
      <c r="C19" s="51">
        <f>'ANNO 2015'!L25</f>
        <v>0</v>
      </c>
      <c r="D19" s="52">
        <f>'ANNO 2015'!P25</f>
        <v>0</v>
      </c>
      <c r="E19" s="53">
        <f>'ANNO 2015'!O25</f>
        <v>0</v>
      </c>
      <c r="F19" s="52">
        <f>'ANNO 2015'!R25</f>
        <v>0</v>
      </c>
      <c r="G19" s="53">
        <f>'ANNO 2015'!Q25</f>
        <v>0</v>
      </c>
      <c r="H19" s="54">
        <f>'ANNO 2015'!H25</f>
        <v>0</v>
      </c>
      <c r="I19" s="55">
        <f>'ANNO 2015'!I25</f>
        <v>0</v>
      </c>
      <c r="J19" s="56">
        <f t="shared" si="0"/>
        <v>0</v>
      </c>
      <c r="K19" s="61"/>
      <c r="L19" s="62"/>
    </row>
    <row r="20" spans="1:12" x14ac:dyDescent="0.25">
      <c r="A20" s="96" t="s">
        <v>49</v>
      </c>
      <c r="B20" s="63"/>
      <c r="C20" s="63"/>
      <c r="D20" s="64"/>
      <c r="E20" s="64"/>
      <c r="F20" s="65"/>
      <c r="G20" s="66"/>
      <c r="H20" s="67">
        <f>SUM(H4:H19)</f>
        <v>0</v>
      </c>
      <c r="I20" s="67">
        <f>SUM(I4:I19)</f>
        <v>0</v>
      </c>
      <c r="J20" s="68">
        <f>SUM(J4:J19)</f>
        <v>0</v>
      </c>
      <c r="K20" s="69"/>
      <c r="L20" s="68"/>
    </row>
    <row r="21" spans="1:12" x14ac:dyDescent="0.25">
      <c r="A21" s="70"/>
      <c r="B21" s="70"/>
      <c r="C21" s="70"/>
      <c r="G21" s="1"/>
      <c r="H21" s="71"/>
      <c r="I21" s="71"/>
      <c r="J21" s="71" t="s">
        <v>28</v>
      </c>
    </row>
    <row r="25" spans="1:12" x14ac:dyDescent="0.25">
      <c r="A25" s="72"/>
      <c r="B25" s="72"/>
      <c r="C25" s="72"/>
      <c r="H25" s="71"/>
      <c r="I25" s="71"/>
      <c r="J25" s="71"/>
    </row>
    <row r="26" spans="1:12" x14ac:dyDescent="0.25">
      <c r="H26" s="71"/>
      <c r="I26" s="71"/>
      <c r="J26" s="71"/>
    </row>
  </sheetData>
  <mergeCells count="2">
    <mergeCell ref="A1:L1"/>
    <mergeCell ref="A2:L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50" zoomScaleNormal="150" workbookViewId="0">
      <pane ySplit="3090" activePane="bottomLeft"/>
      <selection activeCell="A2" sqref="A2"/>
      <selection pane="bottomLeft" activeCell="F3" sqref="F3"/>
    </sheetView>
  </sheetViews>
  <sheetFormatPr defaultColWidth="11.5703125" defaultRowHeight="15" x14ac:dyDescent="0.25"/>
  <cols>
    <col min="1" max="1" width="16.140625" style="73" bestFit="1" customWidth="1"/>
    <col min="2" max="2" width="17.28515625" style="74" bestFit="1" customWidth="1"/>
    <col min="3" max="3" width="11.42578125" style="73" customWidth="1"/>
    <col min="4" max="4" width="10.28515625" style="73" bestFit="1" customWidth="1"/>
    <col min="5" max="5" width="10.5703125" style="74" customWidth="1"/>
    <col min="6" max="6" width="26.7109375" style="73" customWidth="1"/>
    <col min="7" max="7" width="15.42578125" style="73" customWidth="1"/>
    <col min="8" max="8" width="13.85546875" style="73" customWidth="1"/>
    <col min="9" max="9" width="13.42578125" style="73" customWidth="1"/>
    <col min="10" max="10" width="11.5703125" style="73"/>
    <col min="11" max="11" width="13.140625" style="73" customWidth="1"/>
    <col min="12" max="12" width="12" style="73" customWidth="1"/>
    <col min="13" max="13" width="12.7109375" style="73" customWidth="1"/>
    <col min="14" max="16384" width="11.5703125" style="73"/>
  </cols>
  <sheetData>
    <row r="1" spans="1:13" ht="46.5" customHeight="1" x14ac:dyDescent="0.25">
      <c r="H1" s="119" t="s">
        <v>29</v>
      </c>
      <c r="I1" s="75" t="s">
        <v>30</v>
      </c>
      <c r="J1" s="120" t="s">
        <v>31</v>
      </c>
      <c r="K1" s="75" t="s">
        <v>11</v>
      </c>
      <c r="L1" s="121" t="s">
        <v>32</v>
      </c>
      <c r="M1" s="117" t="s">
        <v>33</v>
      </c>
    </row>
    <row r="2" spans="1:13" s="77" customFormat="1" ht="42" customHeight="1" x14ac:dyDescent="0.2">
      <c r="A2" s="100" t="s">
        <v>34</v>
      </c>
      <c r="B2" s="100" t="s">
        <v>35</v>
      </c>
      <c r="C2" s="100" t="s">
        <v>36</v>
      </c>
      <c r="D2" s="100" t="s">
        <v>37</v>
      </c>
      <c r="E2" s="100" t="s">
        <v>43</v>
      </c>
      <c r="F2" s="100" t="s">
        <v>38</v>
      </c>
      <c r="G2" s="100" t="s">
        <v>48</v>
      </c>
      <c r="H2" s="119"/>
      <c r="I2" s="76" t="s">
        <v>39</v>
      </c>
      <c r="J2" s="120"/>
      <c r="K2" s="76" t="s">
        <v>40</v>
      </c>
      <c r="L2" s="121"/>
      <c r="M2" s="117"/>
    </row>
    <row r="3" spans="1:13" ht="27.6" customHeight="1" x14ac:dyDescent="0.2">
      <c r="A3" s="103" t="s">
        <v>50</v>
      </c>
      <c r="B3" s="103">
        <v>43.36</v>
      </c>
      <c r="C3" s="104">
        <v>43364</v>
      </c>
      <c r="D3" s="105" t="s">
        <v>67</v>
      </c>
      <c r="E3" s="102">
        <v>0</v>
      </c>
      <c r="F3" s="103" t="s">
        <v>78</v>
      </c>
      <c r="G3" s="81">
        <v>43370</v>
      </c>
      <c r="H3" s="101" t="str">
        <f t="shared" ref="H3:H8" si="0">A3</f>
        <v>8718318001</v>
      </c>
      <c r="I3" s="82">
        <f t="shared" ref="I3:I19" si="1">B3-E3</f>
        <v>43.36</v>
      </c>
      <c r="J3" s="83" t="str">
        <f t="shared" ref="J3:J8" si="2">IF(D3=0,"",D3)</f>
        <v>21/10/2018</v>
      </c>
      <c r="K3" s="83">
        <f t="shared" ref="K3:K8" si="3">IF(G3=0,"",G3)</f>
        <v>43370</v>
      </c>
      <c r="L3" s="84">
        <f t="shared" ref="L3:L8" si="4">IF(AND(J3&lt;&gt;"",K3&lt;&gt;""),K3-J3,"")</f>
        <v>-24</v>
      </c>
      <c r="M3" s="85">
        <f t="shared" ref="M3:M8" si="5">IF(AND(L3&lt;&gt;"",I3&lt;&gt;""),L3*I3,"")</f>
        <v>-1040.6399999999999</v>
      </c>
    </row>
    <row r="4" spans="1:13" ht="27.6" customHeight="1" x14ac:dyDescent="0.2">
      <c r="A4" s="103" t="s">
        <v>51</v>
      </c>
      <c r="B4" s="103">
        <v>82.51</v>
      </c>
      <c r="C4" s="104">
        <v>43355</v>
      </c>
      <c r="D4" s="105" t="s">
        <v>68</v>
      </c>
      <c r="E4" s="102">
        <v>0</v>
      </c>
      <c r="F4" s="103" t="s">
        <v>79</v>
      </c>
      <c r="G4" s="81">
        <v>43360</v>
      </c>
      <c r="H4" s="101" t="str">
        <f t="shared" si="0"/>
        <v>74900037/E</v>
      </c>
      <c r="I4" s="82">
        <f t="shared" si="1"/>
        <v>82.51</v>
      </c>
      <c r="J4" s="83" t="str">
        <f t="shared" si="2"/>
        <v>14/10/2018</v>
      </c>
      <c r="K4" s="83">
        <f t="shared" si="3"/>
        <v>43360</v>
      </c>
      <c r="L4" s="84">
        <f t="shared" si="4"/>
        <v>-27</v>
      </c>
      <c r="M4" s="85">
        <f t="shared" si="5"/>
        <v>-2227.77</v>
      </c>
    </row>
    <row r="5" spans="1:13" ht="27.6" customHeight="1" x14ac:dyDescent="0.2">
      <c r="A5" s="103" t="s">
        <v>52</v>
      </c>
      <c r="B5" s="103">
        <v>502.64</v>
      </c>
      <c r="C5" s="104">
        <v>43349</v>
      </c>
      <c r="D5" s="105" t="s">
        <v>69</v>
      </c>
      <c r="E5" s="102">
        <v>90.64</v>
      </c>
      <c r="F5" s="108" t="s">
        <v>80</v>
      </c>
      <c r="G5" s="81">
        <v>43360</v>
      </c>
      <c r="H5" s="101" t="str">
        <f t="shared" si="0"/>
        <v>18-0532</v>
      </c>
      <c r="I5" s="82">
        <f t="shared" si="1"/>
        <v>412</v>
      </c>
      <c r="J5" s="83" t="str">
        <f t="shared" si="2"/>
        <v>06/10/2018</v>
      </c>
      <c r="K5" s="83">
        <f t="shared" si="3"/>
        <v>43360</v>
      </c>
      <c r="L5" s="84">
        <f t="shared" si="4"/>
        <v>-19</v>
      </c>
      <c r="M5" s="85">
        <f t="shared" si="5"/>
        <v>-7828</v>
      </c>
    </row>
    <row r="6" spans="1:13" ht="27.6" customHeight="1" x14ac:dyDescent="0.2">
      <c r="A6" s="103" t="s">
        <v>53</v>
      </c>
      <c r="B6" s="103">
        <v>1268.02</v>
      </c>
      <c r="C6" s="104">
        <v>43348</v>
      </c>
      <c r="D6" s="105" t="s">
        <v>70</v>
      </c>
      <c r="E6" s="102">
        <v>228.66</v>
      </c>
      <c r="F6" s="107" t="s">
        <v>81</v>
      </c>
      <c r="G6" s="81">
        <v>43369</v>
      </c>
      <c r="H6" s="101" t="str">
        <f t="shared" si="0"/>
        <v>5000800</v>
      </c>
      <c r="I6" s="82">
        <f t="shared" si="1"/>
        <v>1039.3599999999999</v>
      </c>
      <c r="J6" s="83" t="str">
        <f t="shared" si="2"/>
        <v>05/10/2018</v>
      </c>
      <c r="K6" s="83">
        <f t="shared" si="3"/>
        <v>43369</v>
      </c>
      <c r="L6" s="84">
        <f t="shared" si="4"/>
        <v>-9</v>
      </c>
      <c r="M6" s="85">
        <f t="shared" si="5"/>
        <v>-9354.24</v>
      </c>
    </row>
    <row r="7" spans="1:13" ht="27.6" customHeight="1" x14ac:dyDescent="0.2">
      <c r="A7" s="103" t="s">
        <v>54</v>
      </c>
      <c r="B7" s="103">
        <v>1293.93</v>
      </c>
      <c r="C7" s="104">
        <v>43347</v>
      </c>
      <c r="D7" s="105" t="s">
        <v>70</v>
      </c>
      <c r="E7" s="102">
        <v>233.33</v>
      </c>
      <c r="F7" s="103" t="s">
        <v>82</v>
      </c>
      <c r="G7" s="81">
        <v>43369</v>
      </c>
      <c r="H7" s="101" t="str">
        <f t="shared" si="0"/>
        <v xml:space="preserve">    30/01</v>
      </c>
      <c r="I7" s="82">
        <f t="shared" si="1"/>
        <v>1060.6000000000001</v>
      </c>
      <c r="J7" s="83" t="str">
        <f t="shared" si="2"/>
        <v>05/10/2018</v>
      </c>
      <c r="K7" s="83">
        <f t="shared" si="3"/>
        <v>43369</v>
      </c>
      <c r="L7" s="84">
        <f t="shared" si="4"/>
        <v>-9</v>
      </c>
      <c r="M7" s="85">
        <f t="shared" si="5"/>
        <v>-9545.4000000000015</v>
      </c>
    </row>
    <row r="8" spans="1:13" ht="27.6" customHeight="1" x14ac:dyDescent="0.2">
      <c r="A8" s="103" t="s">
        <v>55</v>
      </c>
      <c r="B8" s="103">
        <v>43.08</v>
      </c>
      <c r="C8" s="104">
        <v>43325</v>
      </c>
      <c r="D8" s="105" t="s">
        <v>71</v>
      </c>
      <c r="E8" s="102">
        <v>0</v>
      </c>
      <c r="F8" s="103" t="s">
        <v>78</v>
      </c>
      <c r="G8" s="81">
        <v>43339</v>
      </c>
      <c r="H8" s="101" t="str">
        <f t="shared" si="0"/>
        <v>8718279033</v>
      </c>
      <c r="I8" s="82">
        <f t="shared" si="1"/>
        <v>43.08</v>
      </c>
      <c r="J8" s="83" t="str">
        <f t="shared" si="2"/>
        <v>12/09/2018</v>
      </c>
      <c r="K8" s="83">
        <f t="shared" si="3"/>
        <v>43339</v>
      </c>
      <c r="L8" s="84">
        <f t="shared" si="4"/>
        <v>-16</v>
      </c>
      <c r="M8" s="85">
        <f t="shared" si="5"/>
        <v>-689.28</v>
      </c>
    </row>
    <row r="9" spans="1:13" ht="27.6" customHeight="1" x14ac:dyDescent="0.2">
      <c r="A9" s="103" t="s">
        <v>56</v>
      </c>
      <c r="B9" s="103">
        <v>5969.46</v>
      </c>
      <c r="C9" s="104">
        <v>43321</v>
      </c>
      <c r="D9" s="105" t="s">
        <v>72</v>
      </c>
      <c r="E9" s="102">
        <v>1076.46</v>
      </c>
      <c r="F9" s="103" t="s">
        <v>83</v>
      </c>
      <c r="G9" s="81">
        <v>43339</v>
      </c>
      <c r="H9" s="101" t="str">
        <f>A9</f>
        <v>71/PA2018</v>
      </c>
      <c r="I9" s="82">
        <f t="shared" si="1"/>
        <v>4893</v>
      </c>
      <c r="J9" s="83" t="str">
        <f>IF(D9=0,"",D9)</f>
        <v>08/09/2018</v>
      </c>
      <c r="K9" s="83">
        <f>IF(G9=0,"",G9)</f>
        <v>43339</v>
      </c>
      <c r="L9" s="84">
        <f>IF(AND(J9&lt;&gt;"",K9&lt;&gt;""),K9-J9,"")</f>
        <v>-12</v>
      </c>
      <c r="M9" s="85">
        <f>IF(AND(L9&lt;&gt;"",I9&lt;&gt;""),L9*I9,"")</f>
        <v>-58716</v>
      </c>
    </row>
    <row r="10" spans="1:13" ht="27.6" customHeight="1" x14ac:dyDescent="0.2">
      <c r="A10" s="103" t="s">
        <v>57</v>
      </c>
      <c r="B10" s="103">
        <v>525</v>
      </c>
      <c r="C10" s="104">
        <v>43321</v>
      </c>
      <c r="D10" s="105" t="s">
        <v>72</v>
      </c>
      <c r="E10" s="102">
        <v>25</v>
      </c>
      <c r="F10" s="108" t="s">
        <v>84</v>
      </c>
      <c r="G10" s="81">
        <v>43328</v>
      </c>
      <c r="H10" s="101" t="str">
        <f t="shared" ref="H10:H19" si="6">A10</f>
        <v>75/2018-3</v>
      </c>
      <c r="I10" s="82">
        <f t="shared" si="1"/>
        <v>500</v>
      </c>
      <c r="J10" s="83" t="str">
        <f>IF(D10=0,"",D10)</f>
        <v>08/09/2018</v>
      </c>
      <c r="K10" s="83">
        <f>IF(G10=0,"",G10)</f>
        <v>43328</v>
      </c>
      <c r="L10" s="84">
        <f t="shared" ref="L10:L19" si="7">IF(AND(J10&lt;&gt;"",K10&lt;&gt;""),K10-J10,"")</f>
        <v>-23</v>
      </c>
      <c r="M10" s="85">
        <f t="shared" ref="M10:M19" si="8">IF(AND(L10&lt;&gt;"",I10&lt;&gt;""),L10*I10,"")</f>
        <v>-11500</v>
      </c>
    </row>
    <row r="11" spans="1:13" ht="27.6" customHeight="1" x14ac:dyDescent="0.2">
      <c r="A11" s="103" t="s">
        <v>58</v>
      </c>
      <c r="B11" s="103">
        <v>459.38</v>
      </c>
      <c r="C11" s="104">
        <v>43321</v>
      </c>
      <c r="D11" s="105" t="s">
        <v>72</v>
      </c>
      <c r="E11" s="102">
        <v>21.88</v>
      </c>
      <c r="F11" s="108" t="s">
        <v>84</v>
      </c>
      <c r="G11" s="81">
        <v>43328</v>
      </c>
      <c r="H11" s="101" t="str">
        <f t="shared" si="6"/>
        <v>76/2018-3</v>
      </c>
      <c r="I11" s="82">
        <f t="shared" si="1"/>
        <v>437.5</v>
      </c>
      <c r="J11" s="83" t="str">
        <f>IF(D11=0,"",D11)</f>
        <v>08/09/2018</v>
      </c>
      <c r="K11" s="83">
        <f>IF(G11=0,"",G11)</f>
        <v>43328</v>
      </c>
      <c r="L11" s="84">
        <f t="shared" si="7"/>
        <v>-23</v>
      </c>
      <c r="M11" s="85">
        <f t="shared" si="8"/>
        <v>-10062.5</v>
      </c>
    </row>
    <row r="12" spans="1:13" ht="27.6" customHeight="1" x14ac:dyDescent="0.2">
      <c r="A12" s="103" t="s">
        <v>59</v>
      </c>
      <c r="B12" s="103">
        <v>1680</v>
      </c>
      <c r="C12" s="104">
        <v>43318</v>
      </c>
      <c r="D12" s="105" t="s">
        <v>73</v>
      </c>
      <c r="E12" s="102">
        <v>80</v>
      </c>
      <c r="F12" s="108" t="s">
        <v>84</v>
      </c>
      <c r="G12" s="81">
        <v>43328</v>
      </c>
      <c r="H12" s="101" t="str">
        <f t="shared" si="6"/>
        <v>63/2018-3</v>
      </c>
      <c r="I12" s="82">
        <f t="shared" si="1"/>
        <v>1600</v>
      </c>
      <c r="J12" s="83" t="str">
        <f t="shared" ref="J12:J19" si="9">IF(D12=0,"",D12)</f>
        <v>05/09/2018</v>
      </c>
      <c r="K12" s="83">
        <f t="shared" ref="K12:K19" si="10">IF(G12=0,"",G12)</f>
        <v>43328</v>
      </c>
      <c r="L12" s="84">
        <f t="shared" si="7"/>
        <v>-20</v>
      </c>
      <c r="M12" s="85">
        <f t="shared" si="8"/>
        <v>-32000</v>
      </c>
    </row>
    <row r="13" spans="1:13" ht="27.6" customHeight="1" x14ac:dyDescent="0.2">
      <c r="A13" s="103" t="s">
        <v>60</v>
      </c>
      <c r="B13" s="103">
        <v>1680</v>
      </c>
      <c r="C13" s="104">
        <v>43318</v>
      </c>
      <c r="D13" s="105" t="s">
        <v>73</v>
      </c>
      <c r="E13" s="102">
        <v>80</v>
      </c>
      <c r="F13" s="108" t="s">
        <v>84</v>
      </c>
      <c r="G13" s="81">
        <v>43328</v>
      </c>
      <c r="H13" s="101" t="str">
        <f t="shared" si="6"/>
        <v>64/2018-3</v>
      </c>
      <c r="I13" s="82">
        <f t="shared" si="1"/>
        <v>1600</v>
      </c>
      <c r="J13" s="83" t="str">
        <f t="shared" si="9"/>
        <v>05/09/2018</v>
      </c>
      <c r="K13" s="83">
        <f t="shared" si="10"/>
        <v>43328</v>
      </c>
      <c r="L13" s="84">
        <f t="shared" si="7"/>
        <v>-20</v>
      </c>
      <c r="M13" s="85">
        <f t="shared" si="8"/>
        <v>-32000</v>
      </c>
    </row>
    <row r="14" spans="1:13" ht="27.6" customHeight="1" x14ac:dyDescent="0.2">
      <c r="A14" s="103" t="s">
        <v>61</v>
      </c>
      <c r="B14" s="103">
        <v>693</v>
      </c>
      <c r="C14" s="104">
        <v>43318</v>
      </c>
      <c r="D14" s="105" t="s">
        <v>73</v>
      </c>
      <c r="E14" s="102">
        <v>33</v>
      </c>
      <c r="F14" s="108" t="s">
        <v>84</v>
      </c>
      <c r="G14" s="81">
        <v>43328</v>
      </c>
      <c r="H14" s="101" t="str">
        <f t="shared" si="6"/>
        <v>65/2018-3</v>
      </c>
      <c r="I14" s="82">
        <f t="shared" si="1"/>
        <v>660</v>
      </c>
      <c r="J14" s="83" t="str">
        <f t="shared" si="9"/>
        <v>05/09/2018</v>
      </c>
      <c r="K14" s="83">
        <f t="shared" si="10"/>
        <v>43328</v>
      </c>
      <c r="L14" s="84">
        <f t="shared" si="7"/>
        <v>-20</v>
      </c>
      <c r="M14" s="85">
        <f t="shared" si="8"/>
        <v>-13200</v>
      </c>
    </row>
    <row r="15" spans="1:13" ht="27.6" customHeight="1" x14ac:dyDescent="0.2">
      <c r="A15" s="103" t="s">
        <v>62</v>
      </c>
      <c r="B15" s="103">
        <v>100.04</v>
      </c>
      <c r="C15" s="104">
        <v>43308</v>
      </c>
      <c r="D15" s="105" t="s">
        <v>74</v>
      </c>
      <c r="E15" s="102">
        <v>18.04</v>
      </c>
      <c r="F15" s="106" t="s">
        <v>85</v>
      </c>
      <c r="G15" s="81">
        <v>43339</v>
      </c>
      <c r="H15" s="101" t="str">
        <f t="shared" si="6"/>
        <v>46/2018-4</v>
      </c>
      <c r="I15" s="82">
        <f t="shared" si="1"/>
        <v>82</v>
      </c>
      <c r="J15" s="83" t="str">
        <f t="shared" si="9"/>
        <v>20/09/2018</v>
      </c>
      <c r="K15" s="83">
        <f t="shared" si="10"/>
        <v>43339</v>
      </c>
      <c r="L15" s="84">
        <f t="shared" si="7"/>
        <v>-24</v>
      </c>
      <c r="M15" s="85">
        <f t="shared" si="8"/>
        <v>-1968</v>
      </c>
    </row>
    <row r="16" spans="1:13" ht="27.6" customHeight="1" x14ac:dyDescent="0.2">
      <c r="A16" s="103" t="s">
        <v>63</v>
      </c>
      <c r="B16" s="103">
        <v>1040.6600000000001</v>
      </c>
      <c r="C16" s="104">
        <v>43297</v>
      </c>
      <c r="D16" s="105" t="s">
        <v>75</v>
      </c>
      <c r="E16" s="102">
        <v>187.66</v>
      </c>
      <c r="F16" s="103" t="s">
        <v>86</v>
      </c>
      <c r="G16" s="81">
        <v>43305</v>
      </c>
      <c r="H16" s="101" t="str">
        <f t="shared" si="6"/>
        <v>398</v>
      </c>
      <c r="I16" s="82">
        <f t="shared" si="1"/>
        <v>853.00000000000011</v>
      </c>
      <c r="J16" s="83" t="str">
        <f t="shared" si="9"/>
        <v>17/08/2018</v>
      </c>
      <c r="K16" s="83">
        <f t="shared" si="10"/>
        <v>43305</v>
      </c>
      <c r="L16" s="84">
        <f t="shared" si="7"/>
        <v>-24</v>
      </c>
      <c r="M16" s="85">
        <f t="shared" si="8"/>
        <v>-20472.000000000004</v>
      </c>
    </row>
    <row r="17" spans="1:13" ht="27.6" customHeight="1" x14ac:dyDescent="0.2">
      <c r="A17" s="103" t="s">
        <v>64</v>
      </c>
      <c r="B17" s="103">
        <v>1481.37</v>
      </c>
      <c r="C17" s="104">
        <v>43297</v>
      </c>
      <c r="D17" s="105" t="s">
        <v>75</v>
      </c>
      <c r="E17" s="102">
        <v>267.13</v>
      </c>
      <c r="F17" s="103" t="s">
        <v>86</v>
      </c>
      <c r="G17" s="81">
        <v>43305</v>
      </c>
      <c r="H17" s="101" t="str">
        <f t="shared" si="6"/>
        <v>399</v>
      </c>
      <c r="I17" s="82">
        <f t="shared" si="1"/>
        <v>1214.2399999999998</v>
      </c>
      <c r="J17" s="83" t="str">
        <f t="shared" si="9"/>
        <v>17/08/2018</v>
      </c>
      <c r="K17" s="83">
        <f t="shared" si="10"/>
        <v>43305</v>
      </c>
      <c r="L17" s="84">
        <f t="shared" si="7"/>
        <v>-24</v>
      </c>
      <c r="M17" s="85">
        <f t="shared" si="8"/>
        <v>-29141.759999999995</v>
      </c>
    </row>
    <row r="18" spans="1:13" ht="27.6" customHeight="1" x14ac:dyDescent="0.2">
      <c r="A18" s="103" t="s">
        <v>65</v>
      </c>
      <c r="B18" s="103">
        <v>77.459999999999994</v>
      </c>
      <c r="C18" s="104">
        <v>43294</v>
      </c>
      <c r="D18" s="105" t="s">
        <v>76</v>
      </c>
      <c r="E18" s="102">
        <v>0</v>
      </c>
      <c r="F18" s="103" t="s">
        <v>78</v>
      </c>
      <c r="G18" s="81">
        <v>43305</v>
      </c>
      <c r="H18" s="101" t="str">
        <f t="shared" si="6"/>
        <v>8718239115</v>
      </c>
      <c r="I18" s="82">
        <f t="shared" si="1"/>
        <v>77.459999999999994</v>
      </c>
      <c r="J18" s="83" t="str">
        <f t="shared" si="9"/>
        <v>12/08/2018</v>
      </c>
      <c r="K18" s="83">
        <f t="shared" si="10"/>
        <v>43305</v>
      </c>
      <c r="L18" s="84">
        <f t="shared" si="7"/>
        <v>-19</v>
      </c>
      <c r="M18" s="85">
        <f t="shared" si="8"/>
        <v>-1471.7399999999998</v>
      </c>
    </row>
    <row r="19" spans="1:13" ht="27.6" customHeight="1" x14ac:dyDescent="0.2">
      <c r="A19" s="103" t="s">
        <v>66</v>
      </c>
      <c r="B19" s="103">
        <v>4000</v>
      </c>
      <c r="C19" s="104">
        <v>43283</v>
      </c>
      <c r="D19" s="105" t="s">
        <v>77</v>
      </c>
      <c r="E19" s="102">
        <v>721.31</v>
      </c>
      <c r="F19" s="107" t="s">
        <v>87</v>
      </c>
      <c r="G19" s="81">
        <v>43284</v>
      </c>
      <c r="H19" s="101" t="str">
        <f t="shared" si="6"/>
        <v>28</v>
      </c>
      <c r="I19" s="82">
        <f t="shared" si="1"/>
        <v>3278.69</v>
      </c>
      <c r="J19" s="83" t="str">
        <f t="shared" si="9"/>
        <v>01/08/2018</v>
      </c>
      <c r="K19" s="83">
        <f t="shared" si="10"/>
        <v>43284</v>
      </c>
      <c r="L19" s="84">
        <f t="shared" si="7"/>
        <v>-29</v>
      </c>
      <c r="M19" s="85">
        <f t="shared" si="8"/>
        <v>-95082.01</v>
      </c>
    </row>
    <row r="20" spans="1:13" ht="27.6" customHeight="1" x14ac:dyDescent="0.2">
      <c r="A20" s="86"/>
      <c r="B20" s="79">
        <f>'ANNO 2015'!J72</f>
        <v>0</v>
      </c>
      <c r="C20" s="87"/>
      <c r="D20" s="87"/>
      <c r="E20" s="88"/>
      <c r="F20" s="86"/>
      <c r="G20" s="86"/>
      <c r="H20" s="89" t="s">
        <v>41</v>
      </c>
      <c r="I20" s="90">
        <f>SUM(I3:I19)</f>
        <v>17876.8</v>
      </c>
      <c r="J20" s="89"/>
      <c r="K20" s="89"/>
      <c r="L20" s="89"/>
      <c r="M20" s="91">
        <f>SUM(M3:M19)</f>
        <v>-336299.34</v>
      </c>
    </row>
    <row r="21" spans="1:13" ht="18.75" x14ac:dyDescent="0.2">
      <c r="A21" s="78"/>
      <c r="B21" s="79"/>
      <c r="C21" s="80"/>
      <c r="D21" s="80"/>
      <c r="E21" s="92"/>
      <c r="F21" s="78"/>
      <c r="G21" s="78"/>
      <c r="H21" s="118" t="s">
        <v>42</v>
      </c>
      <c r="I21" s="118"/>
      <c r="J21" s="118"/>
      <c r="K21" s="93">
        <f>IF(AND(M20&lt;&gt;"",I20&lt;&gt;0),M20/I20,"")</f>
        <v>-18.812054730153051</v>
      </c>
    </row>
    <row r="22" spans="1:13" x14ac:dyDescent="0.25">
      <c r="B22" s="79"/>
    </row>
  </sheetData>
  <mergeCells count="5">
    <mergeCell ref="M1:M2"/>
    <mergeCell ref="H21:J21"/>
    <mergeCell ref="H1:H2"/>
    <mergeCell ref="J1:J2"/>
    <mergeCell ref="L1:L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ANNO 2015</vt:lpstr>
      <vt:lpstr>pagamento iva</vt:lpstr>
      <vt:lpstr>indice tempestività</vt:lpstr>
      <vt:lpstr>'ANNO 2015'!Area_stampa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POLDO</dc:creator>
  <cp:lastModifiedBy>Admin</cp:lastModifiedBy>
  <cp:revision>0</cp:revision>
  <cp:lastPrinted>2016-04-26T09:04:19Z</cp:lastPrinted>
  <dcterms:created xsi:type="dcterms:W3CDTF">2014-06-08T12:32:27Z</dcterms:created>
  <dcterms:modified xsi:type="dcterms:W3CDTF">2018-10-02T06:23:55Z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