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dc\DSGA\DATI\PNRR\PIANO 4.0\M4C1I3.2-2022-961\PROCEDURE DI ACQUISTO\ACQUISTO ARREDI\"/>
    </mc:Choice>
  </mc:AlternateContent>
  <bookViews>
    <workbookView xWindow="0" yWindow="0" windowWidth="25125" windowHeight="12360"/>
  </bookViews>
  <sheets>
    <sheet name="22-08-202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7" i="3"/>
  <c r="F30" i="3" l="1"/>
  <c r="G30" i="3" s="1"/>
  <c r="H30" i="3" s="1"/>
  <c r="F28" i="3"/>
  <c r="F42" i="3"/>
  <c r="G42" i="3" s="1"/>
  <c r="H42" i="3" s="1"/>
  <c r="F41" i="3"/>
  <c r="G41" i="3" s="1"/>
  <c r="H41" i="3" s="1"/>
  <c r="F40" i="3"/>
  <c r="G40" i="3" s="1"/>
  <c r="H40" i="3" s="1"/>
  <c r="F39" i="3"/>
  <c r="G37" i="3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F31" i="3"/>
  <c r="G31" i="3" s="1"/>
  <c r="H31" i="3" s="1"/>
  <c r="F29" i="3"/>
  <c r="F27" i="3"/>
  <c r="G27" i="3" s="1"/>
  <c r="H27" i="3" s="1"/>
  <c r="F26" i="3"/>
  <c r="G26" i="3" s="1"/>
  <c r="H26" i="3" s="1"/>
  <c r="F25" i="3"/>
  <c r="F24" i="3"/>
  <c r="G24" i="3" s="1"/>
  <c r="H24" i="3" s="1"/>
  <c r="F23" i="3"/>
  <c r="G23" i="3" s="1"/>
  <c r="H23" i="3" s="1"/>
  <c r="F22" i="3"/>
  <c r="F21" i="3"/>
  <c r="F20" i="3"/>
  <c r="F19" i="3"/>
  <c r="G19" i="3" s="1"/>
  <c r="H19" i="3" s="1"/>
  <c r="F18" i="3"/>
  <c r="G18" i="3" s="1"/>
  <c r="H18" i="3" s="1"/>
  <c r="F17" i="3"/>
  <c r="F16" i="3"/>
  <c r="G16" i="3" s="1"/>
  <c r="H16" i="3" s="1"/>
  <c r="F15" i="3"/>
  <c r="G15" i="3" s="1"/>
  <c r="H15" i="3" s="1"/>
  <c r="F14" i="3"/>
  <c r="G14" i="3" s="1"/>
  <c r="F13" i="3"/>
  <c r="G13" i="3" s="1"/>
  <c r="H13" i="3" s="1"/>
  <c r="F12" i="3"/>
  <c r="G12" i="3" s="1"/>
  <c r="H12" i="3" s="1"/>
  <c r="F11" i="3"/>
  <c r="F10" i="3"/>
  <c r="G10" i="3" s="1"/>
  <c r="H10" i="3" s="1"/>
  <c r="F9" i="3"/>
  <c r="G9" i="3" s="1"/>
  <c r="H9" i="3" s="1"/>
  <c r="F8" i="3"/>
  <c r="F7" i="3"/>
  <c r="F6" i="3"/>
  <c r="G6" i="3" s="1"/>
  <c r="F5" i="3"/>
  <c r="G5" i="3" s="1"/>
  <c r="H5" i="3" s="1"/>
  <c r="F4" i="3"/>
  <c r="G4" i="3" s="1"/>
  <c r="H4" i="3" s="1"/>
  <c r="F3" i="3"/>
  <c r="F2" i="3"/>
  <c r="G2" i="3" l="1"/>
  <c r="H2" i="3" s="1"/>
  <c r="F43" i="3"/>
  <c r="G43" i="3" s="1"/>
  <c r="H43" i="3" s="1"/>
  <c r="G20" i="3"/>
  <c r="H20" i="3" s="1"/>
  <c r="H6" i="3"/>
  <c r="G32" i="3"/>
  <c r="H32" i="3" s="1"/>
  <c r="G28" i="3"/>
  <c r="H28" i="3" s="1"/>
  <c r="J36" i="3"/>
  <c r="G8" i="3"/>
  <c r="H8" i="3" s="1"/>
  <c r="G21" i="3"/>
  <c r="H21" i="3" s="1"/>
  <c r="G38" i="3"/>
  <c r="H38" i="3" s="1"/>
  <c r="G7" i="3"/>
  <c r="H7" i="3" s="1"/>
  <c r="G39" i="3"/>
  <c r="H39" i="3" s="1"/>
  <c r="G22" i="3"/>
  <c r="H22" i="3" s="1"/>
  <c r="G3" i="3"/>
  <c r="H3" i="3" s="1"/>
  <c r="G11" i="3"/>
  <c r="H11" i="3" s="1"/>
  <c r="H14" i="3"/>
  <c r="G17" i="3"/>
  <c r="H17" i="3" s="1"/>
  <c r="G25" i="3"/>
  <c r="H25" i="3" s="1"/>
  <c r="G29" i="3"/>
  <c r="H29" i="3" s="1"/>
  <c r="J27" i="3" l="1"/>
  <c r="J42" i="3"/>
  <c r="J34" i="3"/>
  <c r="J13" i="3"/>
  <c r="J43" i="3" l="1"/>
  <c r="J45" i="3" s="1"/>
</calcChain>
</file>

<file path=xl/sharedStrings.xml><?xml version="1.0" encoding="utf-8"?>
<sst xmlns="http://schemas.openxmlformats.org/spreadsheetml/2006/main" count="172" uniqueCount="59">
  <si>
    <t>DENOMINAZIONE AMBIENTE</t>
  </si>
  <si>
    <t>TIPOLOGIA</t>
  </si>
  <si>
    <t>CARATTERISTICHE</t>
  </si>
  <si>
    <t>QUANTITA’</t>
  </si>
  <si>
    <t>€/CAD</t>
  </si>
  <si>
    <t>IVA</t>
  </si>
  <si>
    <t>IMPORTO TOTALE</t>
  </si>
  <si>
    <t>PLESSO</t>
  </si>
  <si>
    <t>AULA INFORMATICA</t>
  </si>
  <si>
    <t>ARMADIO</t>
  </si>
  <si>
    <t>CONTENITORE 2 ANTE SU RUOTE CM 120*45*91H</t>
  </si>
  <si>
    <t>SECONDARIA</t>
  </si>
  <si>
    <t>CONTENITORE 2 ANTE CM 80*45*168H</t>
  </si>
  <si>
    <t>SEDIE</t>
  </si>
  <si>
    <t>SEDIA SU RUOTE</t>
  </si>
  <si>
    <t>TAVOLI</t>
  </si>
  <si>
    <t>CASSETTIERA SU RUOTE</t>
  </si>
  <si>
    <t>FRONTALE PER SCRIVANIA</t>
  </si>
  <si>
    <t>SEDIA MONOSCOCCA 4 GAMBE H CM 42</t>
  </si>
  <si>
    <t>CANALIZZAIONE PASSACAVI</t>
  </si>
  <si>
    <t>BOCCOLA PASSACAVI</t>
  </si>
  <si>
    <t>TAVOLO TRAPEZIO CM 95*65*56*76H</t>
  </si>
  <si>
    <t>SEDIA MONOSCOCCA 4 GAMBE H CM 46</t>
  </si>
  <si>
    <t>AULA 4.0 ex laboratorio di informatica</t>
  </si>
  <si>
    <t>DUCA D'AOSTA</t>
  </si>
  <si>
    <t>CASSETTIERA SU RUOTE CM 42*56*58H</t>
  </si>
  <si>
    <t xml:space="preserve">SEDIA SU RUOTE </t>
  </si>
  <si>
    <t>TAVOLO RETTANGOLARE CM 180*60*76H</t>
  </si>
  <si>
    <t>CANALIZZAZIONE PASSACAVI SOTTOPIANO CM 140*13/7H</t>
  </si>
  <si>
    <t>VERTEBRA PASSACAVI</t>
  </si>
  <si>
    <t>TOP ACCESS CON 3 PRESE</t>
  </si>
  <si>
    <t>Aula multidisciplinare  4.0</t>
  </si>
  <si>
    <t>TAVOLO RETTANGOLARE CM 120*60*76H</t>
  </si>
  <si>
    <t>CANALIZZAZIONE PASSACAVI SOTTOPIANO CM 100*13*7H</t>
  </si>
  <si>
    <t>TAVOLO TRAPEZIO CM 95*65*56*70H</t>
  </si>
  <si>
    <t>CATTEDRA 140*70*76H</t>
  </si>
  <si>
    <t>Aula 4.0</t>
  </si>
  <si>
    <t>PRIMARIA CAMPAGNALTA</t>
  </si>
  <si>
    <t>PARETE ATTREZZATA</t>
  </si>
  <si>
    <t>SCRITTOIO CM 80*43*25H</t>
  </si>
  <si>
    <t>TAVOLO RETTANGOLARE CM 140*60*76H</t>
  </si>
  <si>
    <t>PRIMARIA CAMPRETTO</t>
  </si>
  <si>
    <t xml:space="preserve">TAVOLO </t>
  </si>
  <si>
    <t>TAVOLO PIANO RIBALTABILE SU RUOTE CM 120*80*75H</t>
  </si>
  <si>
    <t>BORGHETTO</t>
  </si>
  <si>
    <t>contenitore 2 ante 120x45x168h</t>
  </si>
  <si>
    <t>contenitore 2 ante 80x45x168h</t>
  </si>
  <si>
    <t>contenitore 2 ante da sovrapporre 120x45x79h</t>
  </si>
  <si>
    <t>contenitore 2 ante da sovrapporre 80x45x79h</t>
  </si>
  <si>
    <t>Aula</t>
  </si>
  <si>
    <t>Aula 4.1</t>
  </si>
  <si>
    <t>CONTENITORE 12 ANTINE CM 120*45*168H</t>
  </si>
  <si>
    <t>DIFFERENZA</t>
  </si>
  <si>
    <t>TAVOLIO ESAGONALI</t>
  </si>
  <si>
    <t>PANNELLO FORATO PER SCRITTOIO CM 80*156H</t>
  </si>
  <si>
    <t>SCRIVANIA FIANCHI "T" CM 160*80*76H</t>
  </si>
  <si>
    <t>DISPONIBILITA'</t>
  </si>
  <si>
    <t xml:space="preserve"> TOTALE IMPONIBILE</t>
  </si>
  <si>
    <t>SCRIVANIA FIANCHI "T" CM 160*60*76H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</si>
</sst>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10]_-;\-* #,##0.00\ [$€-410]_-;_-* &quot;-&quot;??\ [$€-410]_-;_-@_-"/>
  </numFmts>
  <fonts count="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/>
    <xf numFmtId="164" fontId="2" fillId="2" borderId="0" xfId="0" applyNumberFormat="1" applyFont="1" applyFill="1"/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top" wrapText="1"/>
    </xf>
    <xf numFmtId="44" fontId="2" fillId="6" borderId="0" xfId="0" applyNumberFormat="1" applyFont="1" applyFill="1" applyAlignment="1">
      <alignment vertical="top" wrapText="1"/>
    </xf>
    <xf numFmtId="164" fontId="2" fillId="6" borderId="0" xfId="0" applyNumberFormat="1" applyFont="1" applyFill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2" fillId="6" borderId="0" xfId="0" applyFont="1" applyFill="1"/>
    <xf numFmtId="0" fontId="2" fillId="7" borderId="0" xfId="0" applyFont="1" applyFill="1" applyAlignment="1">
      <alignment vertical="top" wrapText="1"/>
    </xf>
    <xf numFmtId="0" fontId="2" fillId="7" borderId="0" xfId="0" applyFont="1" applyFill="1" applyAlignment="1">
      <alignment horizontal="center" vertical="top" wrapText="1"/>
    </xf>
    <xf numFmtId="44" fontId="2" fillId="7" borderId="0" xfId="0" applyNumberFormat="1" applyFont="1" applyFill="1" applyAlignment="1">
      <alignment vertical="top" wrapText="1"/>
    </xf>
    <xf numFmtId="164" fontId="2" fillId="7" borderId="0" xfId="0" applyNumberFormat="1" applyFont="1" applyFill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/>
    <xf numFmtId="44" fontId="2" fillId="7" borderId="0" xfId="0" applyNumberFormat="1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44" fontId="2" fillId="3" borderId="0" xfId="0" applyNumberFormat="1" applyFont="1" applyFill="1" applyAlignment="1">
      <alignment wrapText="1"/>
    </xf>
    <xf numFmtId="164" fontId="2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2" fillId="3" borderId="0" xfId="0" applyFont="1" applyFill="1"/>
    <xf numFmtId="44" fontId="2" fillId="3" borderId="0" xfId="0" applyNumberFormat="1" applyFont="1" applyFill="1" applyAlignment="1">
      <alignment vertical="top" wrapText="1"/>
    </xf>
    <xf numFmtId="164" fontId="2" fillId="3" borderId="0" xfId="0" applyNumberFormat="1" applyFont="1" applyFill="1"/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top" wrapText="1"/>
    </xf>
    <xf numFmtId="44" fontId="2" fillId="4" borderId="0" xfId="0" applyNumberFormat="1" applyFont="1" applyFill="1" applyAlignment="1">
      <alignment vertical="top" wrapText="1"/>
    </xf>
    <xf numFmtId="164" fontId="2" fillId="4" borderId="0" xfId="0" applyNumberFormat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2" fillId="4" borderId="0" xfId="0" applyFont="1" applyFill="1"/>
    <xf numFmtId="164" fontId="2" fillId="4" borderId="0" xfId="0" applyNumberFormat="1" applyFont="1" applyFill="1"/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horizontal="center" vertical="top" wrapText="1"/>
    </xf>
    <xf numFmtId="44" fontId="2" fillId="5" borderId="0" xfId="0" applyNumberFormat="1" applyFont="1" applyFill="1" applyAlignment="1">
      <alignment vertical="top" wrapText="1"/>
    </xf>
    <xf numFmtId="164" fontId="2" fillId="5" borderId="0" xfId="0" applyNumberFormat="1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2" fillId="5" borderId="0" xfId="0" applyFont="1" applyFill="1"/>
    <xf numFmtId="164" fontId="2" fillId="5" borderId="0" xfId="0" applyNumberFormat="1" applyFont="1" applyFill="1"/>
    <xf numFmtId="164" fontId="2" fillId="6" borderId="0" xfId="0" applyNumberFormat="1" applyFont="1" applyFill="1"/>
    <xf numFmtId="0" fontId="4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3" fontId="2" fillId="0" borderId="0" xfId="2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4" fontId="2" fillId="0" borderId="0" xfId="1" applyFont="1" applyAlignment="1"/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="115" zoomScaleNormal="115" workbookViewId="0">
      <pane ySplit="1" topLeftCell="A11" activePane="bottomLeft" state="frozen"/>
      <selection pane="bottomLeft" activeCell="P42" sqref="P42"/>
    </sheetView>
  </sheetViews>
  <sheetFormatPr defaultColWidth="9.140625" defaultRowHeight="24.95" customHeight="1" x14ac:dyDescent="0.2"/>
  <cols>
    <col min="1" max="1" width="26.85546875" style="7" bestFit="1" customWidth="1"/>
    <col min="2" max="2" width="16.28515625" style="54" bestFit="1" customWidth="1"/>
    <col min="3" max="3" width="33.42578125" style="55" customWidth="1"/>
    <col min="4" max="4" width="9.140625" style="7"/>
    <col min="5" max="5" width="10.85546875" style="7" bestFit="1" customWidth="1"/>
    <col min="6" max="6" width="11.85546875" style="7" bestFit="1" customWidth="1"/>
    <col min="7" max="7" width="10.85546875" style="7" bestFit="1" customWidth="1"/>
    <col min="8" max="8" width="12.85546875" style="7" bestFit="1" customWidth="1"/>
    <col min="9" max="9" width="11.85546875" style="57" customWidth="1"/>
    <col min="10" max="10" width="13.140625" style="7" customWidth="1"/>
    <col min="11" max="11" width="10.5703125" style="7" bestFit="1" customWidth="1"/>
    <col min="12" max="12" width="9.42578125" style="7" bestFit="1" customWidth="1"/>
    <col min="13" max="13" width="9.140625" style="7"/>
    <col min="14" max="14" width="10.42578125" style="7" bestFit="1" customWidth="1"/>
    <col min="15" max="16384" width="9.140625" style="7"/>
  </cols>
  <sheetData>
    <row r="1" spans="1:10" ht="24.9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57</v>
      </c>
      <c r="G1" s="5" t="s">
        <v>5</v>
      </c>
      <c r="H1" s="5" t="s">
        <v>6</v>
      </c>
      <c r="I1" s="6" t="s">
        <v>7</v>
      </c>
    </row>
    <row r="2" spans="1:10" ht="24.95" customHeight="1" x14ac:dyDescent="0.2">
      <c r="A2" s="8" t="s">
        <v>8</v>
      </c>
      <c r="B2" s="1" t="s">
        <v>9</v>
      </c>
      <c r="C2" s="1" t="s">
        <v>10</v>
      </c>
      <c r="D2" s="9">
        <v>1</v>
      </c>
      <c r="E2" s="10">
        <v>270.60000000000002</v>
      </c>
      <c r="F2" s="10">
        <f t="shared" ref="F2:F13" si="0">D2*E2</f>
        <v>270.60000000000002</v>
      </c>
      <c r="G2" s="10">
        <f t="shared" ref="G2:G36" si="1">F2*22/100</f>
        <v>59.532000000000011</v>
      </c>
      <c r="H2" s="10">
        <f t="shared" ref="H2:H27" si="2">F2+G2</f>
        <v>330.13200000000006</v>
      </c>
      <c r="I2" s="11" t="s">
        <v>11</v>
      </c>
      <c r="J2" s="12"/>
    </row>
    <row r="3" spans="1:10" ht="24.95" customHeight="1" x14ac:dyDescent="0.2">
      <c r="A3" s="8" t="s">
        <v>8</v>
      </c>
      <c r="B3" s="1" t="s">
        <v>9</v>
      </c>
      <c r="C3" s="1" t="s">
        <v>12</v>
      </c>
      <c r="D3" s="9">
        <v>1</v>
      </c>
      <c r="E3" s="10">
        <v>329.4</v>
      </c>
      <c r="F3" s="10">
        <f t="shared" si="0"/>
        <v>329.4</v>
      </c>
      <c r="G3" s="10">
        <f t="shared" si="1"/>
        <v>72.467999999999989</v>
      </c>
      <c r="H3" s="10">
        <f t="shared" si="2"/>
        <v>401.86799999999994</v>
      </c>
      <c r="I3" s="11" t="s">
        <v>11</v>
      </c>
      <c r="J3" s="12"/>
    </row>
    <row r="4" spans="1:10" ht="24.95" customHeight="1" x14ac:dyDescent="0.2">
      <c r="A4" s="8" t="s">
        <v>8</v>
      </c>
      <c r="B4" s="1" t="s">
        <v>13</v>
      </c>
      <c r="C4" s="1" t="s">
        <v>14</v>
      </c>
      <c r="D4" s="9">
        <v>1</v>
      </c>
      <c r="E4" s="10">
        <v>71.400000000000006</v>
      </c>
      <c r="F4" s="10">
        <f t="shared" si="0"/>
        <v>71.400000000000006</v>
      </c>
      <c r="G4" s="10">
        <f t="shared" si="1"/>
        <v>15.708000000000002</v>
      </c>
      <c r="H4" s="10">
        <f t="shared" si="2"/>
        <v>87.108000000000004</v>
      </c>
      <c r="I4" s="11" t="s">
        <v>11</v>
      </c>
      <c r="J4" s="12"/>
    </row>
    <row r="5" spans="1:10" ht="24.95" customHeight="1" x14ac:dyDescent="0.2">
      <c r="A5" s="8" t="s">
        <v>8</v>
      </c>
      <c r="B5" s="1" t="s">
        <v>15</v>
      </c>
      <c r="C5" s="1" t="s">
        <v>16</v>
      </c>
      <c r="D5" s="9">
        <v>1</v>
      </c>
      <c r="E5" s="10">
        <v>236.4</v>
      </c>
      <c r="F5" s="10">
        <f t="shared" si="0"/>
        <v>236.4</v>
      </c>
      <c r="G5" s="10">
        <f t="shared" si="1"/>
        <v>52.008000000000003</v>
      </c>
      <c r="H5" s="10">
        <f t="shared" si="2"/>
        <v>288.40800000000002</v>
      </c>
      <c r="I5" s="11" t="s">
        <v>11</v>
      </c>
      <c r="J5" s="12"/>
    </row>
    <row r="6" spans="1:10" ht="24.95" customHeight="1" x14ac:dyDescent="0.2">
      <c r="A6" s="8" t="s">
        <v>8</v>
      </c>
      <c r="B6" s="1" t="s">
        <v>15</v>
      </c>
      <c r="C6" s="1" t="s">
        <v>55</v>
      </c>
      <c r="D6" s="9">
        <v>1</v>
      </c>
      <c r="E6" s="10">
        <v>316.8</v>
      </c>
      <c r="F6" s="10">
        <f t="shared" si="0"/>
        <v>316.8</v>
      </c>
      <c r="G6" s="10">
        <f t="shared" si="1"/>
        <v>69.695999999999998</v>
      </c>
      <c r="H6" s="10">
        <f t="shared" si="2"/>
        <v>386.49599999999998</v>
      </c>
      <c r="I6" s="11" t="s">
        <v>11</v>
      </c>
      <c r="J6" s="12"/>
    </row>
    <row r="7" spans="1:10" ht="24.95" customHeight="1" x14ac:dyDescent="0.2">
      <c r="A7" s="8" t="s">
        <v>8</v>
      </c>
      <c r="B7" s="1" t="s">
        <v>15</v>
      </c>
      <c r="C7" s="1" t="s">
        <v>17</v>
      </c>
      <c r="D7" s="9">
        <v>1</v>
      </c>
      <c r="E7" s="10">
        <v>71.400000000000006</v>
      </c>
      <c r="F7" s="10">
        <f t="shared" si="0"/>
        <v>71.400000000000006</v>
      </c>
      <c r="G7" s="10">
        <f t="shared" si="1"/>
        <v>15.708000000000002</v>
      </c>
      <c r="H7" s="10">
        <f t="shared" si="2"/>
        <v>87.108000000000004</v>
      </c>
      <c r="I7" s="11" t="s">
        <v>11</v>
      </c>
      <c r="J7" s="12"/>
    </row>
    <row r="8" spans="1:10" ht="24.95" customHeight="1" x14ac:dyDescent="0.2">
      <c r="A8" s="8" t="s">
        <v>8</v>
      </c>
      <c r="B8" s="1" t="s">
        <v>15</v>
      </c>
      <c r="C8" s="1" t="s">
        <v>58</v>
      </c>
      <c r="D8" s="9">
        <v>3</v>
      </c>
      <c r="E8" s="10">
        <v>314.39999999999998</v>
      </c>
      <c r="F8" s="10">
        <f t="shared" si="0"/>
        <v>943.19999999999993</v>
      </c>
      <c r="G8" s="10">
        <f t="shared" si="1"/>
        <v>207.50399999999999</v>
      </c>
      <c r="H8" s="10">
        <f t="shared" si="2"/>
        <v>1150.704</v>
      </c>
      <c r="I8" s="11" t="s">
        <v>11</v>
      </c>
      <c r="J8" s="12"/>
    </row>
    <row r="9" spans="1:10" ht="24.95" customHeight="1" x14ac:dyDescent="0.2">
      <c r="A9" s="8" t="s">
        <v>8</v>
      </c>
      <c r="B9" s="1" t="s">
        <v>13</v>
      </c>
      <c r="C9" s="1" t="s">
        <v>18</v>
      </c>
      <c r="D9" s="9">
        <v>25</v>
      </c>
      <c r="E9" s="10">
        <v>67.5</v>
      </c>
      <c r="F9" s="10">
        <f t="shared" si="0"/>
        <v>1687.5</v>
      </c>
      <c r="G9" s="10">
        <f t="shared" si="1"/>
        <v>371.25</v>
      </c>
      <c r="H9" s="10">
        <f t="shared" si="2"/>
        <v>2058.75</v>
      </c>
      <c r="I9" s="11" t="s">
        <v>11</v>
      </c>
      <c r="J9" s="12"/>
    </row>
    <row r="10" spans="1:10" ht="24.95" customHeight="1" x14ac:dyDescent="0.2">
      <c r="A10" s="8" t="s">
        <v>8</v>
      </c>
      <c r="B10" s="1" t="s">
        <v>15</v>
      </c>
      <c r="C10" s="1" t="s">
        <v>19</v>
      </c>
      <c r="D10" s="9">
        <v>13</v>
      </c>
      <c r="E10" s="10">
        <v>14.1</v>
      </c>
      <c r="F10" s="10">
        <f t="shared" si="0"/>
        <v>183.29999999999998</v>
      </c>
      <c r="G10" s="10">
        <f t="shared" si="1"/>
        <v>40.325999999999993</v>
      </c>
      <c r="H10" s="10">
        <f t="shared" si="2"/>
        <v>223.62599999999998</v>
      </c>
      <c r="I10" s="11" t="s">
        <v>11</v>
      </c>
      <c r="J10" s="12"/>
    </row>
    <row r="11" spans="1:10" ht="24.95" customHeight="1" x14ac:dyDescent="0.2">
      <c r="A11" s="8" t="s">
        <v>8</v>
      </c>
      <c r="B11" s="1" t="s">
        <v>15</v>
      </c>
      <c r="C11" s="1" t="s">
        <v>20</v>
      </c>
      <c r="D11" s="9">
        <v>25</v>
      </c>
      <c r="E11" s="10">
        <v>5.0999999999999996</v>
      </c>
      <c r="F11" s="10">
        <f t="shared" si="0"/>
        <v>127.49999999999999</v>
      </c>
      <c r="G11" s="10">
        <f t="shared" si="1"/>
        <v>28.049999999999997</v>
      </c>
      <c r="H11" s="10">
        <f t="shared" si="2"/>
        <v>155.54999999999998</v>
      </c>
      <c r="I11" s="11" t="s">
        <v>11</v>
      </c>
      <c r="J11" s="12"/>
    </row>
    <row r="12" spans="1:10" ht="24.95" customHeight="1" x14ac:dyDescent="0.2">
      <c r="A12" s="8" t="s">
        <v>8</v>
      </c>
      <c r="B12" s="1" t="s">
        <v>15</v>
      </c>
      <c r="C12" s="1" t="s">
        <v>21</v>
      </c>
      <c r="D12" s="9">
        <v>16</v>
      </c>
      <c r="E12" s="10">
        <v>68.099999999999994</v>
      </c>
      <c r="F12" s="10">
        <f t="shared" si="0"/>
        <v>1089.5999999999999</v>
      </c>
      <c r="G12" s="10">
        <f t="shared" si="1"/>
        <v>239.71199999999996</v>
      </c>
      <c r="H12" s="10">
        <f t="shared" si="2"/>
        <v>1329.3119999999999</v>
      </c>
      <c r="I12" s="11" t="s">
        <v>11</v>
      </c>
      <c r="J12" s="12"/>
    </row>
    <row r="13" spans="1:10" ht="24.95" customHeight="1" x14ac:dyDescent="0.2">
      <c r="A13" s="8" t="s">
        <v>8</v>
      </c>
      <c r="B13" s="1" t="s">
        <v>13</v>
      </c>
      <c r="C13" s="1" t="s">
        <v>22</v>
      </c>
      <c r="D13" s="9">
        <v>16</v>
      </c>
      <c r="E13" s="10">
        <v>71.400000000000006</v>
      </c>
      <c r="F13" s="10">
        <f t="shared" si="0"/>
        <v>1142.4000000000001</v>
      </c>
      <c r="G13" s="10">
        <f t="shared" si="1"/>
        <v>251.32800000000003</v>
      </c>
      <c r="H13" s="10">
        <f t="shared" si="2"/>
        <v>1393.7280000000001</v>
      </c>
      <c r="I13" s="11" t="s">
        <v>11</v>
      </c>
      <c r="J13" s="13">
        <f>SUM(H2:H13)</f>
        <v>7892.7900000000009</v>
      </c>
    </row>
    <row r="14" spans="1:10" ht="24.95" customHeight="1" x14ac:dyDescent="0.2">
      <c r="A14" s="14" t="s">
        <v>23</v>
      </c>
      <c r="B14" s="3" t="s">
        <v>15</v>
      </c>
      <c r="C14" s="3" t="s">
        <v>25</v>
      </c>
      <c r="D14" s="15">
        <v>1</v>
      </c>
      <c r="E14" s="16">
        <v>236.4</v>
      </c>
      <c r="F14" s="17">
        <f t="shared" ref="F14:F28" si="3">D14*E14</f>
        <v>236.4</v>
      </c>
      <c r="G14" s="17">
        <f t="shared" si="1"/>
        <v>52.008000000000003</v>
      </c>
      <c r="H14" s="17">
        <f t="shared" si="2"/>
        <v>288.40800000000002</v>
      </c>
      <c r="I14" s="18" t="s">
        <v>24</v>
      </c>
      <c r="J14" s="19"/>
    </row>
    <row r="15" spans="1:10" ht="24.95" customHeight="1" x14ac:dyDescent="0.2">
      <c r="A15" s="14" t="s">
        <v>23</v>
      </c>
      <c r="B15" s="3" t="s">
        <v>13</v>
      </c>
      <c r="C15" s="3" t="s">
        <v>18</v>
      </c>
      <c r="D15" s="15">
        <v>24</v>
      </c>
      <c r="E15" s="16">
        <v>57.9</v>
      </c>
      <c r="F15" s="17">
        <f t="shared" si="3"/>
        <v>1389.6</v>
      </c>
      <c r="G15" s="17">
        <f t="shared" si="1"/>
        <v>305.71199999999999</v>
      </c>
      <c r="H15" s="17">
        <f t="shared" si="2"/>
        <v>1695.3119999999999</v>
      </c>
      <c r="I15" s="18" t="s">
        <v>24</v>
      </c>
      <c r="J15" s="19"/>
    </row>
    <row r="16" spans="1:10" ht="24.95" customHeight="1" x14ac:dyDescent="0.2">
      <c r="A16" s="14" t="s">
        <v>23</v>
      </c>
      <c r="B16" s="3" t="s">
        <v>13</v>
      </c>
      <c r="C16" s="3" t="s">
        <v>26</v>
      </c>
      <c r="D16" s="15">
        <v>1</v>
      </c>
      <c r="E16" s="16">
        <v>59.7</v>
      </c>
      <c r="F16" s="17">
        <f t="shared" si="3"/>
        <v>59.7</v>
      </c>
      <c r="G16" s="17">
        <f t="shared" si="1"/>
        <v>13.134</v>
      </c>
      <c r="H16" s="17">
        <f t="shared" si="2"/>
        <v>72.834000000000003</v>
      </c>
      <c r="I16" s="18" t="s">
        <v>24</v>
      </c>
      <c r="J16" s="19"/>
    </row>
    <row r="17" spans="1:10" ht="24.95" customHeight="1" x14ac:dyDescent="0.2">
      <c r="A17" s="14" t="s">
        <v>23</v>
      </c>
      <c r="B17" s="3" t="s">
        <v>15</v>
      </c>
      <c r="C17" s="3" t="s">
        <v>27</v>
      </c>
      <c r="D17" s="15">
        <v>5</v>
      </c>
      <c r="E17" s="16">
        <v>350.1</v>
      </c>
      <c r="F17" s="17">
        <f t="shared" si="3"/>
        <v>1750.5</v>
      </c>
      <c r="G17" s="17">
        <f t="shared" si="1"/>
        <v>385.11</v>
      </c>
      <c r="H17" s="17">
        <f t="shared" si="2"/>
        <v>2135.61</v>
      </c>
      <c r="I17" s="18" t="s">
        <v>24</v>
      </c>
      <c r="J17" s="19"/>
    </row>
    <row r="18" spans="1:10" ht="24.95" customHeight="1" x14ac:dyDescent="0.2">
      <c r="A18" s="14" t="s">
        <v>23</v>
      </c>
      <c r="B18" s="3" t="s">
        <v>15</v>
      </c>
      <c r="C18" s="3" t="s">
        <v>28</v>
      </c>
      <c r="D18" s="15">
        <v>5</v>
      </c>
      <c r="E18" s="16">
        <v>14.1</v>
      </c>
      <c r="F18" s="17">
        <f t="shared" si="3"/>
        <v>70.5</v>
      </c>
      <c r="G18" s="17">
        <f t="shared" si="1"/>
        <v>15.51</v>
      </c>
      <c r="H18" s="17">
        <f t="shared" si="2"/>
        <v>86.01</v>
      </c>
      <c r="I18" s="18" t="s">
        <v>24</v>
      </c>
      <c r="J18" s="19"/>
    </row>
    <row r="19" spans="1:10" ht="24.95" customHeight="1" x14ac:dyDescent="0.2">
      <c r="A19" s="14" t="s">
        <v>23</v>
      </c>
      <c r="B19" s="3" t="s">
        <v>15</v>
      </c>
      <c r="C19" s="3" t="s">
        <v>29</v>
      </c>
      <c r="D19" s="15">
        <v>5</v>
      </c>
      <c r="E19" s="16">
        <v>52.5</v>
      </c>
      <c r="F19" s="17">
        <f t="shared" si="3"/>
        <v>262.5</v>
      </c>
      <c r="G19" s="17">
        <f t="shared" si="1"/>
        <v>57.75</v>
      </c>
      <c r="H19" s="17">
        <f t="shared" si="2"/>
        <v>320.25</v>
      </c>
      <c r="I19" s="18" t="s">
        <v>24</v>
      </c>
      <c r="J19" s="19"/>
    </row>
    <row r="20" spans="1:10" ht="24.95" customHeight="1" x14ac:dyDescent="0.2">
      <c r="A20" s="14" t="s">
        <v>23</v>
      </c>
      <c r="B20" s="3" t="s">
        <v>15</v>
      </c>
      <c r="C20" s="3" t="s">
        <v>30</v>
      </c>
      <c r="D20" s="15">
        <v>5</v>
      </c>
      <c r="E20" s="16">
        <v>147</v>
      </c>
      <c r="F20" s="17">
        <f t="shared" si="3"/>
        <v>735</v>
      </c>
      <c r="G20" s="17">
        <f t="shared" si="1"/>
        <v>161.69999999999999</v>
      </c>
      <c r="H20" s="17">
        <f t="shared" si="2"/>
        <v>896.7</v>
      </c>
      <c r="I20" s="18" t="s">
        <v>24</v>
      </c>
      <c r="J20" s="19"/>
    </row>
    <row r="21" spans="1:10" ht="24.95" customHeight="1" x14ac:dyDescent="0.2">
      <c r="A21" s="20" t="s">
        <v>23</v>
      </c>
      <c r="B21" s="20" t="s">
        <v>15</v>
      </c>
      <c r="C21" s="20" t="s">
        <v>32</v>
      </c>
      <c r="D21" s="21">
        <v>5</v>
      </c>
      <c r="E21" s="22">
        <v>323.7</v>
      </c>
      <c r="F21" s="23">
        <f t="shared" si="3"/>
        <v>1618.5</v>
      </c>
      <c r="G21" s="23">
        <f t="shared" si="1"/>
        <v>356.07</v>
      </c>
      <c r="H21" s="23">
        <f t="shared" si="2"/>
        <v>1974.57</v>
      </c>
      <c r="I21" s="24" t="s">
        <v>24</v>
      </c>
      <c r="J21" s="25"/>
    </row>
    <row r="22" spans="1:10" ht="24.95" customHeight="1" x14ac:dyDescent="0.2">
      <c r="A22" s="20" t="s">
        <v>23</v>
      </c>
      <c r="B22" s="20" t="s">
        <v>15</v>
      </c>
      <c r="C22" s="20" t="s">
        <v>33</v>
      </c>
      <c r="D22" s="21">
        <v>5</v>
      </c>
      <c r="E22" s="22">
        <v>9.6</v>
      </c>
      <c r="F22" s="23">
        <f t="shared" si="3"/>
        <v>48</v>
      </c>
      <c r="G22" s="23">
        <f t="shared" si="1"/>
        <v>10.56</v>
      </c>
      <c r="H22" s="23">
        <f t="shared" si="2"/>
        <v>58.56</v>
      </c>
      <c r="I22" s="24" t="s">
        <v>24</v>
      </c>
      <c r="J22" s="25"/>
    </row>
    <row r="23" spans="1:10" ht="24.95" customHeight="1" x14ac:dyDescent="0.2">
      <c r="A23" s="20" t="s">
        <v>23</v>
      </c>
      <c r="B23" s="20" t="s">
        <v>15</v>
      </c>
      <c r="C23" s="20" t="s">
        <v>29</v>
      </c>
      <c r="D23" s="21">
        <v>5</v>
      </c>
      <c r="E23" s="26">
        <v>52.5</v>
      </c>
      <c r="F23" s="23">
        <f t="shared" si="3"/>
        <v>262.5</v>
      </c>
      <c r="G23" s="23">
        <f t="shared" si="1"/>
        <v>57.75</v>
      </c>
      <c r="H23" s="23">
        <f t="shared" si="2"/>
        <v>320.25</v>
      </c>
      <c r="I23" s="24" t="s">
        <v>24</v>
      </c>
      <c r="J23" s="25"/>
    </row>
    <row r="24" spans="1:10" ht="24.95" customHeight="1" x14ac:dyDescent="0.2">
      <c r="A24" s="20" t="s">
        <v>23</v>
      </c>
      <c r="B24" s="20" t="s">
        <v>15</v>
      </c>
      <c r="C24" s="20" t="s">
        <v>30</v>
      </c>
      <c r="D24" s="21">
        <v>5</v>
      </c>
      <c r="E24" s="26">
        <v>147</v>
      </c>
      <c r="F24" s="23">
        <f t="shared" si="3"/>
        <v>735</v>
      </c>
      <c r="G24" s="23">
        <f t="shared" si="1"/>
        <v>161.69999999999999</v>
      </c>
      <c r="H24" s="23">
        <f t="shared" si="2"/>
        <v>896.7</v>
      </c>
      <c r="I24" s="24" t="s">
        <v>24</v>
      </c>
      <c r="J24" s="25"/>
    </row>
    <row r="25" spans="1:10" ht="24.95" customHeight="1" x14ac:dyDescent="0.2">
      <c r="A25" s="27" t="s">
        <v>31</v>
      </c>
      <c r="B25" s="28" t="s">
        <v>15</v>
      </c>
      <c r="C25" s="28" t="s">
        <v>34</v>
      </c>
      <c r="D25" s="29">
        <v>24</v>
      </c>
      <c r="E25" s="30">
        <v>66.900000000000006</v>
      </c>
      <c r="F25" s="31">
        <f t="shared" si="3"/>
        <v>1605.6000000000001</v>
      </c>
      <c r="G25" s="31">
        <f t="shared" si="1"/>
        <v>353.23200000000003</v>
      </c>
      <c r="H25" s="31">
        <f t="shared" si="2"/>
        <v>1958.8320000000001</v>
      </c>
      <c r="I25" s="32" t="s">
        <v>24</v>
      </c>
      <c r="J25" s="33"/>
    </row>
    <row r="26" spans="1:10" ht="24.95" customHeight="1" x14ac:dyDescent="0.2">
      <c r="A26" s="27" t="s">
        <v>31</v>
      </c>
      <c r="B26" s="28" t="s">
        <v>15</v>
      </c>
      <c r="C26" s="28" t="s">
        <v>35</v>
      </c>
      <c r="D26" s="29">
        <v>1</v>
      </c>
      <c r="E26" s="30">
        <v>262.8</v>
      </c>
      <c r="F26" s="31">
        <f t="shared" si="3"/>
        <v>262.8</v>
      </c>
      <c r="G26" s="31">
        <f t="shared" si="1"/>
        <v>57.816000000000003</v>
      </c>
      <c r="H26" s="31">
        <f t="shared" si="2"/>
        <v>320.61599999999999</v>
      </c>
      <c r="I26" s="32" t="s">
        <v>24</v>
      </c>
      <c r="J26" s="33"/>
    </row>
    <row r="27" spans="1:10" ht="24.95" customHeight="1" x14ac:dyDescent="0.2">
      <c r="A27" s="27" t="s">
        <v>31</v>
      </c>
      <c r="B27" s="28" t="s">
        <v>13</v>
      </c>
      <c r="C27" s="28" t="s">
        <v>18</v>
      </c>
      <c r="D27" s="29">
        <v>24</v>
      </c>
      <c r="E27" s="34">
        <v>57.9</v>
      </c>
      <c r="F27" s="31">
        <f t="shared" si="3"/>
        <v>1389.6</v>
      </c>
      <c r="G27" s="31">
        <f t="shared" si="1"/>
        <v>305.71199999999999</v>
      </c>
      <c r="H27" s="31">
        <f t="shared" si="2"/>
        <v>1695.3119999999999</v>
      </c>
      <c r="I27" s="32" t="s">
        <v>24</v>
      </c>
      <c r="J27" s="35">
        <f>SUBTOTAL(9,H14:H27)</f>
        <v>12719.964</v>
      </c>
    </row>
    <row r="28" spans="1:10" ht="24.95" customHeight="1" x14ac:dyDescent="0.2">
      <c r="A28" s="36" t="s">
        <v>50</v>
      </c>
      <c r="B28" s="2" t="s">
        <v>9</v>
      </c>
      <c r="C28" s="2" t="s">
        <v>51</v>
      </c>
      <c r="D28" s="37">
        <v>3</v>
      </c>
      <c r="E28" s="38">
        <v>671.4</v>
      </c>
      <c r="F28" s="39">
        <f t="shared" si="3"/>
        <v>2014.1999999999998</v>
      </c>
      <c r="G28" s="39">
        <f t="shared" si="1"/>
        <v>443.12399999999997</v>
      </c>
      <c r="H28" s="39">
        <f>F28+G28</f>
        <v>2457.3239999999996</v>
      </c>
      <c r="I28" s="40" t="s">
        <v>37</v>
      </c>
      <c r="J28" s="41"/>
    </row>
    <row r="29" spans="1:10" ht="24.95" customHeight="1" x14ac:dyDescent="0.2">
      <c r="A29" s="36" t="s">
        <v>36</v>
      </c>
      <c r="B29" s="2" t="s">
        <v>15</v>
      </c>
      <c r="C29" s="2" t="s">
        <v>34</v>
      </c>
      <c r="D29" s="37">
        <v>12</v>
      </c>
      <c r="E29" s="38">
        <v>66.900000000000006</v>
      </c>
      <c r="F29" s="39">
        <f>D29*E29</f>
        <v>802.80000000000007</v>
      </c>
      <c r="G29" s="39">
        <f t="shared" si="1"/>
        <v>176.61600000000001</v>
      </c>
      <c r="H29" s="39">
        <f>F29+G29</f>
        <v>979.41600000000005</v>
      </c>
      <c r="I29" s="40" t="s">
        <v>37</v>
      </c>
      <c r="J29" s="41"/>
    </row>
    <row r="30" spans="1:10" ht="24.95" customHeight="1" x14ac:dyDescent="0.2">
      <c r="A30" s="36" t="s">
        <v>50</v>
      </c>
      <c r="B30" s="2" t="s">
        <v>15</v>
      </c>
      <c r="C30" s="2" t="s">
        <v>53</v>
      </c>
      <c r="D30" s="37">
        <v>2</v>
      </c>
      <c r="E30" s="38">
        <v>72.599999999999994</v>
      </c>
      <c r="F30" s="39">
        <f>D30*E30</f>
        <v>145.19999999999999</v>
      </c>
      <c r="G30" s="39">
        <f t="shared" si="1"/>
        <v>31.943999999999996</v>
      </c>
      <c r="H30" s="39">
        <f>F30+G30</f>
        <v>177.14399999999998</v>
      </c>
      <c r="I30" s="40" t="s">
        <v>37</v>
      </c>
      <c r="J30" s="41"/>
    </row>
    <row r="31" spans="1:10" ht="24.95" customHeight="1" x14ac:dyDescent="0.2">
      <c r="A31" s="36" t="s">
        <v>36</v>
      </c>
      <c r="B31" s="2" t="s">
        <v>13</v>
      </c>
      <c r="C31" s="2" t="s">
        <v>18</v>
      </c>
      <c r="D31" s="37">
        <v>12</v>
      </c>
      <c r="E31" s="38">
        <v>57.9</v>
      </c>
      <c r="F31" s="39">
        <f t="shared" ref="F31:F34" si="4">D31*E31</f>
        <v>694.8</v>
      </c>
      <c r="G31" s="39">
        <f t="shared" si="1"/>
        <v>152.85599999999999</v>
      </c>
      <c r="H31" s="39">
        <f t="shared" ref="H31:H34" si="5">F31+G31</f>
        <v>847.65599999999995</v>
      </c>
      <c r="I31" s="40" t="s">
        <v>37</v>
      </c>
      <c r="J31" s="41"/>
    </row>
    <row r="32" spans="1:10" ht="24.95" customHeight="1" x14ac:dyDescent="0.2">
      <c r="A32" s="36" t="s">
        <v>36</v>
      </c>
      <c r="B32" s="2" t="s">
        <v>38</v>
      </c>
      <c r="C32" s="2" t="s">
        <v>54</v>
      </c>
      <c r="D32" s="37">
        <v>1</v>
      </c>
      <c r="E32" s="38">
        <v>203.7</v>
      </c>
      <c r="F32" s="39">
        <f t="shared" si="4"/>
        <v>203.7</v>
      </c>
      <c r="G32" s="39">
        <f t="shared" si="1"/>
        <v>44.813999999999993</v>
      </c>
      <c r="H32" s="39">
        <f t="shared" si="5"/>
        <v>248.51399999999998</v>
      </c>
      <c r="I32" s="40" t="s">
        <v>37</v>
      </c>
      <c r="J32" s="41"/>
    </row>
    <row r="33" spans="1:15" ht="24.95" customHeight="1" x14ac:dyDescent="0.2">
      <c r="A33" s="36" t="s">
        <v>36</v>
      </c>
      <c r="B33" s="2" t="s">
        <v>38</v>
      </c>
      <c r="C33" s="2" t="s">
        <v>39</v>
      </c>
      <c r="D33" s="37">
        <v>1</v>
      </c>
      <c r="E33" s="38">
        <v>218.7</v>
      </c>
      <c r="F33" s="39">
        <f t="shared" si="4"/>
        <v>218.7</v>
      </c>
      <c r="G33" s="39">
        <f t="shared" si="1"/>
        <v>48.113999999999997</v>
      </c>
      <c r="H33" s="39">
        <f t="shared" si="5"/>
        <v>266.81399999999996</v>
      </c>
      <c r="I33" s="40" t="s">
        <v>37</v>
      </c>
      <c r="J33" s="41"/>
    </row>
    <row r="34" spans="1:15" ht="24.95" customHeight="1" x14ac:dyDescent="0.2">
      <c r="A34" s="36" t="s">
        <v>36</v>
      </c>
      <c r="B34" s="2" t="s">
        <v>13</v>
      </c>
      <c r="C34" s="2" t="s">
        <v>26</v>
      </c>
      <c r="D34" s="37">
        <v>1</v>
      </c>
      <c r="E34" s="38">
        <v>59.7</v>
      </c>
      <c r="F34" s="39">
        <f t="shared" si="4"/>
        <v>59.7</v>
      </c>
      <c r="G34" s="39">
        <f t="shared" si="1"/>
        <v>13.134</v>
      </c>
      <c r="H34" s="39">
        <f t="shared" si="5"/>
        <v>72.834000000000003</v>
      </c>
      <c r="I34" s="40" t="s">
        <v>37</v>
      </c>
      <c r="J34" s="42">
        <f>SUM(H28:H34)</f>
        <v>5049.7019999999993</v>
      </c>
    </row>
    <row r="35" spans="1:15" ht="24.95" customHeight="1" x14ac:dyDescent="0.2">
      <c r="A35" s="43" t="s">
        <v>23</v>
      </c>
      <c r="B35" s="44" t="s">
        <v>15</v>
      </c>
      <c r="C35" s="44" t="s">
        <v>40</v>
      </c>
      <c r="D35" s="45">
        <v>12</v>
      </c>
      <c r="E35" s="46">
        <v>333.9</v>
      </c>
      <c r="F35" s="47">
        <f>D35*E35</f>
        <v>4006.7999999999997</v>
      </c>
      <c r="G35" s="47">
        <f t="shared" si="1"/>
        <v>881.49599999999987</v>
      </c>
      <c r="H35" s="47">
        <f>F35+G35</f>
        <v>4888.2959999999994</v>
      </c>
      <c r="I35" s="48" t="s">
        <v>41</v>
      </c>
      <c r="J35" s="49"/>
    </row>
    <row r="36" spans="1:15" ht="24.95" customHeight="1" x14ac:dyDescent="0.2">
      <c r="A36" s="43" t="s">
        <v>23</v>
      </c>
      <c r="B36" s="44" t="s">
        <v>13</v>
      </c>
      <c r="C36" s="44" t="s">
        <v>18</v>
      </c>
      <c r="D36" s="45">
        <v>24</v>
      </c>
      <c r="E36" s="46">
        <v>57.9</v>
      </c>
      <c r="F36" s="47">
        <f t="shared" ref="F36" si="6">D36*E36</f>
        <v>1389.6</v>
      </c>
      <c r="G36" s="47">
        <f t="shared" si="1"/>
        <v>305.71199999999999</v>
      </c>
      <c r="H36" s="47">
        <f t="shared" ref="H36" si="7">F36+G36</f>
        <v>1695.3119999999999</v>
      </c>
      <c r="I36" s="48" t="s">
        <v>41</v>
      </c>
      <c r="J36" s="50">
        <f>SUM(H35:H36)</f>
        <v>6583.6079999999993</v>
      </c>
    </row>
    <row r="37" spans="1:15" ht="24.95" customHeight="1" x14ac:dyDescent="0.2">
      <c r="A37" s="14" t="s">
        <v>23</v>
      </c>
      <c r="B37" s="3" t="s">
        <v>42</v>
      </c>
      <c r="C37" s="3" t="s">
        <v>43</v>
      </c>
      <c r="D37" s="15">
        <v>6</v>
      </c>
      <c r="E37" s="16">
        <v>443.4</v>
      </c>
      <c r="F37" s="17">
        <f>D37*E37</f>
        <v>2660.3999999999996</v>
      </c>
      <c r="G37" s="17">
        <f>F37*22/100</f>
        <v>585.2879999999999</v>
      </c>
      <c r="H37" s="17">
        <f>F37+G37</f>
        <v>3245.6879999999996</v>
      </c>
      <c r="I37" s="18" t="s">
        <v>44</v>
      </c>
      <c r="J37" s="19"/>
    </row>
    <row r="38" spans="1:15" ht="24.95" customHeight="1" x14ac:dyDescent="0.2">
      <c r="A38" s="14" t="s">
        <v>23</v>
      </c>
      <c r="B38" s="3" t="s">
        <v>13</v>
      </c>
      <c r="C38" s="3" t="s">
        <v>18</v>
      </c>
      <c r="D38" s="15">
        <v>8</v>
      </c>
      <c r="E38" s="16">
        <v>57.9</v>
      </c>
      <c r="F38" s="17">
        <f>D38*E38</f>
        <v>463.2</v>
      </c>
      <c r="G38" s="17">
        <f t="shared" ref="G38:G43" si="8">F38*22/100</f>
        <v>101.904</v>
      </c>
      <c r="H38" s="17">
        <f t="shared" ref="H38:H43" si="9">F38+G38</f>
        <v>565.10400000000004</v>
      </c>
      <c r="I38" s="18" t="s">
        <v>44</v>
      </c>
      <c r="J38" s="19"/>
    </row>
    <row r="39" spans="1:15" ht="24.95" customHeight="1" x14ac:dyDescent="0.2">
      <c r="A39" s="14" t="s">
        <v>49</v>
      </c>
      <c r="B39" s="3" t="s">
        <v>9</v>
      </c>
      <c r="C39" s="3" t="s">
        <v>45</v>
      </c>
      <c r="D39" s="15">
        <v>2</v>
      </c>
      <c r="E39" s="16">
        <v>370.2</v>
      </c>
      <c r="F39" s="17">
        <f t="shared" ref="F39:F42" si="10">D39*E39</f>
        <v>740.4</v>
      </c>
      <c r="G39" s="17">
        <f t="shared" si="8"/>
        <v>162.88800000000001</v>
      </c>
      <c r="H39" s="17">
        <f t="shared" si="9"/>
        <v>903.28800000000001</v>
      </c>
      <c r="I39" s="18" t="s">
        <v>44</v>
      </c>
      <c r="J39" s="19"/>
    </row>
    <row r="40" spans="1:15" ht="24.95" customHeight="1" x14ac:dyDescent="0.2">
      <c r="A40" s="14"/>
      <c r="B40" s="3" t="s">
        <v>9</v>
      </c>
      <c r="C40" s="3" t="s">
        <v>46</v>
      </c>
      <c r="D40" s="15">
        <v>2</v>
      </c>
      <c r="E40" s="16">
        <v>329.4</v>
      </c>
      <c r="F40" s="17">
        <f t="shared" si="10"/>
        <v>658.8</v>
      </c>
      <c r="G40" s="17">
        <f t="shared" si="8"/>
        <v>144.93599999999998</v>
      </c>
      <c r="H40" s="17">
        <f t="shared" si="9"/>
        <v>803.73599999999988</v>
      </c>
      <c r="I40" s="18" t="s">
        <v>44</v>
      </c>
      <c r="J40" s="19"/>
    </row>
    <row r="41" spans="1:15" ht="24.95" customHeight="1" x14ac:dyDescent="0.2">
      <c r="A41" s="14"/>
      <c r="B41" s="3" t="s">
        <v>9</v>
      </c>
      <c r="C41" s="3" t="s">
        <v>47</v>
      </c>
      <c r="D41" s="15">
        <v>2</v>
      </c>
      <c r="E41" s="16">
        <v>206.4</v>
      </c>
      <c r="F41" s="16">
        <f>D41*E41</f>
        <v>412.8</v>
      </c>
      <c r="G41" s="17">
        <f t="shared" si="8"/>
        <v>90.816000000000003</v>
      </c>
      <c r="H41" s="17">
        <f t="shared" si="9"/>
        <v>503.61599999999999</v>
      </c>
      <c r="I41" s="18" t="s">
        <v>44</v>
      </c>
      <c r="J41" s="19"/>
    </row>
    <row r="42" spans="1:15" ht="24.95" customHeight="1" x14ac:dyDescent="0.2">
      <c r="A42" s="14"/>
      <c r="B42" s="3" t="s">
        <v>9</v>
      </c>
      <c r="C42" s="3" t="s">
        <v>48</v>
      </c>
      <c r="D42" s="15">
        <v>2</v>
      </c>
      <c r="E42" s="16">
        <v>184.8</v>
      </c>
      <c r="F42" s="17">
        <f t="shared" si="10"/>
        <v>369.6</v>
      </c>
      <c r="G42" s="17">
        <f t="shared" si="8"/>
        <v>81.312000000000012</v>
      </c>
      <c r="H42" s="17">
        <f t="shared" si="9"/>
        <v>450.91200000000003</v>
      </c>
      <c r="I42" s="18" t="s">
        <v>44</v>
      </c>
      <c r="J42" s="51">
        <f>SUM(H37:H42)</f>
        <v>6472.3440000000001</v>
      </c>
      <c r="K42" s="52"/>
      <c r="L42" s="52"/>
      <c r="M42" s="52"/>
      <c r="N42" s="53"/>
      <c r="O42" s="53"/>
    </row>
    <row r="43" spans="1:15" ht="24.95" customHeight="1" x14ac:dyDescent="0.2">
      <c r="F43" s="56">
        <f>SUM(F2:F42)</f>
        <v>31736.399999999998</v>
      </c>
      <c r="G43" s="56">
        <f t="shared" si="8"/>
        <v>6982.0079999999989</v>
      </c>
      <c r="H43" s="56">
        <f t="shared" si="9"/>
        <v>38718.407999999996</v>
      </c>
      <c r="J43" s="53">
        <f>SUM(J42,J36,J34,J27,J13)</f>
        <v>38718.407999999996</v>
      </c>
    </row>
    <row r="44" spans="1:15" ht="24.95" customHeight="1" x14ac:dyDescent="0.2">
      <c r="I44" s="58" t="s">
        <v>56</v>
      </c>
      <c r="J44" s="59">
        <v>38748.480000000003</v>
      </c>
    </row>
    <row r="45" spans="1:15" ht="24.95" customHeight="1" x14ac:dyDescent="0.2">
      <c r="I45" s="58" t="s">
        <v>52</v>
      </c>
      <c r="J45" s="59">
        <f>J44-J43</f>
        <v>30.072000000007392</v>
      </c>
    </row>
    <row r="46" spans="1:15" ht="24.95" customHeight="1" x14ac:dyDescent="0.2">
      <c r="F46" s="53"/>
      <c r="G46" s="53"/>
    </row>
    <row r="47" spans="1:15" ht="24.95" customHeight="1" x14ac:dyDescent="0.2">
      <c r="G47" s="53"/>
      <c r="J47" s="53"/>
    </row>
  </sheetData>
  <printOptions gridLines="1"/>
  <pageMargins left="0.70866141732283472" right="0.70866141732283472" top="0.15748031496062992" bottom="0.15748031496062992" header="0.31496062992125984" footer="0.31496062992125984"/>
  <pageSetup paperSize="8" scale="89" orientation="portrait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22-08-2023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cp:lastPrinted>2023-07-06T10:20:06Z</cp:lastPrinted>
  <dcterms:created xsi:type="dcterms:W3CDTF">2023-07-06T10:10:13Z</dcterms:created>
  <dcterms:modified xsi:type="dcterms:W3CDTF">2023-08-22T08:57:10Z</dcterms:modified>
</cp:coreProperties>
</file>