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dc\DSGA\DATI\PNRR\PIANO 4.0\M4C1I3.2-2022-961\PROCEDURE DI ACQUISTO\ACQUISTO ARREDI\"/>
    </mc:Choice>
  </mc:AlternateContent>
  <bookViews>
    <workbookView xWindow="0" yWindow="0" windowWidth="28800" windowHeight="123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L44" i="1"/>
  <c r="N44" i="1" s="1"/>
  <c r="H44" i="1"/>
  <c r="G44" i="1"/>
  <c r="F44" i="1"/>
  <c r="M43" i="1"/>
  <c r="L43" i="1"/>
  <c r="N43" i="1" s="1"/>
  <c r="F43" i="1"/>
  <c r="N42" i="1"/>
  <c r="M42" i="1"/>
  <c r="L42" i="1"/>
  <c r="F42" i="1"/>
  <c r="M41" i="1"/>
  <c r="L41" i="1"/>
  <c r="N41" i="1" s="1"/>
  <c r="F41" i="1"/>
  <c r="G41" i="1" s="1"/>
  <c r="H41" i="1" s="1"/>
  <c r="M40" i="1"/>
  <c r="L40" i="1"/>
  <c r="N40" i="1" s="1"/>
  <c r="H40" i="1"/>
  <c r="G40" i="1"/>
  <c r="F40" i="1"/>
  <c r="M39" i="1"/>
  <c r="L39" i="1"/>
  <c r="N39" i="1" s="1"/>
  <c r="F39" i="1"/>
  <c r="N38" i="1"/>
  <c r="M38" i="1"/>
  <c r="L38" i="1"/>
  <c r="F38" i="1"/>
  <c r="N37" i="1"/>
  <c r="M37" i="1"/>
  <c r="L37" i="1"/>
  <c r="F37" i="1"/>
  <c r="M36" i="1"/>
  <c r="L36" i="1"/>
  <c r="N36" i="1" s="1"/>
  <c r="F36" i="1"/>
  <c r="G36" i="1" s="1"/>
  <c r="H36" i="1" s="1"/>
  <c r="M35" i="1"/>
  <c r="L35" i="1"/>
  <c r="N35" i="1" s="1"/>
  <c r="H35" i="1"/>
  <c r="G35" i="1"/>
  <c r="F35" i="1"/>
  <c r="M34" i="1"/>
  <c r="L34" i="1"/>
  <c r="N34" i="1" s="1"/>
  <c r="F34" i="1"/>
  <c r="N33" i="1"/>
  <c r="M33" i="1"/>
  <c r="L33" i="1"/>
  <c r="F33" i="1"/>
  <c r="M32" i="1"/>
  <c r="L32" i="1"/>
  <c r="N32" i="1" s="1"/>
  <c r="F32" i="1"/>
  <c r="G32" i="1" s="1"/>
  <c r="H32" i="1" s="1"/>
  <c r="M31" i="1"/>
  <c r="L31" i="1"/>
  <c r="N31" i="1" s="1"/>
  <c r="H31" i="1"/>
  <c r="G31" i="1"/>
  <c r="F31" i="1"/>
  <c r="M30" i="1"/>
  <c r="L30" i="1"/>
  <c r="N30" i="1" s="1"/>
  <c r="F30" i="1"/>
  <c r="N29" i="1"/>
  <c r="M29" i="1"/>
  <c r="L29" i="1"/>
  <c r="F29" i="1"/>
  <c r="N28" i="1"/>
  <c r="M28" i="1"/>
  <c r="L28" i="1"/>
  <c r="G28" i="1"/>
  <c r="F28" i="1"/>
  <c r="H28" i="1" s="1"/>
  <c r="M27" i="1"/>
  <c r="L27" i="1"/>
  <c r="N27" i="1" s="1"/>
  <c r="H27" i="1"/>
  <c r="G27" i="1"/>
  <c r="F27" i="1"/>
  <c r="N26" i="1"/>
  <c r="M26" i="1"/>
  <c r="L26" i="1"/>
  <c r="G26" i="1"/>
  <c r="F26" i="1"/>
  <c r="H26" i="1" s="1"/>
  <c r="M25" i="1"/>
  <c r="L25" i="1"/>
  <c r="N25" i="1" s="1"/>
  <c r="F25" i="1"/>
  <c r="N24" i="1"/>
  <c r="M24" i="1"/>
  <c r="L24" i="1"/>
  <c r="G24" i="1"/>
  <c r="F24" i="1"/>
  <c r="H24" i="1" s="1"/>
  <c r="M23" i="1"/>
  <c r="L23" i="1"/>
  <c r="N23" i="1" s="1"/>
  <c r="H23" i="1"/>
  <c r="G23" i="1"/>
  <c r="F23" i="1"/>
  <c r="N22" i="1"/>
  <c r="M22" i="1"/>
  <c r="L22" i="1"/>
  <c r="G22" i="1"/>
  <c r="F22" i="1"/>
  <c r="H22" i="1" s="1"/>
  <c r="M21" i="1"/>
  <c r="L21" i="1"/>
  <c r="N21" i="1" s="1"/>
  <c r="F21" i="1"/>
  <c r="N20" i="1"/>
  <c r="M20" i="1"/>
  <c r="L20" i="1"/>
  <c r="G20" i="1"/>
  <c r="F20" i="1"/>
  <c r="H20" i="1" s="1"/>
  <c r="M19" i="1"/>
  <c r="L19" i="1"/>
  <c r="N19" i="1" s="1"/>
  <c r="H19" i="1"/>
  <c r="G19" i="1"/>
  <c r="F19" i="1"/>
  <c r="N18" i="1"/>
  <c r="M18" i="1"/>
  <c r="L18" i="1"/>
  <c r="G18" i="1"/>
  <c r="F18" i="1"/>
  <c r="H18" i="1" s="1"/>
  <c r="M17" i="1"/>
  <c r="L17" i="1"/>
  <c r="N17" i="1" s="1"/>
  <c r="F17" i="1"/>
  <c r="N16" i="1"/>
  <c r="M16" i="1"/>
  <c r="L16" i="1"/>
  <c r="G16" i="1"/>
  <c r="F16" i="1"/>
  <c r="H16" i="1" s="1"/>
  <c r="M15" i="1"/>
  <c r="L15" i="1"/>
  <c r="N15" i="1" s="1"/>
  <c r="F15" i="1"/>
  <c r="M14" i="1"/>
  <c r="L14" i="1"/>
  <c r="N14" i="1" s="1"/>
  <c r="H14" i="1"/>
  <c r="G14" i="1"/>
  <c r="F14" i="1"/>
  <c r="M13" i="1"/>
  <c r="L13" i="1"/>
  <c r="N13" i="1" s="1"/>
  <c r="F13" i="1"/>
  <c r="N12" i="1"/>
  <c r="M12" i="1"/>
  <c r="L12" i="1"/>
  <c r="F12" i="1"/>
  <c r="G12" i="1" s="1"/>
  <c r="H12" i="1" s="1"/>
  <c r="M11" i="1"/>
  <c r="L11" i="1"/>
  <c r="N11" i="1" s="1"/>
  <c r="F11" i="1"/>
  <c r="M10" i="1"/>
  <c r="L10" i="1"/>
  <c r="N10" i="1" s="1"/>
  <c r="H10" i="1"/>
  <c r="G10" i="1"/>
  <c r="F10" i="1"/>
  <c r="M9" i="1"/>
  <c r="L9" i="1"/>
  <c r="N9" i="1" s="1"/>
  <c r="F9" i="1"/>
  <c r="N8" i="1"/>
  <c r="M8" i="1"/>
  <c r="L8" i="1"/>
  <c r="F8" i="1"/>
  <c r="G8" i="1" s="1"/>
  <c r="H8" i="1" s="1"/>
  <c r="M7" i="1"/>
  <c r="L7" i="1"/>
  <c r="N7" i="1" s="1"/>
  <c r="F7" i="1"/>
  <c r="M6" i="1"/>
  <c r="L6" i="1"/>
  <c r="N6" i="1" s="1"/>
  <c r="H6" i="1"/>
  <c r="G6" i="1"/>
  <c r="F6" i="1"/>
  <c r="M5" i="1"/>
  <c r="L5" i="1"/>
  <c r="N5" i="1" s="1"/>
  <c r="F5" i="1"/>
  <c r="N4" i="1"/>
  <c r="M4" i="1"/>
  <c r="M45" i="1" s="1"/>
  <c r="L4" i="1"/>
  <c r="F4" i="1"/>
  <c r="G4" i="1" s="1"/>
  <c r="H4" i="1" s="1"/>
  <c r="H42" i="1" l="1"/>
  <c r="N45" i="1"/>
  <c r="H34" i="1"/>
  <c r="H33" i="1"/>
  <c r="H30" i="1"/>
  <c r="G5" i="1"/>
  <c r="H5" i="1" s="1"/>
  <c r="G9" i="1"/>
  <c r="H9" i="1" s="1"/>
  <c r="G13" i="1"/>
  <c r="H13" i="1" s="1"/>
  <c r="G30" i="1"/>
  <c r="G34" i="1"/>
  <c r="G39" i="1"/>
  <c r="H39" i="1" s="1"/>
  <c r="J44" i="1" s="1"/>
  <c r="G43" i="1"/>
  <c r="H43" i="1" s="1"/>
  <c r="G17" i="1"/>
  <c r="H17" i="1" s="1"/>
  <c r="J29" i="1" s="1"/>
  <c r="G21" i="1"/>
  <c r="H21" i="1" s="1"/>
  <c r="G25" i="1"/>
  <c r="H25" i="1" s="1"/>
  <c r="G29" i="1"/>
  <c r="H29" i="1" s="1"/>
  <c r="G38" i="1"/>
  <c r="H38" i="1" s="1"/>
  <c r="G33" i="1"/>
  <c r="G42" i="1"/>
  <c r="G37" i="1"/>
  <c r="H37" i="1" s="1"/>
  <c r="J38" i="1" s="1"/>
  <c r="G7" i="1"/>
  <c r="H7" i="1" s="1"/>
  <c r="G11" i="1"/>
  <c r="H11" i="1" s="1"/>
  <c r="G15" i="1"/>
  <c r="H15" i="1" s="1"/>
  <c r="J15" i="1" l="1"/>
  <c r="J36" i="1"/>
</calcChain>
</file>

<file path=xl/sharedStrings.xml><?xml version="1.0" encoding="utf-8"?>
<sst xmlns="http://schemas.openxmlformats.org/spreadsheetml/2006/main" count="177" uniqueCount="82">
  <si>
    <t>OFFERTA ECONOMICA A COSTI UNITARI</t>
  </si>
  <si>
    <t>DENOMINAZIONE AMBIENTE</t>
  </si>
  <si>
    <t>N°</t>
  </si>
  <si>
    <t>Nome Prodotto</t>
  </si>
  <si>
    <t>Q.tà</t>
  </si>
  <si>
    <t>costi unitari escluso IVA</t>
  </si>
  <si>
    <t>costi unitari con IVA</t>
  </si>
  <si>
    <t>DESTINAZIONE</t>
  </si>
  <si>
    <t>costo totale escluso IVA</t>
  </si>
  <si>
    <t>costo totale con IVA</t>
  </si>
  <si>
    <t>AULA INFORMATICA</t>
  </si>
  <si>
    <t>GPN610502.0000</t>
  </si>
  <si>
    <t>CONTENITORE 2 ANTE SU RUOTE CM 120*45*91H</t>
  </si>
  <si>
    <t>SECONDARIA</t>
  </si>
  <si>
    <t>GPN602500.0000</t>
  </si>
  <si>
    <t>CONTENITORE 2 ANTE CM 80*45*168H</t>
  </si>
  <si>
    <t>GPN907702.0000</t>
  </si>
  <si>
    <t>SEDIA MONOSCOCCA IN FAGGIO SU RUOTE REGOLABILE 81 H CM 42-50 MOD. G-TYPE</t>
  </si>
  <si>
    <t>GU0000040.0000</t>
  </si>
  <si>
    <t>CASSETTIERA IN LEGNO SU RUOTE, 3 CASSETTI CM 42X56X58H (IDCA003)</t>
  </si>
  <si>
    <t>GU0000081.0000</t>
  </si>
  <si>
    <t>SCRIVANIA FIANCHI "T" CM 160*80*76H</t>
  </si>
  <si>
    <t>GU0000034.0000</t>
  </si>
  <si>
    <t>FRONTALE PER SCRIVANIA COMPATTA CM 160</t>
  </si>
  <si>
    <t>- IADH160 -</t>
  </si>
  <si>
    <t>SCRIVANIA FIANCHI "T" CM 160*60*76H</t>
  </si>
  <si>
    <t>GPN907405.0000</t>
  </si>
  <si>
    <t>SEDIA MONOSCOCCA 4 GAMBE H CM 42</t>
  </si>
  <si>
    <t>GU0000182</t>
  </si>
  <si>
    <t>CANALIZZAIONE PASSACAVI</t>
  </si>
  <si>
    <t>GU0000098</t>
  </si>
  <si>
    <t>BOCCOLA PASSACAVI DIAM. MM.60 COLORE GRIGIO ALLUMINIO (1PIR.80.90)</t>
  </si>
  <si>
    <t>GPN908006.0000</t>
  </si>
  <si>
    <t>TAVOLO TRAPEZIO CM 95*65*56*76H</t>
  </si>
  <si>
    <t>GPN907406.0000</t>
  </si>
  <si>
    <t>SEDIA MONOSCOCCA IN FAGGIO 4 GAMBE H CM 46 MOD. G-TYPE</t>
  </si>
  <si>
    <t>AULA 4.0 ex laboratorio di informatica</t>
  </si>
  <si>
    <t>DUCA D'AOSTA</t>
  </si>
  <si>
    <t>GPN907305.0000</t>
  </si>
  <si>
    <t>GPN907600.0000</t>
  </si>
  <si>
    <t>SEDIA MONOSCOCCA SU RUOTE REGOLABILE 23 H CM 38-46 MOD. G-TYPE</t>
  </si>
  <si>
    <t>GU0000219.0000</t>
  </si>
  <si>
    <t>TAVOLO RETTANGOLARE ''IDEA'' GAMBA ''01'' CM 180X60X76H</t>
  </si>
  <si>
    <t>CANALIZZAZIONE PASSACAVI SOTTOPIANO CM 140*13/7H</t>
  </si>
  <si>
    <t>GU0001206.0000</t>
  </si>
  <si>
    <t>VERTEBRA PASSACAVI</t>
  </si>
  <si>
    <t>GB0000263</t>
  </si>
  <si>
    <t>TOP ACCESS CON 3 PRESE</t>
  </si>
  <si>
    <t>GU0000510.0000</t>
  </si>
  <si>
    <t>TAVOLO RETTANGOLARE ''IDEA'' GAMBA ''01'' CM 120X60X76H</t>
  </si>
  <si>
    <t>GU0000139</t>
  </si>
  <si>
    <t>CANALIZZAZIONE PASSACAVI SOTTOPIANO CM 100*13*7H</t>
  </si>
  <si>
    <t>Aula multidisciplinare  4.0</t>
  </si>
  <si>
    <t>GPN908005.0000</t>
  </si>
  <si>
    <t>TAVOLO TRAPEZIO CM 95*65*56*70H</t>
  </si>
  <si>
    <t>GPN906500.0000</t>
  </si>
  <si>
    <t>CATTEDRA 140*70*76H</t>
  </si>
  <si>
    <t>Aula 4.0</t>
  </si>
  <si>
    <t>GPN612600.0000</t>
  </si>
  <si>
    <t>CONTENITORE 12 ANTINE CM 120*45*168H</t>
  </si>
  <si>
    <t>PRIMARIA CAMPAGNALTA</t>
  </si>
  <si>
    <t>GPN902105.0000</t>
  </si>
  <si>
    <t>TAVOLO ESAGONO CENTRALE LATO CM 30X70H</t>
  </si>
  <si>
    <t>GP0942201.0000</t>
  </si>
  <si>
    <t>PANNELLO FORATO PER SCRITTOIO CM 80*156H</t>
  </si>
  <si>
    <t>GP0944004.0000</t>
  </si>
  <si>
    <t>SCRITTOIO CM 80*43*25H</t>
  </si>
  <si>
    <t>SEDIA MONOSCOCCA SU RUOTE REGOLABILE H CM 38-46 MOD. G-TYPE</t>
  </si>
  <si>
    <t>GU0000501.0000</t>
  </si>
  <si>
    <t>TAVOLO RETTANGOLARE ''IDEA'' GAMBA ''01'' CM 140X60X76H</t>
  </si>
  <si>
    <t>PRIMARIA CAMPRETTO</t>
  </si>
  <si>
    <t>GU0002262.0000</t>
  </si>
  <si>
    <t>TAVOLO PIANO RIBALTABILE SU RUOTE CM 120*80*75H</t>
  </si>
  <si>
    <t>BORGHETTO</t>
  </si>
  <si>
    <t>GPN612500.0000</t>
  </si>
  <si>
    <t>contenitore 2 ante 120x45x168h</t>
  </si>
  <si>
    <t>contenitore 2 ante 80x45x168h</t>
  </si>
  <si>
    <t>GPN610501.0000</t>
  </si>
  <si>
    <t>contenitore 2 ante da sovrapporre 120x45x79h</t>
  </si>
  <si>
    <t>GPN600501.0000</t>
  </si>
  <si>
    <t>contenitore 2 ante da sovrapporre 80x45x79h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</si>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</sst>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0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6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FFC000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2" borderId="0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/>
    <xf numFmtId="164" fontId="3" fillId="2" borderId="0" xfId="0" applyNumberFormat="1" applyFont="1" applyFill="1" applyBorder="1"/>
    <xf numFmtId="44" fontId="3" fillId="0" borderId="3" xfId="0" applyNumberFormat="1" applyFont="1" applyFill="1" applyBorder="1" applyAlignment="1">
      <alignment vertical="top" wrapText="1"/>
    </xf>
    <xf numFmtId="0" fontId="3" fillId="4" borderId="0" xfId="0" applyFont="1" applyFill="1" applyBorder="1"/>
    <xf numFmtId="0" fontId="3" fillId="5" borderId="0" xfId="0" applyFont="1" applyFill="1" applyBorder="1"/>
    <xf numFmtId="44" fontId="3" fillId="0" borderId="3" xfId="0" applyNumberFormat="1" applyFont="1" applyFill="1" applyBorder="1" applyAlignment="1">
      <alignment wrapText="1"/>
    </xf>
    <xf numFmtId="0" fontId="3" fillId="6" borderId="0" xfId="0" applyFont="1" applyFill="1" applyBorder="1"/>
    <xf numFmtId="164" fontId="3" fillId="6" borderId="0" xfId="0" applyNumberFormat="1" applyFont="1" applyFill="1" applyBorder="1"/>
    <xf numFmtId="0" fontId="3" fillId="7" borderId="0" xfId="0" applyFont="1" applyFill="1" applyBorder="1"/>
    <xf numFmtId="164" fontId="3" fillId="7" borderId="0" xfId="0" applyNumberFormat="1" applyFont="1" applyFill="1" applyBorder="1"/>
    <xf numFmtId="0" fontId="3" fillId="8" borderId="0" xfId="0" applyFont="1" applyFill="1" applyBorder="1"/>
    <xf numFmtId="164" fontId="3" fillId="8" borderId="0" xfId="0" applyNumberFormat="1" applyFont="1" applyFill="1" applyBorder="1"/>
    <xf numFmtId="164" fontId="3" fillId="4" borderId="0" xfId="0" applyNumberFormat="1" applyFont="1" applyFill="1" applyBorder="1"/>
    <xf numFmtId="164" fontId="5" fillId="0" borderId="3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topLeftCell="A37" workbookViewId="0">
      <selection activeCell="R9" sqref="R9"/>
    </sheetView>
  </sheetViews>
  <sheetFormatPr defaultRowHeight="12.75" x14ac:dyDescent="0.2"/>
  <cols>
    <col min="1" max="1" width="20.42578125" style="28" customWidth="1"/>
    <col min="2" max="2" width="16.28515625" style="29" customWidth="1"/>
    <col min="3" max="3" width="46" style="30" customWidth="1"/>
    <col min="4" max="4" width="10.7109375" style="28" customWidth="1"/>
    <col min="5" max="5" width="10.85546875" style="28" hidden="1" customWidth="1"/>
    <col min="6" max="6" width="11.85546875" style="28" hidden="1" customWidth="1"/>
    <col min="7" max="7" width="10.85546875" style="28" hidden="1" customWidth="1"/>
    <col min="8" max="8" width="12.85546875" style="28" hidden="1" customWidth="1"/>
    <col min="9" max="9" width="18.7109375" style="31" customWidth="1"/>
    <col min="10" max="10" width="13.140625" style="28" hidden="1" customWidth="1"/>
    <col min="11" max="11" width="10.5703125" style="32" bestFit="1" customWidth="1"/>
    <col min="12" max="12" width="10.42578125" style="28" bestFit="1" customWidth="1"/>
    <col min="13" max="14" width="18.7109375" style="28" customWidth="1"/>
  </cols>
  <sheetData>
    <row r="1" spans="1:14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63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/>
      <c r="H3" s="1"/>
      <c r="I3" s="1" t="s">
        <v>7</v>
      </c>
      <c r="J3" s="1"/>
      <c r="K3" s="2" t="s">
        <v>5</v>
      </c>
      <c r="L3" s="1" t="s">
        <v>6</v>
      </c>
      <c r="M3" s="1" t="s">
        <v>8</v>
      </c>
      <c r="N3" s="1" t="s">
        <v>9</v>
      </c>
    </row>
    <row r="4" spans="1:14" ht="24.95" customHeight="1" x14ac:dyDescent="0.2">
      <c r="A4" s="3" t="s">
        <v>10</v>
      </c>
      <c r="B4" s="4" t="s">
        <v>11</v>
      </c>
      <c r="C4" s="5" t="s">
        <v>12</v>
      </c>
      <c r="D4" s="6">
        <v>1</v>
      </c>
      <c r="E4" s="7">
        <v>270.60000000000002</v>
      </c>
      <c r="F4" s="7">
        <f t="shared" ref="F4:F30" si="0">D4*E4</f>
        <v>270.60000000000002</v>
      </c>
      <c r="G4" s="7">
        <f t="shared" ref="G4:G38" si="1">F4*22/100</f>
        <v>59.532000000000011</v>
      </c>
      <c r="H4" s="7">
        <f t="shared" ref="H4:H29" si="2">F4+G4</f>
        <v>330.13200000000006</v>
      </c>
      <c r="I4" s="8" t="s">
        <v>13</v>
      </c>
      <c r="J4" s="9"/>
      <c r="K4" s="10"/>
      <c r="L4" s="11">
        <f>+K4*1.22</f>
        <v>0</v>
      </c>
      <c r="M4" s="11">
        <f>D4*K4</f>
        <v>0</v>
      </c>
      <c r="N4" s="11">
        <f>D4*L4</f>
        <v>0</v>
      </c>
    </row>
    <row r="5" spans="1:14" ht="24.95" customHeight="1" x14ac:dyDescent="0.2">
      <c r="A5" s="3" t="s">
        <v>10</v>
      </c>
      <c r="B5" s="4" t="s">
        <v>14</v>
      </c>
      <c r="C5" s="5" t="s">
        <v>15</v>
      </c>
      <c r="D5" s="6">
        <v>1</v>
      </c>
      <c r="E5" s="7">
        <v>329.4</v>
      </c>
      <c r="F5" s="7">
        <f t="shared" si="0"/>
        <v>329.4</v>
      </c>
      <c r="G5" s="7">
        <f t="shared" si="1"/>
        <v>72.467999999999989</v>
      </c>
      <c r="H5" s="7">
        <f t="shared" si="2"/>
        <v>401.86799999999994</v>
      </c>
      <c r="I5" s="8" t="s">
        <v>13</v>
      </c>
      <c r="J5" s="9"/>
      <c r="K5" s="10"/>
      <c r="L5" s="11">
        <f t="shared" ref="L5:L44" si="3">+K5*1.22</f>
        <v>0</v>
      </c>
      <c r="M5" s="11">
        <f t="shared" ref="M5:M44" si="4">D5*K5</f>
        <v>0</v>
      </c>
      <c r="N5" s="11">
        <f t="shared" ref="N5:N44" si="5">D5*L5</f>
        <v>0</v>
      </c>
    </row>
    <row r="6" spans="1:14" ht="24.95" customHeight="1" x14ac:dyDescent="0.2">
      <c r="A6" s="3" t="s">
        <v>10</v>
      </c>
      <c r="B6" s="4" t="s">
        <v>16</v>
      </c>
      <c r="C6" s="5" t="s">
        <v>17</v>
      </c>
      <c r="D6" s="6">
        <v>1</v>
      </c>
      <c r="E6" s="7">
        <v>71.400000000000006</v>
      </c>
      <c r="F6" s="7">
        <f t="shared" si="0"/>
        <v>71.400000000000006</v>
      </c>
      <c r="G6" s="7">
        <f t="shared" si="1"/>
        <v>15.708000000000002</v>
      </c>
      <c r="H6" s="7">
        <f t="shared" si="2"/>
        <v>87.108000000000004</v>
      </c>
      <c r="I6" s="8" t="s">
        <v>13</v>
      </c>
      <c r="J6" s="9"/>
      <c r="K6" s="10"/>
      <c r="L6" s="11">
        <f t="shared" si="3"/>
        <v>0</v>
      </c>
      <c r="M6" s="11">
        <f t="shared" si="4"/>
        <v>0</v>
      </c>
      <c r="N6" s="11">
        <f t="shared" si="5"/>
        <v>0</v>
      </c>
    </row>
    <row r="7" spans="1:14" ht="24.95" customHeight="1" x14ac:dyDescent="0.2">
      <c r="A7" s="3" t="s">
        <v>10</v>
      </c>
      <c r="B7" s="4" t="s">
        <v>18</v>
      </c>
      <c r="C7" s="5" t="s">
        <v>19</v>
      </c>
      <c r="D7" s="6">
        <v>1</v>
      </c>
      <c r="E7" s="7">
        <v>236.4</v>
      </c>
      <c r="F7" s="7">
        <f t="shared" si="0"/>
        <v>236.4</v>
      </c>
      <c r="G7" s="7">
        <f t="shared" si="1"/>
        <v>52.008000000000003</v>
      </c>
      <c r="H7" s="7">
        <f t="shared" si="2"/>
        <v>288.40800000000002</v>
      </c>
      <c r="I7" s="8" t="s">
        <v>13</v>
      </c>
      <c r="J7" s="9"/>
      <c r="K7" s="10"/>
      <c r="L7" s="11">
        <f t="shared" si="3"/>
        <v>0</v>
      </c>
      <c r="M7" s="11">
        <f t="shared" si="4"/>
        <v>0</v>
      </c>
      <c r="N7" s="11">
        <f t="shared" si="5"/>
        <v>0</v>
      </c>
    </row>
    <row r="8" spans="1:14" ht="24.95" customHeight="1" x14ac:dyDescent="0.2">
      <c r="A8" s="3" t="s">
        <v>10</v>
      </c>
      <c r="B8" s="4" t="s">
        <v>20</v>
      </c>
      <c r="C8" s="5" t="s">
        <v>21</v>
      </c>
      <c r="D8" s="6">
        <v>1</v>
      </c>
      <c r="E8" s="7">
        <v>316.8</v>
      </c>
      <c r="F8" s="7">
        <f t="shared" si="0"/>
        <v>316.8</v>
      </c>
      <c r="G8" s="7">
        <f t="shared" si="1"/>
        <v>69.695999999999998</v>
      </c>
      <c r="H8" s="7">
        <f t="shared" si="2"/>
        <v>386.49599999999998</v>
      </c>
      <c r="I8" s="8" t="s">
        <v>13</v>
      </c>
      <c r="J8" s="9"/>
      <c r="K8" s="10"/>
      <c r="L8" s="11">
        <f t="shared" si="3"/>
        <v>0</v>
      </c>
      <c r="M8" s="11">
        <f t="shared" si="4"/>
        <v>0</v>
      </c>
      <c r="N8" s="11">
        <f t="shared" si="5"/>
        <v>0</v>
      </c>
    </row>
    <row r="9" spans="1:14" ht="24.95" customHeight="1" x14ac:dyDescent="0.2">
      <c r="A9" s="3" t="s">
        <v>10</v>
      </c>
      <c r="B9" s="4" t="s">
        <v>22</v>
      </c>
      <c r="C9" s="5" t="s">
        <v>23</v>
      </c>
      <c r="D9" s="6">
        <v>1</v>
      </c>
      <c r="E9" s="7">
        <v>71.400000000000006</v>
      </c>
      <c r="F9" s="7">
        <f t="shared" si="0"/>
        <v>71.400000000000006</v>
      </c>
      <c r="G9" s="7">
        <f t="shared" si="1"/>
        <v>15.708000000000002</v>
      </c>
      <c r="H9" s="7">
        <f t="shared" si="2"/>
        <v>87.108000000000004</v>
      </c>
      <c r="I9" s="8" t="s">
        <v>13</v>
      </c>
      <c r="J9" s="9"/>
      <c r="K9" s="10"/>
      <c r="L9" s="11">
        <f t="shared" si="3"/>
        <v>0</v>
      </c>
      <c r="M9" s="11">
        <f t="shared" si="4"/>
        <v>0</v>
      </c>
      <c r="N9" s="11">
        <f t="shared" si="5"/>
        <v>0</v>
      </c>
    </row>
    <row r="10" spans="1:14" ht="24.95" customHeight="1" x14ac:dyDescent="0.2">
      <c r="A10" s="3" t="s">
        <v>10</v>
      </c>
      <c r="B10" s="4" t="s">
        <v>24</v>
      </c>
      <c r="C10" s="5" t="s">
        <v>25</v>
      </c>
      <c r="D10" s="6">
        <v>3</v>
      </c>
      <c r="E10" s="7">
        <v>314.39999999999998</v>
      </c>
      <c r="F10" s="7">
        <f t="shared" si="0"/>
        <v>943.19999999999993</v>
      </c>
      <c r="G10" s="7">
        <f t="shared" si="1"/>
        <v>207.50399999999999</v>
      </c>
      <c r="H10" s="7">
        <f t="shared" si="2"/>
        <v>1150.704</v>
      </c>
      <c r="I10" s="8" t="s">
        <v>13</v>
      </c>
      <c r="J10" s="9"/>
      <c r="K10" s="10"/>
      <c r="L10" s="11">
        <f t="shared" si="3"/>
        <v>0</v>
      </c>
      <c r="M10" s="11">
        <f t="shared" si="4"/>
        <v>0</v>
      </c>
      <c r="N10" s="11">
        <f t="shared" si="5"/>
        <v>0</v>
      </c>
    </row>
    <row r="11" spans="1:14" ht="24.95" customHeight="1" x14ac:dyDescent="0.2">
      <c r="A11" s="3" t="s">
        <v>10</v>
      </c>
      <c r="B11" s="4" t="s">
        <v>26</v>
      </c>
      <c r="C11" s="5" t="s">
        <v>27</v>
      </c>
      <c r="D11" s="6">
        <v>25</v>
      </c>
      <c r="E11" s="7">
        <v>67.5</v>
      </c>
      <c r="F11" s="7">
        <f t="shared" si="0"/>
        <v>1687.5</v>
      </c>
      <c r="G11" s="7">
        <f t="shared" si="1"/>
        <v>371.25</v>
      </c>
      <c r="H11" s="7">
        <f t="shared" si="2"/>
        <v>2058.75</v>
      </c>
      <c r="I11" s="8" t="s">
        <v>13</v>
      </c>
      <c r="J11" s="9"/>
      <c r="K11" s="10"/>
      <c r="L11" s="11">
        <f t="shared" si="3"/>
        <v>0</v>
      </c>
      <c r="M11" s="11">
        <f t="shared" si="4"/>
        <v>0</v>
      </c>
      <c r="N11" s="11">
        <f t="shared" si="5"/>
        <v>0</v>
      </c>
    </row>
    <row r="12" spans="1:14" ht="24.95" customHeight="1" x14ac:dyDescent="0.2">
      <c r="A12" s="3" t="s">
        <v>10</v>
      </c>
      <c r="B12" s="4" t="s">
        <v>28</v>
      </c>
      <c r="C12" s="5" t="s">
        <v>29</v>
      </c>
      <c r="D12" s="6">
        <v>13</v>
      </c>
      <c r="E12" s="7">
        <v>14.1</v>
      </c>
      <c r="F12" s="7">
        <f t="shared" si="0"/>
        <v>183.29999999999998</v>
      </c>
      <c r="G12" s="7">
        <f t="shared" si="1"/>
        <v>40.325999999999993</v>
      </c>
      <c r="H12" s="7">
        <f t="shared" si="2"/>
        <v>223.62599999999998</v>
      </c>
      <c r="I12" s="8" t="s">
        <v>13</v>
      </c>
      <c r="J12" s="9"/>
      <c r="K12" s="10"/>
      <c r="L12" s="11">
        <f t="shared" si="3"/>
        <v>0</v>
      </c>
      <c r="M12" s="11">
        <f t="shared" si="4"/>
        <v>0</v>
      </c>
      <c r="N12" s="11">
        <f t="shared" si="5"/>
        <v>0</v>
      </c>
    </row>
    <row r="13" spans="1:14" ht="24.95" customHeight="1" x14ac:dyDescent="0.2">
      <c r="A13" s="3" t="s">
        <v>10</v>
      </c>
      <c r="B13" s="4" t="s">
        <v>30</v>
      </c>
      <c r="C13" s="5" t="s">
        <v>31</v>
      </c>
      <c r="D13" s="6">
        <v>25</v>
      </c>
      <c r="E13" s="7">
        <v>5.0999999999999996</v>
      </c>
      <c r="F13" s="7">
        <f t="shared" si="0"/>
        <v>127.49999999999999</v>
      </c>
      <c r="G13" s="7">
        <f t="shared" si="1"/>
        <v>28.049999999999997</v>
      </c>
      <c r="H13" s="7">
        <f t="shared" si="2"/>
        <v>155.54999999999998</v>
      </c>
      <c r="I13" s="8" t="s">
        <v>13</v>
      </c>
      <c r="J13" s="9"/>
      <c r="K13" s="10"/>
      <c r="L13" s="11">
        <f t="shared" si="3"/>
        <v>0</v>
      </c>
      <c r="M13" s="11">
        <f t="shared" si="4"/>
        <v>0</v>
      </c>
      <c r="N13" s="11">
        <f t="shared" si="5"/>
        <v>0</v>
      </c>
    </row>
    <row r="14" spans="1:14" ht="24.95" customHeight="1" x14ac:dyDescent="0.2">
      <c r="A14" s="3" t="s">
        <v>10</v>
      </c>
      <c r="B14" s="4" t="s">
        <v>32</v>
      </c>
      <c r="C14" s="5" t="s">
        <v>33</v>
      </c>
      <c r="D14" s="6">
        <v>16</v>
      </c>
      <c r="E14" s="7">
        <v>68.099999999999994</v>
      </c>
      <c r="F14" s="7">
        <f t="shared" si="0"/>
        <v>1089.5999999999999</v>
      </c>
      <c r="G14" s="7">
        <f t="shared" si="1"/>
        <v>239.71199999999996</v>
      </c>
      <c r="H14" s="7">
        <f t="shared" si="2"/>
        <v>1329.3119999999999</v>
      </c>
      <c r="I14" s="8" t="s">
        <v>13</v>
      </c>
      <c r="J14" s="9"/>
      <c r="K14" s="10"/>
      <c r="L14" s="11">
        <f t="shared" si="3"/>
        <v>0</v>
      </c>
      <c r="M14" s="11">
        <f t="shared" si="4"/>
        <v>0</v>
      </c>
      <c r="N14" s="11">
        <f t="shared" si="5"/>
        <v>0</v>
      </c>
    </row>
    <row r="15" spans="1:14" ht="24.95" customHeight="1" x14ac:dyDescent="0.2">
      <c r="A15" s="3" t="s">
        <v>10</v>
      </c>
      <c r="B15" s="4" t="s">
        <v>34</v>
      </c>
      <c r="C15" s="5" t="s">
        <v>35</v>
      </c>
      <c r="D15" s="6">
        <v>16</v>
      </c>
      <c r="E15" s="7">
        <v>71.400000000000006</v>
      </c>
      <c r="F15" s="7">
        <f t="shared" si="0"/>
        <v>1142.4000000000001</v>
      </c>
      <c r="G15" s="7">
        <f t="shared" si="1"/>
        <v>251.32800000000003</v>
      </c>
      <c r="H15" s="7">
        <f t="shared" si="2"/>
        <v>1393.7280000000001</v>
      </c>
      <c r="I15" s="8" t="s">
        <v>13</v>
      </c>
      <c r="J15" s="12">
        <f>SUM(H4:H15)</f>
        <v>7892.7900000000009</v>
      </c>
      <c r="K15" s="10"/>
      <c r="L15" s="11">
        <f t="shared" si="3"/>
        <v>0</v>
      </c>
      <c r="M15" s="11">
        <f t="shared" si="4"/>
        <v>0</v>
      </c>
      <c r="N15" s="11">
        <f t="shared" si="5"/>
        <v>0</v>
      </c>
    </row>
    <row r="16" spans="1:14" ht="24.95" customHeight="1" x14ac:dyDescent="0.2">
      <c r="A16" s="3" t="s">
        <v>36</v>
      </c>
      <c r="B16" s="4" t="s">
        <v>18</v>
      </c>
      <c r="C16" s="5" t="s">
        <v>19</v>
      </c>
      <c r="D16" s="6">
        <v>1</v>
      </c>
      <c r="E16" s="13">
        <v>236.4</v>
      </c>
      <c r="F16" s="7">
        <f t="shared" si="0"/>
        <v>236.4</v>
      </c>
      <c r="G16" s="7">
        <f t="shared" si="1"/>
        <v>52.008000000000003</v>
      </c>
      <c r="H16" s="7">
        <f t="shared" si="2"/>
        <v>288.40800000000002</v>
      </c>
      <c r="I16" s="8" t="s">
        <v>37</v>
      </c>
      <c r="J16" s="14"/>
      <c r="K16" s="10"/>
      <c r="L16" s="11">
        <f t="shared" si="3"/>
        <v>0</v>
      </c>
      <c r="M16" s="11">
        <f t="shared" si="4"/>
        <v>0</v>
      </c>
      <c r="N16" s="11">
        <f t="shared" si="5"/>
        <v>0</v>
      </c>
    </row>
    <row r="17" spans="1:14" ht="24.95" customHeight="1" x14ac:dyDescent="0.2">
      <c r="A17" s="3" t="s">
        <v>36</v>
      </c>
      <c r="B17" s="4" t="s">
        <v>38</v>
      </c>
      <c r="C17" s="5" t="s">
        <v>27</v>
      </c>
      <c r="D17" s="6">
        <v>24</v>
      </c>
      <c r="E17" s="13">
        <v>57.9</v>
      </c>
      <c r="F17" s="7">
        <f t="shared" si="0"/>
        <v>1389.6</v>
      </c>
      <c r="G17" s="7">
        <f t="shared" si="1"/>
        <v>305.71199999999999</v>
      </c>
      <c r="H17" s="7">
        <f t="shared" si="2"/>
        <v>1695.3119999999999</v>
      </c>
      <c r="I17" s="8" t="s">
        <v>37</v>
      </c>
      <c r="J17" s="14"/>
      <c r="K17" s="10"/>
      <c r="L17" s="11">
        <f t="shared" si="3"/>
        <v>0</v>
      </c>
      <c r="M17" s="11">
        <f t="shared" si="4"/>
        <v>0</v>
      </c>
      <c r="N17" s="11">
        <f t="shared" si="5"/>
        <v>0</v>
      </c>
    </row>
    <row r="18" spans="1:14" ht="24.95" customHeight="1" x14ac:dyDescent="0.2">
      <c r="A18" s="3" t="s">
        <v>36</v>
      </c>
      <c r="B18" s="4" t="s">
        <v>39</v>
      </c>
      <c r="C18" s="5" t="s">
        <v>40</v>
      </c>
      <c r="D18" s="6">
        <v>1</v>
      </c>
      <c r="E18" s="13">
        <v>59.7</v>
      </c>
      <c r="F18" s="7">
        <f t="shared" si="0"/>
        <v>59.7</v>
      </c>
      <c r="G18" s="7">
        <f t="shared" si="1"/>
        <v>13.134</v>
      </c>
      <c r="H18" s="7">
        <f t="shared" si="2"/>
        <v>72.834000000000003</v>
      </c>
      <c r="I18" s="8" t="s">
        <v>37</v>
      </c>
      <c r="J18" s="14"/>
      <c r="K18" s="10"/>
      <c r="L18" s="11">
        <f t="shared" si="3"/>
        <v>0</v>
      </c>
      <c r="M18" s="11">
        <f t="shared" si="4"/>
        <v>0</v>
      </c>
      <c r="N18" s="11">
        <f t="shared" si="5"/>
        <v>0</v>
      </c>
    </row>
    <row r="19" spans="1:14" ht="24.95" customHeight="1" x14ac:dyDescent="0.2">
      <c r="A19" s="3" t="s">
        <v>36</v>
      </c>
      <c r="B19" s="4" t="s">
        <v>41</v>
      </c>
      <c r="C19" s="5" t="s">
        <v>42</v>
      </c>
      <c r="D19" s="6">
        <v>5</v>
      </c>
      <c r="E19" s="13">
        <v>350.1</v>
      </c>
      <c r="F19" s="7">
        <f t="shared" si="0"/>
        <v>1750.5</v>
      </c>
      <c r="G19" s="7">
        <f t="shared" si="1"/>
        <v>385.11</v>
      </c>
      <c r="H19" s="7">
        <f t="shared" si="2"/>
        <v>2135.61</v>
      </c>
      <c r="I19" s="8" t="s">
        <v>37</v>
      </c>
      <c r="J19" s="14"/>
      <c r="K19" s="10"/>
      <c r="L19" s="11">
        <f t="shared" si="3"/>
        <v>0</v>
      </c>
      <c r="M19" s="11">
        <f t="shared" si="4"/>
        <v>0</v>
      </c>
      <c r="N19" s="11">
        <f t="shared" si="5"/>
        <v>0</v>
      </c>
    </row>
    <row r="20" spans="1:14" ht="24.95" customHeight="1" x14ac:dyDescent="0.2">
      <c r="A20" s="3" t="s">
        <v>36</v>
      </c>
      <c r="B20" s="4" t="s">
        <v>28</v>
      </c>
      <c r="C20" s="5" t="s">
        <v>43</v>
      </c>
      <c r="D20" s="6">
        <v>5</v>
      </c>
      <c r="E20" s="13">
        <v>14.1</v>
      </c>
      <c r="F20" s="7">
        <f t="shared" si="0"/>
        <v>70.5</v>
      </c>
      <c r="G20" s="7">
        <f t="shared" si="1"/>
        <v>15.51</v>
      </c>
      <c r="H20" s="7">
        <f t="shared" si="2"/>
        <v>86.01</v>
      </c>
      <c r="I20" s="8" t="s">
        <v>37</v>
      </c>
      <c r="J20" s="14"/>
      <c r="K20" s="10"/>
      <c r="L20" s="11">
        <f t="shared" si="3"/>
        <v>0</v>
      </c>
      <c r="M20" s="11">
        <f t="shared" si="4"/>
        <v>0</v>
      </c>
      <c r="N20" s="11">
        <f t="shared" si="5"/>
        <v>0</v>
      </c>
    </row>
    <row r="21" spans="1:14" ht="24.95" customHeight="1" x14ac:dyDescent="0.2">
      <c r="A21" s="3" t="s">
        <v>36</v>
      </c>
      <c r="B21" s="4" t="s">
        <v>44</v>
      </c>
      <c r="C21" s="5" t="s">
        <v>45</v>
      </c>
      <c r="D21" s="6">
        <v>5</v>
      </c>
      <c r="E21" s="13">
        <v>52.5</v>
      </c>
      <c r="F21" s="7">
        <f t="shared" si="0"/>
        <v>262.5</v>
      </c>
      <c r="G21" s="7">
        <f t="shared" si="1"/>
        <v>57.75</v>
      </c>
      <c r="H21" s="7">
        <f t="shared" si="2"/>
        <v>320.25</v>
      </c>
      <c r="I21" s="8" t="s">
        <v>37</v>
      </c>
      <c r="J21" s="14"/>
      <c r="K21" s="10"/>
      <c r="L21" s="11">
        <f t="shared" si="3"/>
        <v>0</v>
      </c>
      <c r="M21" s="11">
        <f t="shared" si="4"/>
        <v>0</v>
      </c>
      <c r="N21" s="11">
        <f t="shared" si="5"/>
        <v>0</v>
      </c>
    </row>
    <row r="22" spans="1:14" ht="24.95" customHeight="1" x14ac:dyDescent="0.2">
      <c r="A22" s="3" t="s">
        <v>36</v>
      </c>
      <c r="B22" s="4" t="s">
        <v>46</v>
      </c>
      <c r="C22" s="5" t="s">
        <v>47</v>
      </c>
      <c r="D22" s="6">
        <v>5</v>
      </c>
      <c r="E22" s="13">
        <v>147</v>
      </c>
      <c r="F22" s="7">
        <f t="shared" si="0"/>
        <v>735</v>
      </c>
      <c r="G22" s="7">
        <f t="shared" si="1"/>
        <v>161.69999999999999</v>
      </c>
      <c r="H22" s="7">
        <f t="shared" si="2"/>
        <v>896.7</v>
      </c>
      <c r="I22" s="8" t="s">
        <v>37</v>
      </c>
      <c r="J22" s="14"/>
      <c r="K22" s="10"/>
      <c r="L22" s="11">
        <f t="shared" si="3"/>
        <v>0</v>
      </c>
      <c r="M22" s="11">
        <f t="shared" si="4"/>
        <v>0</v>
      </c>
      <c r="N22" s="11">
        <f t="shared" si="5"/>
        <v>0</v>
      </c>
    </row>
    <row r="23" spans="1:14" ht="24.95" customHeight="1" x14ac:dyDescent="0.2">
      <c r="A23" s="5" t="s">
        <v>36</v>
      </c>
      <c r="B23" s="4" t="s">
        <v>48</v>
      </c>
      <c r="C23" s="5" t="s">
        <v>49</v>
      </c>
      <c r="D23" s="6">
        <v>5</v>
      </c>
      <c r="E23" s="13">
        <v>323.7</v>
      </c>
      <c r="F23" s="7">
        <f t="shared" si="0"/>
        <v>1618.5</v>
      </c>
      <c r="G23" s="7">
        <f t="shared" si="1"/>
        <v>356.07</v>
      </c>
      <c r="H23" s="7">
        <f t="shared" si="2"/>
        <v>1974.57</v>
      </c>
      <c r="I23" s="8" t="s">
        <v>37</v>
      </c>
      <c r="J23" s="15"/>
      <c r="K23" s="10"/>
      <c r="L23" s="11">
        <f t="shared" si="3"/>
        <v>0</v>
      </c>
      <c r="M23" s="11">
        <f t="shared" si="4"/>
        <v>0</v>
      </c>
      <c r="N23" s="11">
        <f t="shared" si="5"/>
        <v>0</v>
      </c>
    </row>
    <row r="24" spans="1:14" ht="24.95" customHeight="1" x14ac:dyDescent="0.2">
      <c r="A24" s="5" t="s">
        <v>36</v>
      </c>
      <c r="B24" s="4" t="s">
        <v>50</v>
      </c>
      <c r="C24" s="5" t="s">
        <v>51</v>
      </c>
      <c r="D24" s="6">
        <v>5</v>
      </c>
      <c r="E24" s="13">
        <v>9.6</v>
      </c>
      <c r="F24" s="7">
        <f t="shared" si="0"/>
        <v>48</v>
      </c>
      <c r="G24" s="7">
        <f t="shared" si="1"/>
        <v>10.56</v>
      </c>
      <c r="H24" s="7">
        <f t="shared" si="2"/>
        <v>58.56</v>
      </c>
      <c r="I24" s="8" t="s">
        <v>37</v>
      </c>
      <c r="J24" s="15"/>
      <c r="K24" s="10"/>
      <c r="L24" s="11">
        <f t="shared" si="3"/>
        <v>0</v>
      </c>
      <c r="M24" s="11">
        <f t="shared" si="4"/>
        <v>0</v>
      </c>
      <c r="N24" s="11">
        <f t="shared" si="5"/>
        <v>0</v>
      </c>
    </row>
    <row r="25" spans="1:14" ht="24.95" customHeight="1" x14ac:dyDescent="0.2">
      <c r="A25" s="5" t="s">
        <v>36</v>
      </c>
      <c r="B25" s="4" t="s">
        <v>44</v>
      </c>
      <c r="C25" s="5" t="s">
        <v>45</v>
      </c>
      <c r="D25" s="6">
        <v>5</v>
      </c>
      <c r="E25" s="16">
        <v>52.5</v>
      </c>
      <c r="F25" s="7">
        <f t="shared" si="0"/>
        <v>262.5</v>
      </c>
      <c r="G25" s="7">
        <f t="shared" si="1"/>
        <v>57.75</v>
      </c>
      <c r="H25" s="7">
        <f t="shared" si="2"/>
        <v>320.25</v>
      </c>
      <c r="I25" s="8" t="s">
        <v>37</v>
      </c>
      <c r="J25" s="15"/>
      <c r="K25" s="10"/>
      <c r="L25" s="11">
        <f t="shared" si="3"/>
        <v>0</v>
      </c>
      <c r="M25" s="11">
        <f t="shared" si="4"/>
        <v>0</v>
      </c>
      <c r="N25" s="11">
        <f t="shared" si="5"/>
        <v>0</v>
      </c>
    </row>
    <row r="26" spans="1:14" ht="24.95" customHeight="1" x14ac:dyDescent="0.2">
      <c r="A26" s="5" t="s">
        <v>36</v>
      </c>
      <c r="B26" s="4" t="s">
        <v>46</v>
      </c>
      <c r="C26" s="5" t="s">
        <v>47</v>
      </c>
      <c r="D26" s="6">
        <v>5</v>
      </c>
      <c r="E26" s="16">
        <v>147</v>
      </c>
      <c r="F26" s="7">
        <f t="shared" si="0"/>
        <v>735</v>
      </c>
      <c r="G26" s="7">
        <f t="shared" si="1"/>
        <v>161.69999999999999</v>
      </c>
      <c r="H26" s="7">
        <f t="shared" si="2"/>
        <v>896.7</v>
      </c>
      <c r="I26" s="8" t="s">
        <v>37</v>
      </c>
      <c r="J26" s="15"/>
      <c r="K26" s="10"/>
      <c r="L26" s="11">
        <f t="shared" si="3"/>
        <v>0</v>
      </c>
      <c r="M26" s="11">
        <f t="shared" si="4"/>
        <v>0</v>
      </c>
      <c r="N26" s="11">
        <f t="shared" si="5"/>
        <v>0</v>
      </c>
    </row>
    <row r="27" spans="1:14" ht="24.95" customHeight="1" x14ac:dyDescent="0.2">
      <c r="A27" s="3" t="s">
        <v>52</v>
      </c>
      <c r="B27" s="4" t="s">
        <v>53</v>
      </c>
      <c r="C27" s="5" t="s">
        <v>54</v>
      </c>
      <c r="D27" s="6">
        <v>24</v>
      </c>
      <c r="E27" s="16">
        <v>66.900000000000006</v>
      </c>
      <c r="F27" s="7">
        <f t="shared" si="0"/>
        <v>1605.6000000000001</v>
      </c>
      <c r="G27" s="7">
        <f t="shared" si="1"/>
        <v>353.23200000000003</v>
      </c>
      <c r="H27" s="7">
        <f t="shared" si="2"/>
        <v>1958.8320000000001</v>
      </c>
      <c r="I27" s="8" t="s">
        <v>37</v>
      </c>
      <c r="J27" s="17"/>
      <c r="K27" s="10"/>
      <c r="L27" s="11">
        <f t="shared" si="3"/>
        <v>0</v>
      </c>
      <c r="M27" s="11">
        <f t="shared" si="4"/>
        <v>0</v>
      </c>
      <c r="N27" s="11">
        <f t="shared" si="5"/>
        <v>0</v>
      </c>
    </row>
    <row r="28" spans="1:14" ht="24.95" customHeight="1" x14ac:dyDescent="0.2">
      <c r="A28" s="3" t="s">
        <v>52</v>
      </c>
      <c r="B28" s="4" t="s">
        <v>55</v>
      </c>
      <c r="C28" s="5" t="s">
        <v>56</v>
      </c>
      <c r="D28" s="6">
        <v>1</v>
      </c>
      <c r="E28" s="16">
        <v>262.8</v>
      </c>
      <c r="F28" s="7">
        <f t="shared" si="0"/>
        <v>262.8</v>
      </c>
      <c r="G28" s="7">
        <f t="shared" si="1"/>
        <v>57.816000000000003</v>
      </c>
      <c r="H28" s="7">
        <f t="shared" si="2"/>
        <v>320.61599999999999</v>
      </c>
      <c r="I28" s="8" t="s">
        <v>37</v>
      </c>
      <c r="J28" s="17"/>
      <c r="K28" s="10"/>
      <c r="L28" s="11">
        <f t="shared" si="3"/>
        <v>0</v>
      </c>
      <c r="M28" s="11">
        <f t="shared" si="4"/>
        <v>0</v>
      </c>
      <c r="N28" s="11">
        <f t="shared" si="5"/>
        <v>0</v>
      </c>
    </row>
    <row r="29" spans="1:14" ht="24.95" customHeight="1" x14ac:dyDescent="0.2">
      <c r="A29" s="3" t="s">
        <v>52</v>
      </c>
      <c r="B29" s="4" t="s">
        <v>38</v>
      </c>
      <c r="C29" s="5" t="s">
        <v>27</v>
      </c>
      <c r="D29" s="6">
        <v>24</v>
      </c>
      <c r="E29" s="13">
        <v>57.9</v>
      </c>
      <c r="F29" s="7">
        <f t="shared" si="0"/>
        <v>1389.6</v>
      </c>
      <c r="G29" s="7">
        <f t="shared" si="1"/>
        <v>305.71199999999999</v>
      </c>
      <c r="H29" s="7">
        <f t="shared" si="2"/>
        <v>1695.3119999999999</v>
      </c>
      <c r="I29" s="8" t="s">
        <v>37</v>
      </c>
      <c r="J29" s="18">
        <f>SUBTOTAL(9,H16:H29)</f>
        <v>12719.964</v>
      </c>
      <c r="K29" s="10"/>
      <c r="L29" s="11">
        <f t="shared" si="3"/>
        <v>0</v>
      </c>
      <c r="M29" s="11">
        <f t="shared" si="4"/>
        <v>0</v>
      </c>
      <c r="N29" s="11">
        <f t="shared" si="5"/>
        <v>0</v>
      </c>
    </row>
    <row r="30" spans="1:14" ht="24.95" customHeight="1" x14ac:dyDescent="0.2">
      <c r="A30" s="3" t="s">
        <v>57</v>
      </c>
      <c r="B30" s="4" t="s">
        <v>58</v>
      </c>
      <c r="C30" s="5" t="s">
        <v>59</v>
      </c>
      <c r="D30" s="6">
        <v>3</v>
      </c>
      <c r="E30" s="13">
        <v>671.4</v>
      </c>
      <c r="F30" s="7">
        <f t="shared" si="0"/>
        <v>2014.1999999999998</v>
      </c>
      <c r="G30" s="7">
        <f t="shared" si="1"/>
        <v>443.12399999999997</v>
      </c>
      <c r="H30" s="7">
        <f>F30+G30</f>
        <v>2457.3239999999996</v>
      </c>
      <c r="I30" s="8" t="s">
        <v>60</v>
      </c>
      <c r="J30" s="19"/>
      <c r="K30" s="10"/>
      <c r="L30" s="11">
        <f t="shared" si="3"/>
        <v>0</v>
      </c>
      <c r="M30" s="11">
        <f t="shared" si="4"/>
        <v>0</v>
      </c>
      <c r="N30" s="11">
        <f t="shared" si="5"/>
        <v>0</v>
      </c>
    </row>
    <row r="31" spans="1:14" ht="24.95" customHeight="1" x14ac:dyDescent="0.2">
      <c r="A31" s="3" t="s">
        <v>57</v>
      </c>
      <c r="B31" s="4" t="s">
        <v>53</v>
      </c>
      <c r="C31" s="5" t="s">
        <v>54</v>
      </c>
      <c r="D31" s="6">
        <v>12</v>
      </c>
      <c r="E31" s="13">
        <v>66.900000000000006</v>
      </c>
      <c r="F31" s="7">
        <f>D31*E31</f>
        <v>802.80000000000007</v>
      </c>
      <c r="G31" s="7">
        <f t="shared" si="1"/>
        <v>176.61600000000001</v>
      </c>
      <c r="H31" s="7">
        <f>F31+G31</f>
        <v>979.41600000000005</v>
      </c>
      <c r="I31" s="8" t="s">
        <v>60</v>
      </c>
      <c r="J31" s="19"/>
      <c r="K31" s="10"/>
      <c r="L31" s="11">
        <f t="shared" si="3"/>
        <v>0</v>
      </c>
      <c r="M31" s="11">
        <f t="shared" si="4"/>
        <v>0</v>
      </c>
      <c r="N31" s="11">
        <f t="shared" si="5"/>
        <v>0</v>
      </c>
    </row>
    <row r="32" spans="1:14" ht="24.95" customHeight="1" x14ac:dyDescent="0.2">
      <c r="A32" s="3" t="s">
        <v>57</v>
      </c>
      <c r="B32" s="4" t="s">
        <v>61</v>
      </c>
      <c r="C32" s="5" t="s">
        <v>62</v>
      </c>
      <c r="D32" s="6">
        <v>2</v>
      </c>
      <c r="E32" s="13">
        <v>72.599999999999994</v>
      </c>
      <c r="F32" s="7">
        <f>D32*E32</f>
        <v>145.19999999999999</v>
      </c>
      <c r="G32" s="7">
        <f t="shared" si="1"/>
        <v>31.943999999999996</v>
      </c>
      <c r="H32" s="7">
        <f>F32+G32</f>
        <v>177.14399999999998</v>
      </c>
      <c r="I32" s="8" t="s">
        <v>60</v>
      </c>
      <c r="J32" s="19"/>
      <c r="K32" s="10"/>
      <c r="L32" s="11">
        <f t="shared" si="3"/>
        <v>0</v>
      </c>
      <c r="M32" s="11">
        <f t="shared" si="4"/>
        <v>0</v>
      </c>
      <c r="N32" s="11">
        <f t="shared" si="5"/>
        <v>0</v>
      </c>
    </row>
    <row r="33" spans="1:14" ht="24.95" customHeight="1" x14ac:dyDescent="0.2">
      <c r="A33" s="3" t="s">
        <v>57</v>
      </c>
      <c r="B33" s="4" t="s">
        <v>38</v>
      </c>
      <c r="C33" s="5" t="s">
        <v>27</v>
      </c>
      <c r="D33" s="6">
        <v>12</v>
      </c>
      <c r="E33" s="13">
        <v>57.9</v>
      </c>
      <c r="F33" s="7">
        <f t="shared" ref="F33:F36" si="6">D33*E33</f>
        <v>694.8</v>
      </c>
      <c r="G33" s="7">
        <f t="shared" si="1"/>
        <v>152.85599999999999</v>
      </c>
      <c r="H33" s="7">
        <f t="shared" ref="H33:H36" si="7">F33+G33</f>
        <v>847.65599999999995</v>
      </c>
      <c r="I33" s="8" t="s">
        <v>60</v>
      </c>
      <c r="J33" s="19"/>
      <c r="K33" s="10"/>
      <c r="L33" s="11">
        <f t="shared" si="3"/>
        <v>0</v>
      </c>
      <c r="M33" s="11">
        <f t="shared" si="4"/>
        <v>0</v>
      </c>
      <c r="N33" s="11">
        <f t="shared" si="5"/>
        <v>0</v>
      </c>
    </row>
    <row r="34" spans="1:14" ht="24.95" customHeight="1" x14ac:dyDescent="0.2">
      <c r="A34" s="3" t="s">
        <v>57</v>
      </c>
      <c r="B34" s="4" t="s">
        <v>63</v>
      </c>
      <c r="C34" s="5" t="s">
        <v>64</v>
      </c>
      <c r="D34" s="6">
        <v>1</v>
      </c>
      <c r="E34" s="13">
        <v>203.7</v>
      </c>
      <c r="F34" s="7">
        <f t="shared" si="6"/>
        <v>203.7</v>
      </c>
      <c r="G34" s="7">
        <f t="shared" si="1"/>
        <v>44.813999999999993</v>
      </c>
      <c r="H34" s="7">
        <f t="shared" si="7"/>
        <v>248.51399999999998</v>
      </c>
      <c r="I34" s="8" t="s">
        <v>60</v>
      </c>
      <c r="J34" s="19"/>
      <c r="K34" s="10"/>
      <c r="L34" s="11">
        <f t="shared" si="3"/>
        <v>0</v>
      </c>
      <c r="M34" s="11">
        <f t="shared" si="4"/>
        <v>0</v>
      </c>
      <c r="N34" s="11">
        <f t="shared" si="5"/>
        <v>0</v>
      </c>
    </row>
    <row r="35" spans="1:14" ht="24.95" customHeight="1" x14ac:dyDescent="0.2">
      <c r="A35" s="3" t="s">
        <v>57</v>
      </c>
      <c r="B35" s="4" t="s">
        <v>65</v>
      </c>
      <c r="C35" s="5" t="s">
        <v>66</v>
      </c>
      <c r="D35" s="6">
        <v>1</v>
      </c>
      <c r="E35" s="13">
        <v>218.7</v>
      </c>
      <c r="F35" s="7">
        <f t="shared" si="6"/>
        <v>218.7</v>
      </c>
      <c r="G35" s="7">
        <f t="shared" si="1"/>
        <v>48.113999999999997</v>
      </c>
      <c r="H35" s="7">
        <f t="shared" si="7"/>
        <v>266.81399999999996</v>
      </c>
      <c r="I35" s="8" t="s">
        <v>60</v>
      </c>
      <c r="J35" s="19"/>
      <c r="K35" s="10"/>
      <c r="L35" s="11">
        <f t="shared" si="3"/>
        <v>0</v>
      </c>
      <c r="M35" s="11">
        <f t="shared" si="4"/>
        <v>0</v>
      </c>
      <c r="N35" s="11">
        <f t="shared" si="5"/>
        <v>0</v>
      </c>
    </row>
    <row r="36" spans="1:14" ht="24.95" customHeight="1" x14ac:dyDescent="0.2">
      <c r="A36" s="3" t="s">
        <v>57</v>
      </c>
      <c r="B36" s="4" t="s">
        <v>39</v>
      </c>
      <c r="C36" s="5" t="s">
        <v>67</v>
      </c>
      <c r="D36" s="6">
        <v>1</v>
      </c>
      <c r="E36" s="13">
        <v>59.7</v>
      </c>
      <c r="F36" s="7">
        <f t="shared" si="6"/>
        <v>59.7</v>
      </c>
      <c r="G36" s="7">
        <f t="shared" si="1"/>
        <v>13.134</v>
      </c>
      <c r="H36" s="7">
        <f t="shared" si="7"/>
        <v>72.834000000000003</v>
      </c>
      <c r="I36" s="8" t="s">
        <v>60</v>
      </c>
      <c r="J36" s="20">
        <f>SUM(H30:H36)</f>
        <v>5049.7019999999993</v>
      </c>
      <c r="K36" s="10"/>
      <c r="L36" s="11">
        <f t="shared" si="3"/>
        <v>0</v>
      </c>
      <c r="M36" s="11">
        <f t="shared" si="4"/>
        <v>0</v>
      </c>
      <c r="N36" s="11">
        <f t="shared" si="5"/>
        <v>0</v>
      </c>
    </row>
    <row r="37" spans="1:14" ht="24.95" customHeight="1" x14ac:dyDescent="0.2">
      <c r="A37" s="3" t="s">
        <v>36</v>
      </c>
      <c r="B37" s="4" t="s">
        <v>68</v>
      </c>
      <c r="C37" s="5" t="s">
        <v>69</v>
      </c>
      <c r="D37" s="6">
        <v>12</v>
      </c>
      <c r="E37" s="13">
        <v>333.9</v>
      </c>
      <c r="F37" s="7">
        <f>D37*E37</f>
        <v>4006.7999999999997</v>
      </c>
      <c r="G37" s="7">
        <f t="shared" si="1"/>
        <v>881.49599999999987</v>
      </c>
      <c r="H37" s="7">
        <f>F37+G37</f>
        <v>4888.2959999999994</v>
      </c>
      <c r="I37" s="8" t="s">
        <v>70</v>
      </c>
      <c r="J37" s="21"/>
      <c r="K37" s="10"/>
      <c r="L37" s="11">
        <f t="shared" si="3"/>
        <v>0</v>
      </c>
      <c r="M37" s="11">
        <f t="shared" si="4"/>
        <v>0</v>
      </c>
      <c r="N37" s="11">
        <f t="shared" si="5"/>
        <v>0</v>
      </c>
    </row>
    <row r="38" spans="1:14" ht="24.95" customHeight="1" x14ac:dyDescent="0.2">
      <c r="A38" s="3" t="s">
        <v>36</v>
      </c>
      <c r="B38" s="4" t="s">
        <v>38</v>
      </c>
      <c r="C38" s="5" t="s">
        <v>27</v>
      </c>
      <c r="D38" s="6">
        <v>24</v>
      </c>
      <c r="E38" s="13">
        <v>57.9</v>
      </c>
      <c r="F38" s="7">
        <f t="shared" ref="F38" si="8">D38*E38</f>
        <v>1389.6</v>
      </c>
      <c r="G38" s="7">
        <f t="shared" si="1"/>
        <v>305.71199999999999</v>
      </c>
      <c r="H38" s="7">
        <f t="shared" ref="H38" si="9">F38+G38</f>
        <v>1695.3119999999999</v>
      </c>
      <c r="I38" s="8" t="s">
        <v>70</v>
      </c>
      <c r="J38" s="22">
        <f>SUM(H37:H38)</f>
        <v>6583.6079999999993</v>
      </c>
      <c r="K38" s="10"/>
      <c r="L38" s="11">
        <f t="shared" si="3"/>
        <v>0</v>
      </c>
      <c r="M38" s="11">
        <f t="shared" si="4"/>
        <v>0</v>
      </c>
      <c r="N38" s="11">
        <f t="shared" si="5"/>
        <v>0</v>
      </c>
    </row>
    <row r="39" spans="1:14" ht="24.95" customHeight="1" x14ac:dyDescent="0.2">
      <c r="A39" s="3" t="s">
        <v>36</v>
      </c>
      <c r="B39" s="4" t="s">
        <v>71</v>
      </c>
      <c r="C39" s="5" t="s">
        <v>72</v>
      </c>
      <c r="D39" s="6">
        <v>6</v>
      </c>
      <c r="E39" s="13">
        <v>443.4</v>
      </c>
      <c r="F39" s="7">
        <f>D39*E39</f>
        <v>2660.3999999999996</v>
      </c>
      <c r="G39" s="7">
        <f>F39*22/100</f>
        <v>585.2879999999999</v>
      </c>
      <c r="H39" s="7">
        <f>F39+G39</f>
        <v>3245.6879999999996</v>
      </c>
      <c r="I39" s="8" t="s">
        <v>73</v>
      </c>
      <c r="J39" s="14"/>
      <c r="K39" s="10"/>
      <c r="L39" s="11">
        <f t="shared" si="3"/>
        <v>0</v>
      </c>
      <c r="M39" s="11">
        <f t="shared" si="4"/>
        <v>0</v>
      </c>
      <c r="N39" s="11">
        <f t="shared" si="5"/>
        <v>0</v>
      </c>
    </row>
    <row r="40" spans="1:14" ht="24.95" customHeight="1" x14ac:dyDescent="0.2">
      <c r="A40" s="3" t="s">
        <v>36</v>
      </c>
      <c r="B40" s="4" t="s">
        <v>38</v>
      </c>
      <c r="C40" s="5" t="s">
        <v>27</v>
      </c>
      <c r="D40" s="6">
        <v>8</v>
      </c>
      <c r="E40" s="13">
        <v>57.9</v>
      </c>
      <c r="F40" s="7">
        <f>D40*E40</f>
        <v>463.2</v>
      </c>
      <c r="G40" s="7">
        <f t="shared" ref="G40:G44" si="10">F40*22/100</f>
        <v>101.904</v>
      </c>
      <c r="H40" s="7">
        <f t="shared" ref="H40:H44" si="11">F40+G40</f>
        <v>565.10400000000004</v>
      </c>
      <c r="I40" s="8" t="s">
        <v>73</v>
      </c>
      <c r="J40" s="14"/>
      <c r="K40" s="10"/>
      <c r="L40" s="11">
        <f t="shared" si="3"/>
        <v>0</v>
      </c>
      <c r="M40" s="11">
        <f t="shared" si="4"/>
        <v>0</v>
      </c>
      <c r="N40" s="11">
        <f t="shared" si="5"/>
        <v>0</v>
      </c>
    </row>
    <row r="41" spans="1:14" ht="24.95" customHeight="1" x14ac:dyDescent="0.2">
      <c r="A41" s="3" t="s">
        <v>36</v>
      </c>
      <c r="B41" s="4" t="s">
        <v>74</v>
      </c>
      <c r="C41" s="5" t="s">
        <v>75</v>
      </c>
      <c r="D41" s="6">
        <v>2</v>
      </c>
      <c r="E41" s="13">
        <v>370.2</v>
      </c>
      <c r="F41" s="7">
        <f t="shared" ref="F41:F44" si="12">D41*E41</f>
        <v>740.4</v>
      </c>
      <c r="G41" s="7">
        <f t="shared" si="10"/>
        <v>162.88800000000001</v>
      </c>
      <c r="H41" s="7">
        <f t="shared" si="11"/>
        <v>903.28800000000001</v>
      </c>
      <c r="I41" s="8" t="s">
        <v>73</v>
      </c>
      <c r="J41" s="14"/>
      <c r="K41" s="10"/>
      <c r="L41" s="11">
        <f t="shared" si="3"/>
        <v>0</v>
      </c>
      <c r="M41" s="11">
        <f t="shared" si="4"/>
        <v>0</v>
      </c>
      <c r="N41" s="11">
        <f t="shared" si="5"/>
        <v>0</v>
      </c>
    </row>
    <row r="42" spans="1:14" ht="24.95" customHeight="1" x14ac:dyDescent="0.2">
      <c r="A42" s="3" t="s">
        <v>36</v>
      </c>
      <c r="B42" s="4" t="s">
        <v>14</v>
      </c>
      <c r="C42" s="5" t="s">
        <v>76</v>
      </c>
      <c r="D42" s="6">
        <v>2</v>
      </c>
      <c r="E42" s="13">
        <v>329.4</v>
      </c>
      <c r="F42" s="7">
        <f t="shared" si="12"/>
        <v>658.8</v>
      </c>
      <c r="G42" s="7">
        <f t="shared" si="10"/>
        <v>144.93599999999998</v>
      </c>
      <c r="H42" s="7">
        <f t="shared" si="11"/>
        <v>803.73599999999988</v>
      </c>
      <c r="I42" s="8" t="s">
        <v>73</v>
      </c>
      <c r="J42" s="14"/>
      <c r="K42" s="10"/>
      <c r="L42" s="11">
        <f t="shared" si="3"/>
        <v>0</v>
      </c>
      <c r="M42" s="11">
        <f t="shared" si="4"/>
        <v>0</v>
      </c>
      <c r="N42" s="11">
        <f t="shared" si="5"/>
        <v>0</v>
      </c>
    </row>
    <row r="43" spans="1:14" ht="24.95" customHeight="1" x14ac:dyDescent="0.2">
      <c r="A43" s="3" t="s">
        <v>36</v>
      </c>
      <c r="B43" s="4" t="s">
        <v>77</v>
      </c>
      <c r="C43" s="5" t="s">
        <v>78</v>
      </c>
      <c r="D43" s="6">
        <v>2</v>
      </c>
      <c r="E43" s="13">
        <v>206.4</v>
      </c>
      <c r="F43" s="13">
        <f>D43*E43</f>
        <v>412.8</v>
      </c>
      <c r="G43" s="7">
        <f t="shared" si="10"/>
        <v>90.816000000000003</v>
      </c>
      <c r="H43" s="7">
        <f t="shared" si="11"/>
        <v>503.61599999999999</v>
      </c>
      <c r="I43" s="8" t="s">
        <v>73</v>
      </c>
      <c r="J43" s="14"/>
      <c r="K43" s="10"/>
      <c r="L43" s="11">
        <f t="shared" si="3"/>
        <v>0</v>
      </c>
      <c r="M43" s="11">
        <f t="shared" si="4"/>
        <v>0</v>
      </c>
      <c r="N43" s="11">
        <f t="shared" si="5"/>
        <v>0</v>
      </c>
    </row>
    <row r="44" spans="1:14" ht="24.95" customHeight="1" x14ac:dyDescent="0.2">
      <c r="A44" s="3" t="s">
        <v>36</v>
      </c>
      <c r="B44" s="4" t="s">
        <v>79</v>
      </c>
      <c r="C44" s="5" t="s">
        <v>80</v>
      </c>
      <c r="D44" s="6">
        <v>2</v>
      </c>
      <c r="E44" s="13">
        <v>184.8</v>
      </c>
      <c r="F44" s="7">
        <f t="shared" si="12"/>
        <v>369.6</v>
      </c>
      <c r="G44" s="7">
        <f t="shared" si="10"/>
        <v>81.312000000000012</v>
      </c>
      <c r="H44" s="7">
        <f t="shared" si="11"/>
        <v>450.91200000000003</v>
      </c>
      <c r="I44" s="8" t="s">
        <v>73</v>
      </c>
      <c r="J44" s="23">
        <f>SUM(H39:H44)</f>
        <v>6472.3440000000001</v>
      </c>
      <c r="K44" s="24"/>
      <c r="L44" s="11">
        <f t="shared" si="3"/>
        <v>0</v>
      </c>
      <c r="M44" s="11">
        <f t="shared" si="4"/>
        <v>0</v>
      </c>
      <c r="N44" s="11">
        <f t="shared" si="5"/>
        <v>0</v>
      </c>
    </row>
    <row r="45" spans="1:14" ht="24.95" customHeight="1" x14ac:dyDescent="0.2">
      <c r="A45" s="25" t="s">
        <v>81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6"/>
      <c r="M45" s="27">
        <f>SUM(M4:M44)</f>
        <v>0</v>
      </c>
      <c r="N45" s="27">
        <f>SUM(N4:N44)</f>
        <v>0</v>
      </c>
    </row>
  </sheetData>
  <mergeCells count="2">
    <mergeCell ref="A1:N2"/>
    <mergeCell ref="A45:L45"/>
  </mergeCells>
  <printOptions horizontalCentered="1"/>
  <pageMargins left="0.31496062992125984" right="0.31496062992125984" top="0.35433070866141736" bottom="0.74803149606299213" header="0" footer="0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cp:lastPrinted>2023-08-29T10:44:16Z</cp:lastPrinted>
  <dcterms:created xsi:type="dcterms:W3CDTF">2023-08-29T10:38:29Z</dcterms:created>
  <dcterms:modified xsi:type="dcterms:W3CDTF">2023-08-29T11:02:45Z</dcterms:modified>
</cp:coreProperties>
</file>