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/>
  <c r="I6"/>
  <c r="I5"/>
  <c r="J6"/>
  <c r="J12"/>
  <c r="K12"/>
  <c r="K9"/>
  <c r="K10"/>
  <c r="J4"/>
  <c r="J8"/>
  <c r="J9"/>
  <c r="J10"/>
  <c r="J3"/>
  <c r="J16"/>
  <c r="F16"/>
  <c r="E16"/>
  <c r="D11"/>
  <c r="D13" s="1"/>
  <c r="F5"/>
  <c r="F6"/>
  <c r="E4"/>
  <c r="E5"/>
  <c r="E6"/>
  <c r="E3"/>
  <c r="C5"/>
  <c r="C6"/>
  <c r="C3"/>
  <c r="K3" s="1"/>
  <c r="G9"/>
  <c r="G10"/>
  <c r="G12"/>
  <c r="F7"/>
  <c r="F8"/>
  <c r="F9"/>
  <c r="F10"/>
  <c r="F12"/>
  <c r="F3"/>
  <c r="F4"/>
  <c r="E8"/>
  <c r="E7"/>
  <c r="B11"/>
  <c r="C16"/>
  <c r="C8"/>
  <c r="C7"/>
  <c r="C4"/>
  <c r="K4" s="1"/>
  <c r="G16" l="1"/>
  <c r="G6"/>
  <c r="G8"/>
  <c r="K7"/>
  <c r="G5"/>
  <c r="K6"/>
  <c r="K8"/>
  <c r="I11"/>
  <c r="I13" s="1"/>
  <c r="K5"/>
  <c r="J5"/>
  <c r="K16"/>
  <c r="F11"/>
  <c r="F13" s="1"/>
  <c r="E11"/>
  <c r="E13" s="1"/>
  <c r="C11"/>
  <c r="C13" s="1"/>
  <c r="G4"/>
  <c r="G3"/>
  <c r="G7"/>
  <c r="B13"/>
  <c r="H11" l="1"/>
  <c r="J7"/>
  <c r="K11"/>
  <c r="K13" s="1"/>
  <c r="G11"/>
  <c r="G13" s="1"/>
  <c r="H13" l="1"/>
  <c r="J11"/>
  <c r="J13" s="1"/>
</calcChain>
</file>

<file path=xl/sharedStrings.xml><?xml version="1.0" encoding="utf-8"?>
<sst xmlns="http://schemas.openxmlformats.org/spreadsheetml/2006/main" count="25" uniqueCount="25">
  <si>
    <t>FUNZIONI STRUMENTALI</t>
  </si>
  <si>
    <t>TOTALE</t>
  </si>
  <si>
    <t>INCARICHI SPECIFICI</t>
  </si>
  <si>
    <t>ORE ECCEDENTI</t>
  </si>
  <si>
    <t>art. 9</t>
  </si>
  <si>
    <t>Ed. Fisica</t>
  </si>
  <si>
    <t>totale</t>
  </si>
  <si>
    <t>* Le economie del FIS sono così ripartite: 5.593,76,96 docenti e 33,92 ATA</t>
  </si>
  <si>
    <t>FIS DOCENTI</t>
  </si>
  <si>
    <t>FIS ATA</t>
  </si>
  <si>
    <t xml:space="preserve">DISPONIBILE LORDO STATO </t>
  </si>
  <si>
    <t>IMPEGNATO  DORDO DIPENDENTE</t>
  </si>
  <si>
    <t xml:space="preserve">IMPEGNATO LORDO STATO </t>
  </si>
  <si>
    <t>ECONOMIE DA IMPEGNATO  LORDO DIPENDENTE</t>
  </si>
  <si>
    <t>ECONOMIE DA IMPEGNATO LORDO STATO</t>
  </si>
  <si>
    <t>DSGA</t>
  </si>
  <si>
    <t>Sostituto DSGA</t>
  </si>
  <si>
    <t>ECONOMIE DA utilizzato  LORDO DIPENDENTE</t>
  </si>
  <si>
    <t>ECONOMIE DA UTILIZZATO LORDO STATO</t>
  </si>
  <si>
    <t>UTILIZZATO LORDO DIPENDENTE</t>
  </si>
  <si>
    <t>UTILIZZATO LORDO STATO</t>
  </si>
  <si>
    <t>Valorizzaz. del merito</t>
  </si>
  <si>
    <t>MOF 2021/22 - riepilogo dopo i pagamenti</t>
  </si>
  <si>
    <t>DISPONIBILE DORDO DIPENDENTE con economie anni precedenti</t>
  </si>
  <si>
    <t>soggetti fruitori</t>
  </si>
</sst>
</file>

<file path=xl/styles.xml><?xml version="1.0" encoding="utf-8"?>
<styleSheet xmlns="http://schemas.openxmlformats.org/spreadsheetml/2006/main">
  <numFmts count="1">
    <numFmt numFmtId="164" formatCode="&quot;€&quot;\ #,##0.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4" xfId="0" applyBorder="1"/>
    <xf numFmtId="164" fontId="3" fillId="0" borderId="1" xfId="0" applyNumberFormat="1" applyFont="1" applyFill="1" applyBorder="1"/>
    <xf numFmtId="164" fontId="6" fillId="0" borderId="1" xfId="0" applyNumberFormat="1" applyFont="1" applyFill="1" applyBorder="1"/>
    <xf numFmtId="164" fontId="4" fillId="0" borderId="1" xfId="0" applyNumberFormat="1" applyFont="1" applyFill="1" applyBorder="1"/>
    <xf numFmtId="164" fontId="0" fillId="0" borderId="1" xfId="0" applyNumberFormat="1" applyFill="1" applyBorder="1"/>
    <xf numFmtId="0" fontId="0" fillId="0" borderId="4" xfId="0" applyFill="1" applyBorder="1"/>
    <xf numFmtId="164" fontId="5" fillId="0" borderId="1" xfId="0" applyNumberFormat="1" applyFont="1" applyFill="1" applyBorder="1"/>
    <xf numFmtId="164" fontId="0" fillId="0" borderId="0" xfId="0" applyNumberFormat="1" applyFill="1"/>
    <xf numFmtId="0" fontId="0" fillId="0" borderId="0" xfId="0" applyFill="1"/>
    <xf numFmtId="0" fontId="7" fillId="0" borderId="1" xfId="0" applyFont="1" applyBorder="1"/>
    <xf numFmtId="0" fontId="7" fillId="0" borderId="2" xfId="0" applyFont="1" applyBorder="1" applyAlignment="1">
      <alignment vertical="center" wrapText="1"/>
    </xf>
    <xf numFmtId="0" fontId="7" fillId="0" borderId="3" xfId="0" applyFont="1" applyFill="1" applyBorder="1"/>
    <xf numFmtId="0" fontId="8" fillId="0" borderId="1" xfId="0" applyFont="1" applyFill="1" applyBorder="1"/>
    <xf numFmtId="4" fontId="0" fillId="0" borderId="1" xfId="0" applyNumberFormat="1" applyBorder="1"/>
    <xf numFmtId="4" fontId="10" fillId="0" borderId="1" xfId="0" applyNumberFormat="1" applyFont="1" applyBorder="1"/>
    <xf numFmtId="164" fontId="10" fillId="0" borderId="1" xfId="0" applyNumberFormat="1" applyFont="1" applyFill="1" applyBorder="1"/>
    <xf numFmtId="164" fontId="9" fillId="0" borderId="1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/>
    <xf numFmtId="14" fontId="0" fillId="0" borderId="0" xfId="0" applyNumberFormat="1"/>
    <xf numFmtId="0" fontId="7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A17" sqref="A17:XFD20"/>
    </sheetView>
  </sheetViews>
  <sheetFormatPr defaultRowHeight="15"/>
  <cols>
    <col min="1" max="1" width="19.28515625" customWidth="1"/>
    <col min="2" max="2" width="13" customWidth="1"/>
    <col min="3" max="3" width="11" customWidth="1"/>
    <col min="4" max="4" width="11.85546875" customWidth="1"/>
    <col min="5" max="5" width="12" customWidth="1"/>
    <col min="6" max="6" width="9.42578125" customWidth="1"/>
    <col min="7" max="7" width="9.7109375" customWidth="1"/>
    <col min="8" max="8" width="10.42578125" customWidth="1"/>
    <col min="9" max="9" width="10.5703125" customWidth="1"/>
    <col min="10" max="10" width="9.42578125" customWidth="1"/>
    <col min="11" max="11" width="9.85546875" customWidth="1"/>
    <col min="14" max="14" width="10.5703125" bestFit="1" customWidth="1"/>
  </cols>
  <sheetData>
    <row r="1" spans="1:14" ht="42.75" customHeight="1">
      <c r="A1" s="26" t="s">
        <v>22</v>
      </c>
      <c r="B1" s="27"/>
      <c r="C1" s="27"/>
      <c r="D1" s="27"/>
      <c r="E1" s="27"/>
      <c r="F1" s="27"/>
      <c r="G1" s="27"/>
    </row>
    <row r="2" spans="1:14" ht="76.5">
      <c r="A2" s="3"/>
      <c r="B2" s="21" t="s">
        <v>23</v>
      </c>
      <c r="C2" s="22" t="s">
        <v>10</v>
      </c>
      <c r="D2" s="21" t="s">
        <v>11</v>
      </c>
      <c r="E2" s="22" t="s">
        <v>12</v>
      </c>
      <c r="F2" s="21" t="s">
        <v>13</v>
      </c>
      <c r="G2" s="22" t="s">
        <v>14</v>
      </c>
      <c r="H2" s="21" t="s">
        <v>19</v>
      </c>
      <c r="I2" s="22" t="s">
        <v>20</v>
      </c>
      <c r="J2" s="21" t="s">
        <v>17</v>
      </c>
      <c r="K2" s="22" t="s">
        <v>18</v>
      </c>
      <c r="L2" s="25" t="s">
        <v>24</v>
      </c>
    </row>
    <row r="3" spans="1:14">
      <c r="A3" s="14" t="s">
        <v>8</v>
      </c>
      <c r="B3" s="5">
        <v>25618.52</v>
      </c>
      <c r="C3" s="10">
        <f>ROUND(B3*32.7/100,2)+B3</f>
        <v>33995.78</v>
      </c>
      <c r="D3" s="5">
        <v>25617.5</v>
      </c>
      <c r="E3" s="10">
        <f>ROUND(D3*32.7/100,2)+D3</f>
        <v>33994.42</v>
      </c>
      <c r="F3" s="5">
        <f>B3-D3</f>
        <v>1.0200000000004366</v>
      </c>
      <c r="G3" s="6">
        <f>C3-E3</f>
        <v>1.3600000000005821</v>
      </c>
      <c r="H3" s="17">
        <v>25575.05</v>
      </c>
      <c r="I3" s="18">
        <v>33938.089999999997</v>
      </c>
      <c r="J3" s="17">
        <f>B3-H3</f>
        <v>43.470000000001164</v>
      </c>
      <c r="K3" s="18">
        <f>C3-I3</f>
        <v>57.690000000002328</v>
      </c>
      <c r="L3" s="2">
        <v>67</v>
      </c>
      <c r="N3" s="1"/>
    </row>
    <row r="4" spans="1:14">
      <c r="A4" s="14" t="s">
        <v>9</v>
      </c>
      <c r="B4" s="5">
        <v>5681.93</v>
      </c>
      <c r="C4" s="10">
        <f>ROUND(B4*32.7/100,2)+B4</f>
        <v>7539.92</v>
      </c>
      <c r="D4" s="5">
        <v>5673</v>
      </c>
      <c r="E4" s="10">
        <f t="shared" ref="E4:E6" si="0">ROUND(D4*32.7/100,2)+D4</f>
        <v>7528.07</v>
      </c>
      <c r="F4" s="5">
        <f>B4-D4</f>
        <v>8.930000000000291</v>
      </c>
      <c r="G4" s="6">
        <f t="shared" ref="G4:G12" si="1">C4-E4</f>
        <v>11.850000000000364</v>
      </c>
      <c r="H4" s="17">
        <v>5665.43</v>
      </c>
      <c r="I4" s="18">
        <v>7518.03</v>
      </c>
      <c r="J4" s="17">
        <f t="shared" ref="J4:J12" si="2">B4-H4</f>
        <v>16.5</v>
      </c>
      <c r="K4" s="18">
        <f t="shared" ref="K4:K12" si="3">C4-I4</f>
        <v>21.890000000000327</v>
      </c>
      <c r="L4" s="2">
        <v>14</v>
      </c>
    </row>
    <row r="5" spans="1:14">
      <c r="A5" s="14" t="s">
        <v>15</v>
      </c>
      <c r="B5" s="5">
        <v>3150</v>
      </c>
      <c r="C5" s="10">
        <f t="shared" ref="C5:C6" si="4">ROUND(B5*32.7/100,2)+B5</f>
        <v>4180.05</v>
      </c>
      <c r="D5" s="5">
        <v>3150</v>
      </c>
      <c r="E5" s="10">
        <f t="shared" si="0"/>
        <v>4180.05</v>
      </c>
      <c r="F5" s="5">
        <f t="shared" ref="F5:F6" si="5">B5-D5</f>
        <v>0</v>
      </c>
      <c r="G5" s="6">
        <f t="shared" si="1"/>
        <v>0</v>
      </c>
      <c r="H5" s="5">
        <v>3150</v>
      </c>
      <c r="I5" s="10">
        <f t="shared" ref="I5:I6" si="6">ROUND(H5*32.7/100,2)+H5</f>
        <v>4180.05</v>
      </c>
      <c r="J5" s="17">
        <f t="shared" si="2"/>
        <v>0</v>
      </c>
      <c r="K5" s="18">
        <f t="shared" si="3"/>
        <v>0</v>
      </c>
      <c r="L5" s="2">
        <v>1</v>
      </c>
    </row>
    <row r="6" spans="1:14">
      <c r="A6" s="14" t="s">
        <v>16</v>
      </c>
      <c r="B6" s="5">
        <v>170</v>
      </c>
      <c r="C6" s="10">
        <f t="shared" si="4"/>
        <v>225.59</v>
      </c>
      <c r="D6" s="5">
        <v>170</v>
      </c>
      <c r="E6" s="10">
        <f t="shared" si="0"/>
        <v>225.59</v>
      </c>
      <c r="F6" s="5">
        <f t="shared" si="5"/>
        <v>0</v>
      </c>
      <c r="G6" s="6">
        <f t="shared" si="1"/>
        <v>0</v>
      </c>
      <c r="H6" s="5">
        <v>170</v>
      </c>
      <c r="I6" s="10">
        <f t="shared" si="6"/>
        <v>225.59</v>
      </c>
      <c r="J6" s="17">
        <f t="shared" si="2"/>
        <v>0</v>
      </c>
      <c r="K6" s="18">
        <f t="shared" si="3"/>
        <v>0</v>
      </c>
      <c r="L6" s="2">
        <v>1</v>
      </c>
    </row>
    <row r="7" spans="1:14">
      <c r="A7" s="13" t="s">
        <v>0</v>
      </c>
      <c r="B7" s="5">
        <v>3259.7</v>
      </c>
      <c r="C7" s="10">
        <f t="shared" ref="C7:C8" si="7">ROUND(B7*32.7/100,2)+B7</f>
        <v>4325.62</v>
      </c>
      <c r="D7" s="5">
        <v>3259.7</v>
      </c>
      <c r="E7" s="10">
        <f>ROUND(D7*32.7/100,2)+D7</f>
        <v>4325.62</v>
      </c>
      <c r="F7" s="5">
        <f>B7-D7</f>
        <v>0</v>
      </c>
      <c r="G7" s="6">
        <f>C7-E7</f>
        <v>0</v>
      </c>
      <c r="H7" s="5">
        <v>3259.7</v>
      </c>
      <c r="I7" s="10">
        <f>ROUND(H7*32.7/100,2)+H7</f>
        <v>4325.62</v>
      </c>
      <c r="J7" s="17">
        <f>B7-H7</f>
        <v>0</v>
      </c>
      <c r="K7" s="18">
        <f>C7-I7</f>
        <v>0</v>
      </c>
      <c r="L7" s="2">
        <v>8</v>
      </c>
    </row>
    <row r="8" spans="1:14">
      <c r="A8" s="13" t="s">
        <v>2</v>
      </c>
      <c r="B8" s="5">
        <v>1816.91</v>
      </c>
      <c r="C8" s="10">
        <f t="shared" si="7"/>
        <v>2411.04</v>
      </c>
      <c r="D8" s="5">
        <v>1816.91</v>
      </c>
      <c r="E8" s="10">
        <f t="shared" ref="E8" si="8">ROUND(D8*32.7/100,2)+D8</f>
        <v>2411.04</v>
      </c>
      <c r="F8" s="5">
        <f t="shared" ref="F8:F12" si="9">B8-D8</f>
        <v>0</v>
      </c>
      <c r="G8" s="6">
        <f t="shared" si="1"/>
        <v>0</v>
      </c>
      <c r="H8" s="17">
        <v>1789.15</v>
      </c>
      <c r="I8" s="18">
        <v>2374.1999999999998</v>
      </c>
      <c r="J8" s="17">
        <f t="shared" si="2"/>
        <v>27.759999999999991</v>
      </c>
      <c r="K8" s="18">
        <f t="shared" si="3"/>
        <v>36.840000000000146</v>
      </c>
      <c r="L8" s="2">
        <v>17</v>
      </c>
    </row>
    <row r="9" spans="1:14">
      <c r="A9" s="15" t="s">
        <v>5</v>
      </c>
      <c r="B9" s="5">
        <v>1173.98</v>
      </c>
      <c r="C9" s="10">
        <v>1557.87</v>
      </c>
      <c r="D9" s="5">
        <v>1152.94</v>
      </c>
      <c r="E9" s="10">
        <v>1529.95</v>
      </c>
      <c r="F9" s="5">
        <f t="shared" si="9"/>
        <v>21.039999999999964</v>
      </c>
      <c r="G9" s="6">
        <f t="shared" si="1"/>
        <v>27.919999999999845</v>
      </c>
      <c r="H9" s="5">
        <v>1152.94</v>
      </c>
      <c r="I9" s="10">
        <v>1529.95</v>
      </c>
      <c r="J9" s="17">
        <f t="shared" si="2"/>
        <v>21.039999999999964</v>
      </c>
      <c r="K9" s="18">
        <f t="shared" si="3"/>
        <v>27.919999999999845</v>
      </c>
      <c r="L9" s="2">
        <v>1</v>
      </c>
    </row>
    <row r="10" spans="1:14">
      <c r="A10" s="13" t="s">
        <v>4</v>
      </c>
      <c r="B10" s="5">
        <v>1684.88</v>
      </c>
      <c r="C10" s="10">
        <v>2235.83</v>
      </c>
      <c r="D10" s="8">
        <v>1680</v>
      </c>
      <c r="E10" s="10">
        <v>2229.36</v>
      </c>
      <c r="F10" s="5">
        <f t="shared" si="9"/>
        <v>4.8800000000001091</v>
      </c>
      <c r="G10" s="6">
        <f t="shared" si="1"/>
        <v>6.4699999999997999</v>
      </c>
      <c r="H10" s="8">
        <v>1680</v>
      </c>
      <c r="I10" s="10">
        <v>2229.36</v>
      </c>
      <c r="J10" s="17">
        <f t="shared" si="2"/>
        <v>4.8800000000001091</v>
      </c>
      <c r="K10" s="18">
        <f t="shared" si="3"/>
        <v>6.4699999999997999</v>
      </c>
      <c r="L10" s="2">
        <v>6</v>
      </c>
    </row>
    <row r="11" spans="1:14">
      <c r="A11" s="16" t="s">
        <v>1</v>
      </c>
      <c r="B11" s="7">
        <f>SUM(B3:B10)</f>
        <v>42555.92</v>
      </c>
      <c r="C11" s="19">
        <f t="shared" ref="C11:I11" si="10">SUM(C3:C10)</f>
        <v>56471.700000000004</v>
      </c>
      <c r="D11" s="7">
        <f t="shared" si="10"/>
        <v>42520.05</v>
      </c>
      <c r="E11" s="19">
        <f t="shared" si="10"/>
        <v>56424.1</v>
      </c>
      <c r="F11" s="7">
        <f t="shared" si="10"/>
        <v>35.8700000000008</v>
      </c>
      <c r="G11" s="19">
        <f t="shared" si="10"/>
        <v>47.600000000000591</v>
      </c>
      <c r="H11" s="7">
        <f t="shared" si="10"/>
        <v>42442.27</v>
      </c>
      <c r="I11" s="19">
        <f t="shared" si="10"/>
        <v>56320.889999999992</v>
      </c>
      <c r="J11" s="23">
        <f t="shared" si="2"/>
        <v>113.65000000000146</v>
      </c>
      <c r="K11" s="18">
        <f t="shared" si="3"/>
        <v>150.81000000001222</v>
      </c>
      <c r="L11" s="4"/>
    </row>
    <row r="12" spans="1:14">
      <c r="A12" s="2" t="s">
        <v>3</v>
      </c>
      <c r="B12" s="5">
        <v>2001.38</v>
      </c>
      <c r="C12" s="10">
        <v>2655.84</v>
      </c>
      <c r="D12" s="5">
        <v>1988.71</v>
      </c>
      <c r="E12" s="10">
        <v>2639.01</v>
      </c>
      <c r="F12" s="5">
        <f t="shared" si="9"/>
        <v>12.670000000000073</v>
      </c>
      <c r="G12" s="6">
        <f t="shared" si="1"/>
        <v>16.829999999999927</v>
      </c>
      <c r="H12" s="17">
        <v>917.8</v>
      </c>
      <c r="I12" s="18">
        <v>1217.92</v>
      </c>
      <c r="J12" s="17">
        <f t="shared" si="2"/>
        <v>1083.5800000000002</v>
      </c>
      <c r="K12" s="18">
        <f t="shared" si="3"/>
        <v>1437.92</v>
      </c>
      <c r="L12" s="2">
        <v>10</v>
      </c>
    </row>
    <row r="13" spans="1:14">
      <c r="A13" s="9" t="s">
        <v>6</v>
      </c>
      <c r="B13" s="8">
        <f>B11+B12</f>
        <v>44557.299999999996</v>
      </c>
      <c r="C13" s="20">
        <f t="shared" ref="C13:K13" si="11">C11+C12</f>
        <v>59127.540000000008</v>
      </c>
      <c r="D13" s="8">
        <f t="shared" si="11"/>
        <v>44508.76</v>
      </c>
      <c r="E13" s="20">
        <f t="shared" si="11"/>
        <v>59063.11</v>
      </c>
      <c r="F13" s="8">
        <f t="shared" si="11"/>
        <v>48.540000000000873</v>
      </c>
      <c r="G13" s="20">
        <f t="shared" si="11"/>
        <v>64.430000000000518</v>
      </c>
      <c r="H13" s="8">
        <f t="shared" si="11"/>
        <v>43360.07</v>
      </c>
      <c r="I13" s="19">
        <f t="shared" si="11"/>
        <v>57538.80999999999</v>
      </c>
      <c r="J13" s="7">
        <f t="shared" si="11"/>
        <v>1197.2300000000016</v>
      </c>
      <c r="K13" s="19">
        <f t="shared" si="11"/>
        <v>1588.7300000000123</v>
      </c>
    </row>
    <row r="14" spans="1:14">
      <c r="A14" t="s">
        <v>7</v>
      </c>
      <c r="B14" s="11"/>
      <c r="C14" s="11"/>
      <c r="D14" s="11"/>
      <c r="E14" s="11"/>
      <c r="F14" s="11"/>
      <c r="G14" s="12"/>
    </row>
    <row r="15" spans="1:14">
      <c r="B15" s="11"/>
      <c r="C15" s="11"/>
      <c r="D15" s="11"/>
      <c r="E15" s="11"/>
      <c r="F15" s="12"/>
      <c r="G15" s="12"/>
    </row>
    <row r="16" spans="1:14">
      <c r="A16" s="13" t="s">
        <v>21</v>
      </c>
      <c r="B16" s="5">
        <v>10849.62</v>
      </c>
      <c r="C16" s="10">
        <f t="shared" ref="C16" si="12">ROUND(B16*32.7/100,2)+B16</f>
        <v>14397.45</v>
      </c>
      <c r="D16" s="5">
        <v>10849.62</v>
      </c>
      <c r="E16" s="19">
        <f t="shared" ref="E16" si="13">ROUND(D16*32.7/100,2)+D16</f>
        <v>14397.45</v>
      </c>
      <c r="F16" s="5">
        <f t="shared" ref="F16:G16" si="14">B16-D16</f>
        <v>0</v>
      </c>
      <c r="G16" s="6">
        <f t="shared" si="14"/>
        <v>0</v>
      </c>
      <c r="H16" s="17">
        <v>10627.7</v>
      </c>
      <c r="I16" s="18">
        <v>14102.96</v>
      </c>
      <c r="J16" s="17">
        <f>B16-H16</f>
        <v>221.92000000000007</v>
      </c>
      <c r="K16" s="18">
        <f>C16-I16</f>
        <v>294.4900000000016</v>
      </c>
      <c r="L16" s="2">
        <v>102</v>
      </c>
    </row>
    <row r="17" spans="1:1">
      <c r="A17" s="24">
        <v>44804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DSGA</cp:lastModifiedBy>
  <cp:lastPrinted>2022-09-13T11:23:59Z</cp:lastPrinted>
  <dcterms:created xsi:type="dcterms:W3CDTF">2017-10-23T14:21:37Z</dcterms:created>
  <dcterms:modified xsi:type="dcterms:W3CDTF">2024-11-30T12:03:02Z</dcterms:modified>
</cp:coreProperties>
</file>