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filterPrivacy="1" defaultThemeVersion="124226"/>
  <bookViews>
    <workbookView xWindow="-120" yWindow="-120" windowWidth="23256" windowHeight="13176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03" i="5"/>
  <c r="G203"/>
  <c r="G202"/>
  <c r="H202" s="1"/>
  <c r="G201"/>
  <c r="H201" s="1"/>
  <c r="G200"/>
  <c r="H200" s="1"/>
  <c r="G199"/>
  <c r="H199" s="1"/>
  <c r="G198"/>
  <c r="H198" s="1"/>
  <c r="H197"/>
  <c r="G197"/>
  <c r="G196"/>
  <c r="H196" s="1"/>
  <c r="G195"/>
  <c r="H195" s="1"/>
  <c r="G194"/>
  <c r="H194" s="1"/>
  <c r="G193"/>
  <c r="H193" s="1"/>
  <c r="G192"/>
  <c r="H192" s="1"/>
  <c r="H191"/>
  <c r="G191"/>
  <c r="G190"/>
  <c r="H190" s="1"/>
  <c r="G189"/>
  <c r="H189" s="1"/>
  <c r="G188"/>
  <c r="H188" s="1"/>
  <c r="G187"/>
  <c r="H187" s="1"/>
  <c r="G186"/>
  <c r="H186" s="1"/>
  <c r="H185"/>
  <c r="G185"/>
  <c r="G184"/>
  <c r="H184" s="1"/>
  <c r="G183"/>
  <c r="H183" s="1"/>
  <c r="G182"/>
  <c r="H182" s="1"/>
  <c r="G181"/>
  <c r="H181" s="1"/>
  <c r="G180"/>
  <c r="H180" s="1"/>
  <c r="H179"/>
  <c r="G179"/>
  <c r="G178"/>
  <c r="H178" s="1"/>
  <c r="G177"/>
  <c r="H177" s="1"/>
  <c r="G176"/>
  <c r="H176" s="1"/>
  <c r="G175"/>
  <c r="H175" s="1"/>
  <c r="G174"/>
  <c r="H174" s="1"/>
  <c r="H173"/>
  <c r="G173"/>
  <c r="G172"/>
  <c r="H172" s="1"/>
  <c r="G171"/>
  <c r="H171" s="1"/>
  <c r="G170"/>
  <c r="H170" s="1"/>
  <c r="G169"/>
  <c r="H169" s="1"/>
  <c r="G168"/>
  <c r="H168" s="1"/>
  <c r="H167"/>
  <c r="G167"/>
  <c r="G166"/>
  <c r="H166" s="1"/>
  <c r="G165"/>
  <c r="H165" s="1"/>
  <c r="G164"/>
  <c r="H164" s="1"/>
  <c r="G163"/>
  <c r="H163" s="1"/>
  <c r="G162"/>
  <c r="H162" s="1"/>
  <c r="H161"/>
  <c r="G161"/>
  <c r="G160"/>
  <c r="H160" s="1"/>
  <c r="G159"/>
  <c r="H159"/>
  <c r="G158"/>
  <c r="H158" s="1"/>
  <c r="G157"/>
  <c r="H157" s="1"/>
  <c r="G156"/>
  <c r="H156" s="1"/>
  <c r="H155"/>
  <c r="G155"/>
  <c r="G154"/>
  <c r="H154" s="1"/>
  <c r="G153"/>
  <c r="H153" s="1"/>
  <c r="G152"/>
  <c r="H152" s="1"/>
  <c r="G151"/>
  <c r="H151"/>
  <c r="G150"/>
  <c r="H150" s="1"/>
  <c r="H149"/>
  <c r="G149"/>
  <c r="G148"/>
  <c r="H148" s="1"/>
  <c r="G147"/>
  <c r="H147" s="1"/>
  <c r="G146"/>
  <c r="H146" s="1"/>
  <c r="G145"/>
  <c r="H145" s="1"/>
  <c r="G144"/>
  <c r="H144" s="1"/>
  <c r="G143"/>
  <c r="H143" s="1"/>
  <c r="G142"/>
  <c r="H142" s="1"/>
  <c r="G141"/>
  <c r="H141" s="1"/>
  <c r="G140"/>
  <c r="H140" s="1"/>
  <c r="G139"/>
  <c r="H139" s="1"/>
  <c r="G138"/>
  <c r="H138" s="1"/>
  <c r="H137"/>
  <c r="G137"/>
  <c r="G136"/>
  <c r="H136" s="1"/>
  <c r="G135"/>
  <c r="H135"/>
  <c r="G134"/>
  <c r="H134" s="1"/>
  <c r="G133"/>
  <c r="H133" s="1"/>
  <c r="G132"/>
  <c r="H132" s="1"/>
  <c r="H131"/>
  <c r="G131"/>
  <c r="G130"/>
  <c r="H130" s="1"/>
  <c r="G129"/>
  <c r="H129" s="1"/>
  <c r="G128"/>
  <c r="H128" s="1"/>
  <c r="G127"/>
  <c r="H127"/>
  <c r="G126"/>
  <c r="H126" s="1"/>
  <c r="H125"/>
  <c r="G125"/>
  <c r="G124"/>
  <c r="H124" s="1"/>
  <c r="G123"/>
  <c r="H123" s="1"/>
  <c r="G122"/>
  <c r="H122" s="1"/>
  <c r="G121"/>
  <c r="H121" s="1"/>
  <c r="G120"/>
  <c r="H120" s="1"/>
  <c r="G119"/>
  <c r="H119" s="1"/>
  <c r="G118"/>
  <c r="H118" s="1"/>
  <c r="G117"/>
  <c r="H117" s="1"/>
  <c r="G116"/>
  <c r="H116" s="1"/>
  <c r="G115"/>
  <c r="H115" s="1"/>
  <c r="G114"/>
  <c r="H114" s="1"/>
  <c r="H113"/>
  <c r="G113"/>
  <c r="G112"/>
  <c r="H112" s="1"/>
  <c r="G111"/>
  <c r="H111"/>
  <c r="G110"/>
  <c r="H110" s="1"/>
  <c r="G109"/>
  <c r="H109" s="1"/>
  <c r="G108"/>
  <c r="H108" s="1"/>
  <c r="H107"/>
  <c r="G107"/>
  <c r="G106"/>
  <c r="H106" s="1"/>
  <c r="G105"/>
  <c r="H105" s="1"/>
  <c r="G104"/>
  <c r="H104" s="1"/>
  <c r="G103"/>
  <c r="H103"/>
  <c r="G102"/>
  <c r="H102" s="1"/>
  <c r="H101"/>
  <c r="G101"/>
  <c r="G100"/>
  <c r="H100" s="1"/>
  <c r="G99"/>
  <c r="H99" s="1"/>
  <c r="G98"/>
  <c r="H98" s="1"/>
  <c r="G97"/>
  <c r="H97" s="1"/>
  <c r="G96"/>
  <c r="H96" s="1"/>
  <c r="G95"/>
  <c r="H95" s="1"/>
  <c r="G94"/>
  <c r="H94" s="1"/>
  <c r="G93"/>
  <c r="H93" s="1"/>
  <c r="G92"/>
  <c r="H92" s="1"/>
  <c r="G91"/>
  <c r="H91" s="1"/>
  <c r="G90"/>
  <c r="H90" s="1"/>
  <c r="H89"/>
  <c r="G89"/>
  <c r="G88"/>
  <c r="H88" s="1"/>
  <c r="G87"/>
  <c r="H87"/>
  <c r="G86"/>
  <c r="H86" s="1"/>
  <c r="G85"/>
  <c r="H85" s="1"/>
  <c r="G84"/>
  <c r="H84" s="1"/>
  <c r="H83"/>
  <c r="G83"/>
  <c r="G82"/>
  <c r="H82" s="1"/>
  <c r="G81"/>
  <c r="H81" s="1"/>
  <c r="G80"/>
  <c r="H80" s="1"/>
  <c r="G79"/>
  <c r="H79"/>
  <c r="G78"/>
  <c r="H78" s="1"/>
  <c r="H77"/>
  <c r="G77"/>
  <c r="G76"/>
  <c r="H76" s="1"/>
  <c r="G75"/>
  <c r="H75" s="1"/>
  <c r="G74"/>
  <c r="H74" s="1"/>
  <c r="G73"/>
  <c r="H73" s="1"/>
  <c r="G72"/>
  <c r="H72" s="1"/>
  <c r="G71"/>
  <c r="H71" s="1"/>
  <c r="G70"/>
  <c r="H70" s="1"/>
  <c r="G69"/>
  <c r="H69" s="1"/>
  <c r="G68"/>
  <c r="H68" s="1"/>
  <c r="G67"/>
  <c r="H67" s="1"/>
  <c r="G66"/>
  <c r="H66" s="1"/>
  <c r="H65"/>
  <c r="G65"/>
  <c r="G64"/>
  <c r="H64" s="1"/>
  <c r="G63"/>
  <c r="H63"/>
  <c r="G62"/>
  <c r="H62" s="1"/>
  <c r="G61"/>
  <c r="H61" s="1"/>
  <c r="G60"/>
  <c r="H60" s="1"/>
  <c r="H59"/>
  <c r="G59"/>
  <c r="G58"/>
  <c r="H58" s="1"/>
  <c r="G57"/>
  <c r="H57" s="1"/>
  <c r="G56"/>
  <c r="H56" s="1"/>
  <c r="G55"/>
  <c r="H55"/>
  <c r="G54"/>
  <c r="H54" s="1"/>
  <c r="H53"/>
  <c r="G53"/>
  <c r="G52"/>
  <c r="H52" s="1"/>
  <c r="G51"/>
  <c r="H51" s="1"/>
  <c r="G50"/>
  <c r="H50" s="1"/>
  <c r="G49"/>
  <c r="H49" s="1"/>
  <c r="G48"/>
  <c r="H48" s="1"/>
  <c r="G47"/>
  <c r="H47" s="1"/>
  <c r="G46"/>
  <c r="H46" s="1"/>
  <c r="G45"/>
  <c r="H45" s="1"/>
  <c r="G44"/>
  <c r="H44" s="1"/>
  <c r="G43"/>
  <c r="H43" s="1"/>
  <c r="G42"/>
  <c r="H42" s="1"/>
  <c r="H41"/>
  <c r="G41"/>
  <c r="G40"/>
  <c r="H40" s="1"/>
  <c r="G39"/>
  <c r="H39"/>
  <c r="G38"/>
  <c r="H38" s="1"/>
  <c r="G37"/>
  <c r="H37" s="1"/>
  <c r="G36"/>
  <c r="H36" s="1"/>
  <c r="H35"/>
  <c r="G35"/>
  <c r="G34"/>
  <c r="H34" s="1"/>
  <c r="G33"/>
  <c r="H33" s="1"/>
  <c r="H32"/>
  <c r="G32"/>
  <c r="G31"/>
  <c r="H31" s="1"/>
  <c r="H30"/>
  <c r="G30"/>
  <c r="H29"/>
  <c r="G29"/>
  <c r="H28"/>
  <c r="G28"/>
  <c r="G27"/>
  <c r="H27" s="1"/>
  <c r="H26"/>
  <c r="G26"/>
  <c r="G25"/>
  <c r="H25" s="1"/>
  <c r="H24"/>
  <c r="G24"/>
  <c r="G23"/>
  <c r="H23" s="1"/>
  <c r="H22"/>
  <c r="G22"/>
  <c r="G21"/>
  <c r="H21" s="1"/>
  <c r="H20"/>
  <c r="G20"/>
  <c r="G19"/>
  <c r="H19" s="1"/>
  <c r="H18"/>
  <c r="G18"/>
  <c r="H17"/>
  <c r="G17"/>
  <c r="G16"/>
  <c r="H16" s="1"/>
  <c r="G15"/>
  <c r="H15" s="1"/>
  <c r="H14"/>
  <c r="G14"/>
  <c r="G13"/>
  <c r="H13" s="1"/>
  <c r="G12"/>
  <c r="H12" s="1"/>
  <c r="H11"/>
  <c r="G11"/>
  <c r="H10"/>
  <c r="G10"/>
  <c r="G9"/>
  <c r="H9" s="1"/>
  <c r="G8"/>
  <c r="H8" s="1"/>
  <c r="G7"/>
  <c r="H7" s="1"/>
  <c r="H6"/>
  <c r="G6"/>
  <c r="G5"/>
  <c r="H5" s="1"/>
  <c r="H4"/>
  <c r="G4"/>
  <c r="C1"/>
  <c r="B16" i="1" s="1"/>
  <c r="B1" i="5"/>
  <c r="C16" i="1" s="1"/>
  <c r="G203" i="4"/>
  <c r="H203" s="1"/>
  <c r="G202"/>
  <c r="H202" s="1"/>
  <c r="H201"/>
  <c r="G201"/>
  <c r="G200"/>
  <c r="H200" s="1"/>
  <c r="G199"/>
  <c r="H199" s="1"/>
  <c r="G198"/>
  <c r="H198" s="1"/>
  <c r="G197"/>
  <c r="H197" s="1"/>
  <c r="G196"/>
  <c r="H196" s="1"/>
  <c r="H195"/>
  <c r="G195"/>
  <c r="G194"/>
  <c r="H194" s="1"/>
  <c r="G193"/>
  <c r="H193" s="1"/>
  <c r="G192"/>
  <c r="H192" s="1"/>
  <c r="G191"/>
  <c r="H191" s="1"/>
  <c r="G190"/>
  <c r="H190" s="1"/>
  <c r="H189"/>
  <c r="G189"/>
  <c r="G188"/>
  <c r="H188" s="1"/>
  <c r="G187"/>
  <c r="H187" s="1"/>
  <c r="G186"/>
  <c r="H186" s="1"/>
  <c r="G185"/>
  <c r="H185" s="1"/>
  <c r="G184"/>
  <c r="H184" s="1"/>
  <c r="H183"/>
  <c r="G183"/>
  <c r="G182"/>
  <c r="H182" s="1"/>
  <c r="G181"/>
  <c r="H181" s="1"/>
  <c r="G180"/>
  <c r="H180" s="1"/>
  <c r="G179"/>
  <c r="H179" s="1"/>
  <c r="G178"/>
  <c r="H178" s="1"/>
  <c r="H177"/>
  <c r="G177"/>
  <c r="G176"/>
  <c r="H176" s="1"/>
  <c r="G175"/>
  <c r="H175" s="1"/>
  <c r="G174"/>
  <c r="H174" s="1"/>
  <c r="G173"/>
  <c r="H173" s="1"/>
  <c r="G172"/>
  <c r="H172" s="1"/>
  <c r="H171"/>
  <c r="G171"/>
  <c r="G170"/>
  <c r="H170" s="1"/>
  <c r="G169"/>
  <c r="H169" s="1"/>
  <c r="G168"/>
  <c r="H168" s="1"/>
  <c r="G167"/>
  <c r="H167"/>
  <c r="G166"/>
  <c r="H166" s="1"/>
  <c r="H165"/>
  <c r="G165"/>
  <c r="G164"/>
  <c r="H164" s="1"/>
  <c r="G163"/>
  <c r="H163" s="1"/>
  <c r="G162"/>
  <c r="H162" s="1"/>
  <c r="G161"/>
  <c r="H161" s="1"/>
  <c r="G160"/>
  <c r="H160" s="1"/>
  <c r="G159"/>
  <c r="H159" s="1"/>
  <c r="G158"/>
  <c r="H158" s="1"/>
  <c r="G157"/>
  <c r="H157" s="1"/>
  <c r="G156"/>
  <c r="H156" s="1"/>
  <c r="G155"/>
  <c r="H155" s="1"/>
  <c r="G154"/>
  <c r="H154" s="1"/>
  <c r="H153"/>
  <c r="G153"/>
  <c r="G152"/>
  <c r="H152" s="1"/>
  <c r="G151"/>
  <c r="H151"/>
  <c r="G150"/>
  <c r="H150" s="1"/>
  <c r="G149"/>
  <c r="H149" s="1"/>
  <c r="G148"/>
  <c r="H148" s="1"/>
  <c r="H147"/>
  <c r="G147"/>
  <c r="G146"/>
  <c r="H146" s="1"/>
  <c r="G145"/>
  <c r="H145" s="1"/>
  <c r="G144"/>
  <c r="H144" s="1"/>
  <c r="G143"/>
  <c r="H143"/>
  <c r="G142"/>
  <c r="H142" s="1"/>
  <c r="H141"/>
  <c r="G141"/>
  <c r="G140"/>
  <c r="H140" s="1"/>
  <c r="G139"/>
  <c r="H139" s="1"/>
  <c r="G138"/>
  <c r="H138" s="1"/>
  <c r="G137"/>
  <c r="H137" s="1"/>
  <c r="G136"/>
  <c r="H136" s="1"/>
  <c r="G135"/>
  <c r="H135" s="1"/>
  <c r="G134"/>
  <c r="H134" s="1"/>
  <c r="G133"/>
  <c r="H133" s="1"/>
  <c r="G132"/>
  <c r="H132" s="1"/>
  <c r="G131"/>
  <c r="H131" s="1"/>
  <c r="G130"/>
  <c r="H130" s="1"/>
  <c r="H129"/>
  <c r="G129"/>
  <c r="G128"/>
  <c r="H128" s="1"/>
  <c r="G127"/>
  <c r="H127"/>
  <c r="G126"/>
  <c r="H126" s="1"/>
  <c r="G125"/>
  <c r="H125" s="1"/>
  <c r="G124"/>
  <c r="H124" s="1"/>
  <c r="H123"/>
  <c r="G123"/>
  <c r="G122"/>
  <c r="H122" s="1"/>
  <c r="G121"/>
  <c r="H121" s="1"/>
  <c r="G120"/>
  <c r="H120" s="1"/>
  <c r="G119"/>
  <c r="H119"/>
  <c r="G118"/>
  <c r="H118" s="1"/>
  <c r="H117"/>
  <c r="G117"/>
  <c r="G116"/>
  <c r="H116" s="1"/>
  <c r="G115"/>
  <c r="H115" s="1"/>
  <c r="G114"/>
  <c r="H114" s="1"/>
  <c r="G113"/>
  <c r="H113" s="1"/>
  <c r="G112"/>
  <c r="H112" s="1"/>
  <c r="G111"/>
  <c r="H111" s="1"/>
  <c r="G110"/>
  <c r="H110" s="1"/>
  <c r="G109"/>
  <c r="H109" s="1"/>
  <c r="G108"/>
  <c r="H108" s="1"/>
  <c r="G107"/>
  <c r="H107" s="1"/>
  <c r="G106"/>
  <c r="H106" s="1"/>
  <c r="H105"/>
  <c r="G105"/>
  <c r="G104"/>
  <c r="H104" s="1"/>
  <c r="G103"/>
  <c r="H103"/>
  <c r="G102"/>
  <c r="H102" s="1"/>
  <c r="G101"/>
  <c r="H101" s="1"/>
  <c r="G100"/>
  <c r="H100" s="1"/>
  <c r="G99"/>
  <c r="H99" s="1"/>
  <c r="G98"/>
  <c r="H98" s="1"/>
  <c r="G97"/>
  <c r="H97" s="1"/>
  <c r="G96"/>
  <c r="H96" s="1"/>
  <c r="G95"/>
  <c r="H95"/>
  <c r="G94"/>
  <c r="H94" s="1"/>
  <c r="H93"/>
  <c r="G93"/>
  <c r="G92"/>
  <c r="H92" s="1"/>
  <c r="G91"/>
  <c r="H91" s="1"/>
  <c r="G90"/>
  <c r="H90" s="1"/>
  <c r="G89"/>
  <c r="H89" s="1"/>
  <c r="G88"/>
  <c r="H88" s="1"/>
  <c r="G87"/>
  <c r="H87"/>
  <c r="G86"/>
  <c r="H86" s="1"/>
  <c r="G85"/>
  <c r="H85" s="1"/>
  <c r="G84"/>
  <c r="H84" s="1"/>
  <c r="G83"/>
  <c r="H83" s="1"/>
  <c r="G82"/>
  <c r="H82" s="1"/>
  <c r="H81"/>
  <c r="G81"/>
  <c r="G80"/>
  <c r="H80" s="1"/>
  <c r="G79"/>
  <c r="H79"/>
  <c r="G78"/>
  <c r="H78" s="1"/>
  <c r="G77"/>
  <c r="H77" s="1"/>
  <c r="G76"/>
  <c r="H76" s="1"/>
  <c r="G75"/>
  <c r="H75" s="1"/>
  <c r="G74"/>
  <c r="H74" s="1"/>
  <c r="G73"/>
  <c r="H73" s="1"/>
  <c r="G72"/>
  <c r="H72" s="1"/>
  <c r="G71"/>
  <c r="H71"/>
  <c r="G70"/>
  <c r="H70" s="1"/>
  <c r="H69"/>
  <c r="G69"/>
  <c r="G68"/>
  <c r="H68" s="1"/>
  <c r="G67"/>
  <c r="H67" s="1"/>
  <c r="G66"/>
  <c r="H66" s="1"/>
  <c r="G65"/>
  <c r="H65" s="1"/>
  <c r="G64"/>
  <c r="H64" s="1"/>
  <c r="G63"/>
  <c r="H63"/>
  <c r="G62"/>
  <c r="H62" s="1"/>
  <c r="G61"/>
  <c r="H61" s="1"/>
  <c r="G60"/>
  <c r="H60" s="1"/>
  <c r="G59"/>
  <c r="H59" s="1"/>
  <c r="G58"/>
  <c r="H58" s="1"/>
  <c r="H57"/>
  <c r="G57"/>
  <c r="G56"/>
  <c r="H56" s="1"/>
  <c r="G55"/>
  <c r="H55"/>
  <c r="G54"/>
  <c r="H54" s="1"/>
  <c r="G53"/>
  <c r="H53" s="1"/>
  <c r="G52"/>
  <c r="H52" s="1"/>
  <c r="G51"/>
  <c r="H51" s="1"/>
  <c r="G50"/>
  <c r="H50" s="1"/>
  <c r="G49"/>
  <c r="H49" s="1"/>
  <c r="G48"/>
  <c r="H48" s="1"/>
  <c r="G47"/>
  <c r="H47"/>
  <c r="G46"/>
  <c r="H46" s="1"/>
  <c r="H45"/>
  <c r="G45"/>
  <c r="G44"/>
  <c r="H44" s="1"/>
  <c r="G43"/>
  <c r="H43" s="1"/>
  <c r="G42"/>
  <c r="H42" s="1"/>
  <c r="G41"/>
  <c r="H41" s="1"/>
  <c r="G40"/>
  <c r="H40" s="1"/>
  <c r="G39"/>
  <c r="H39"/>
  <c r="G38"/>
  <c r="H38" s="1"/>
  <c r="G37"/>
  <c r="H37" s="1"/>
  <c r="G36"/>
  <c r="H36" s="1"/>
  <c r="G35"/>
  <c r="H35" s="1"/>
  <c r="G34"/>
  <c r="H34" s="1"/>
  <c r="H33"/>
  <c r="G33"/>
  <c r="H32"/>
  <c r="G32"/>
  <c r="G31"/>
  <c r="H31" s="1"/>
  <c r="H30"/>
  <c r="G30"/>
  <c r="G29"/>
  <c r="H29" s="1"/>
  <c r="H28"/>
  <c r="G28"/>
  <c r="H27"/>
  <c r="G27"/>
  <c r="H26"/>
  <c r="G26"/>
  <c r="G25"/>
  <c r="H25" s="1"/>
  <c r="H24"/>
  <c r="G24"/>
  <c r="G23"/>
  <c r="H23" s="1"/>
  <c r="H22"/>
  <c r="G22"/>
  <c r="G21"/>
  <c r="H21" s="1"/>
  <c r="H20"/>
  <c r="G20"/>
  <c r="G19"/>
  <c r="H19" s="1"/>
  <c r="H18"/>
  <c r="G18"/>
  <c r="G17"/>
  <c r="H17" s="1"/>
  <c r="H16"/>
  <c r="G16"/>
  <c r="H15"/>
  <c r="G15"/>
  <c r="H14"/>
  <c r="G14"/>
  <c r="G13"/>
  <c r="H13" s="1"/>
  <c r="H12"/>
  <c r="G12"/>
  <c r="G11"/>
  <c r="H11" s="1"/>
  <c r="G10"/>
  <c r="H10" s="1"/>
  <c r="H9"/>
  <c r="G9"/>
  <c r="H8"/>
  <c r="G8"/>
  <c r="G7"/>
  <c r="H7" s="1"/>
  <c r="G6"/>
  <c r="H6" s="1"/>
  <c r="G5"/>
  <c r="H5" s="1"/>
  <c r="H4"/>
  <c r="G4"/>
  <c r="C1"/>
  <c r="B15" i="1" s="1"/>
  <c r="B1" i="4"/>
  <c r="G203" i="3"/>
  <c r="H203"/>
  <c r="G202"/>
  <c r="H202" s="1"/>
  <c r="G201"/>
  <c r="H201"/>
  <c r="G200"/>
  <c r="H200" s="1"/>
  <c r="G199"/>
  <c r="H199" s="1"/>
  <c r="G198"/>
  <c r="H198" s="1"/>
  <c r="G197"/>
  <c r="H197"/>
  <c r="G196"/>
  <c r="H196" s="1"/>
  <c r="G195"/>
  <c r="H195"/>
  <c r="G194"/>
  <c r="H194" s="1"/>
  <c r="G193"/>
  <c r="H193" s="1"/>
  <c r="G192"/>
  <c r="H192" s="1"/>
  <c r="G191"/>
  <c r="H191"/>
  <c r="G190"/>
  <c r="H190" s="1"/>
  <c r="G189"/>
  <c r="H189"/>
  <c r="G188"/>
  <c r="H188" s="1"/>
  <c r="G187"/>
  <c r="H187" s="1"/>
  <c r="G186"/>
  <c r="H186" s="1"/>
  <c r="G185"/>
  <c r="H185" s="1"/>
  <c r="G184"/>
  <c r="H184" s="1"/>
  <c r="G183"/>
  <c r="H183"/>
  <c r="G182"/>
  <c r="H182" s="1"/>
  <c r="H181"/>
  <c r="G181"/>
  <c r="G180"/>
  <c r="H180" s="1"/>
  <c r="G179"/>
  <c r="H179" s="1"/>
  <c r="G178"/>
  <c r="H178" s="1"/>
  <c r="G177"/>
  <c r="H177" s="1"/>
  <c r="G176"/>
  <c r="H176" s="1"/>
  <c r="G175"/>
  <c r="H175" s="1"/>
  <c r="G174"/>
  <c r="H174" s="1"/>
  <c r="G173"/>
  <c r="H173" s="1"/>
  <c r="G172"/>
  <c r="H172" s="1"/>
  <c r="G171"/>
  <c r="H171" s="1"/>
  <c r="G170"/>
  <c r="H170" s="1"/>
  <c r="H169"/>
  <c r="G169"/>
  <c r="G168"/>
  <c r="H168" s="1"/>
  <c r="G167"/>
  <c r="H167"/>
  <c r="G166"/>
  <c r="H166" s="1"/>
  <c r="G165"/>
  <c r="H165" s="1"/>
  <c r="G164"/>
  <c r="H164" s="1"/>
  <c r="H163"/>
  <c r="G163"/>
  <c r="G162"/>
  <c r="H162" s="1"/>
  <c r="G161"/>
  <c r="H161" s="1"/>
  <c r="G160"/>
  <c r="H160" s="1"/>
  <c r="G159"/>
  <c r="H159"/>
  <c r="G158"/>
  <c r="H158" s="1"/>
  <c r="G157"/>
  <c r="H157" s="1"/>
  <c r="G156"/>
  <c r="H156" s="1"/>
  <c r="G155"/>
  <c r="H155" s="1"/>
  <c r="G154"/>
  <c r="H154" s="1"/>
  <c r="G153"/>
  <c r="H153" s="1"/>
  <c r="G152"/>
  <c r="H152" s="1"/>
  <c r="G151"/>
  <c r="H151"/>
  <c r="G150"/>
  <c r="H150" s="1"/>
  <c r="G149"/>
  <c r="H149" s="1"/>
  <c r="G148"/>
  <c r="H148" s="1"/>
  <c r="G147"/>
  <c r="H147" s="1"/>
  <c r="G146"/>
  <c r="H146" s="1"/>
  <c r="H145"/>
  <c r="G145"/>
  <c r="G144"/>
  <c r="H144" s="1"/>
  <c r="G143"/>
  <c r="H143"/>
  <c r="G142"/>
  <c r="H142" s="1"/>
  <c r="G141"/>
  <c r="H141" s="1"/>
  <c r="G140"/>
  <c r="H140" s="1"/>
  <c r="H139"/>
  <c r="G139"/>
  <c r="G138"/>
  <c r="H138" s="1"/>
  <c r="G137"/>
  <c r="H137" s="1"/>
  <c r="G136"/>
  <c r="H136" s="1"/>
  <c r="G135"/>
  <c r="H135"/>
  <c r="G134"/>
  <c r="H134" s="1"/>
  <c r="H133"/>
  <c r="G133"/>
  <c r="G132"/>
  <c r="H132" s="1"/>
  <c r="G131"/>
  <c r="H131" s="1"/>
  <c r="G130"/>
  <c r="H130" s="1"/>
  <c r="G129"/>
  <c r="H129" s="1"/>
  <c r="G128"/>
  <c r="H128" s="1"/>
  <c r="G127"/>
  <c r="H127" s="1"/>
  <c r="G126"/>
  <c r="H126" s="1"/>
  <c r="G125"/>
  <c r="H125" s="1"/>
  <c r="G124"/>
  <c r="H124" s="1"/>
  <c r="G123"/>
  <c r="H123" s="1"/>
  <c r="G122"/>
  <c r="H122" s="1"/>
  <c r="H121"/>
  <c r="G121"/>
  <c r="G120"/>
  <c r="H120" s="1"/>
  <c r="G119"/>
  <c r="H119"/>
  <c r="G118"/>
  <c r="H118" s="1"/>
  <c r="G117"/>
  <c r="H117" s="1"/>
  <c r="G116"/>
  <c r="H116" s="1"/>
  <c r="H115"/>
  <c r="G115"/>
  <c r="G114"/>
  <c r="H114" s="1"/>
  <c r="G113"/>
  <c r="H113" s="1"/>
  <c r="G112"/>
  <c r="H112" s="1"/>
  <c r="G111"/>
  <c r="H111"/>
  <c r="G110"/>
  <c r="H110" s="1"/>
  <c r="G109"/>
  <c r="H109" s="1"/>
  <c r="G108"/>
  <c r="H108" s="1"/>
  <c r="G107"/>
  <c r="H107" s="1"/>
  <c r="G106"/>
  <c r="H106" s="1"/>
  <c r="G105"/>
  <c r="H105" s="1"/>
  <c r="G104"/>
  <c r="H104" s="1"/>
  <c r="G103"/>
  <c r="H103"/>
  <c r="G102"/>
  <c r="H102" s="1"/>
  <c r="G101"/>
  <c r="H101" s="1"/>
  <c r="G100"/>
  <c r="H100" s="1"/>
  <c r="G99"/>
  <c r="H99" s="1"/>
  <c r="G98"/>
  <c r="H98" s="1"/>
  <c r="H97"/>
  <c r="G97"/>
  <c r="G96"/>
  <c r="H96" s="1"/>
  <c r="G95"/>
  <c r="H95"/>
  <c r="G94"/>
  <c r="H94" s="1"/>
  <c r="G93"/>
  <c r="H93" s="1"/>
  <c r="G92"/>
  <c r="H92" s="1"/>
  <c r="H91"/>
  <c r="G91"/>
  <c r="G90"/>
  <c r="H90" s="1"/>
  <c r="G89"/>
  <c r="H89" s="1"/>
  <c r="G88"/>
  <c r="H88" s="1"/>
  <c r="G87"/>
  <c r="H87"/>
  <c r="G86"/>
  <c r="H86" s="1"/>
  <c r="H85"/>
  <c r="G85"/>
  <c r="G84"/>
  <c r="H84" s="1"/>
  <c r="G83"/>
  <c r="H83" s="1"/>
  <c r="G82"/>
  <c r="H82" s="1"/>
  <c r="G81"/>
  <c r="H81" s="1"/>
  <c r="G80"/>
  <c r="H80" s="1"/>
  <c r="G79"/>
  <c r="H79" s="1"/>
  <c r="G78"/>
  <c r="H78" s="1"/>
  <c r="G77"/>
  <c r="H77" s="1"/>
  <c r="G76"/>
  <c r="H76" s="1"/>
  <c r="G75"/>
  <c r="H75" s="1"/>
  <c r="G74"/>
  <c r="H74" s="1"/>
  <c r="H73"/>
  <c r="G73"/>
  <c r="G72"/>
  <c r="H72" s="1"/>
  <c r="G71"/>
  <c r="H71"/>
  <c r="G70"/>
  <c r="H70" s="1"/>
  <c r="G69"/>
  <c r="H69" s="1"/>
  <c r="G68"/>
  <c r="H68" s="1"/>
  <c r="H67"/>
  <c r="G67"/>
  <c r="G66"/>
  <c r="H66" s="1"/>
  <c r="G65"/>
  <c r="H65" s="1"/>
  <c r="G64"/>
  <c r="H64" s="1"/>
  <c r="G63"/>
  <c r="H63"/>
  <c r="G62"/>
  <c r="H62" s="1"/>
  <c r="G61"/>
  <c r="H61" s="1"/>
  <c r="G60"/>
  <c r="H60" s="1"/>
  <c r="G59"/>
  <c r="H59" s="1"/>
  <c r="G58"/>
  <c r="H58" s="1"/>
  <c r="G57"/>
  <c r="H57" s="1"/>
  <c r="G56"/>
  <c r="H56" s="1"/>
  <c r="G55"/>
  <c r="H55" s="1"/>
  <c r="G54"/>
  <c r="H54" s="1"/>
  <c r="G53"/>
  <c r="H53" s="1"/>
  <c r="G52"/>
  <c r="H52"/>
  <c r="G51"/>
  <c r="H51" s="1"/>
  <c r="G50"/>
  <c r="H50" s="1"/>
  <c r="H49"/>
  <c r="G49"/>
  <c r="G48"/>
  <c r="H48" s="1"/>
  <c r="G47"/>
  <c r="H47"/>
  <c r="G46"/>
  <c r="H46"/>
  <c r="G45"/>
  <c r="H45" s="1"/>
  <c r="G44"/>
  <c r="H44" s="1"/>
  <c r="H43"/>
  <c r="G43"/>
  <c r="G42"/>
  <c r="H42" s="1"/>
  <c r="H41"/>
  <c r="G41"/>
  <c r="G40"/>
  <c r="H40" s="1"/>
  <c r="G39"/>
  <c r="H39"/>
  <c r="G38"/>
  <c r="H38"/>
  <c r="H37"/>
  <c r="G37"/>
  <c r="G36"/>
  <c r="H36"/>
  <c r="G35"/>
  <c r="H35" s="1"/>
  <c r="G34"/>
  <c r="H34" s="1"/>
  <c r="H33"/>
  <c r="G33"/>
  <c r="G32"/>
  <c r="H32" s="1"/>
  <c r="H31"/>
  <c r="G31"/>
  <c r="G30"/>
  <c r="H30" s="1"/>
  <c r="H29"/>
  <c r="G29"/>
  <c r="H28"/>
  <c r="G28"/>
  <c r="H27"/>
  <c r="G27"/>
  <c r="H26"/>
  <c r="G26"/>
  <c r="H25"/>
  <c r="G25"/>
  <c r="G24"/>
  <c r="H24" s="1"/>
  <c r="H23"/>
  <c r="G23"/>
  <c r="G22"/>
  <c r="H22" s="1"/>
  <c r="H21"/>
  <c r="G21"/>
  <c r="H20"/>
  <c r="G20"/>
  <c r="G19"/>
  <c r="H19" s="1"/>
  <c r="G18"/>
  <c r="H18" s="1"/>
  <c r="G17"/>
  <c r="H17" s="1"/>
  <c r="H16"/>
  <c r="G16"/>
  <c r="G15"/>
  <c r="H15" s="1"/>
  <c r="G14"/>
  <c r="H14" s="1"/>
  <c r="H13"/>
  <c r="G13"/>
  <c r="G12"/>
  <c r="H12" s="1"/>
  <c r="H11"/>
  <c r="G11"/>
  <c r="G10"/>
  <c r="H10" s="1"/>
  <c r="G9"/>
  <c r="H9" s="1"/>
  <c r="G8"/>
  <c r="H8" s="1"/>
  <c r="G7"/>
  <c r="H7" s="1"/>
  <c r="G6"/>
  <c r="H6" s="1"/>
  <c r="G5"/>
  <c r="H5" s="1"/>
  <c r="H4"/>
  <c r="G4"/>
  <c r="C1"/>
  <c r="B14" i="1" s="1"/>
  <c r="B1" i="3"/>
  <c r="C14" i="1" s="1"/>
  <c r="G203" i="2"/>
  <c r="G202"/>
  <c r="G201"/>
  <c r="G200"/>
  <c r="H200"/>
  <c r="G199"/>
  <c r="G198"/>
  <c r="G197"/>
  <c r="G196"/>
  <c r="H196"/>
  <c r="G195"/>
  <c r="H195" s="1"/>
  <c r="G194"/>
  <c r="H194" s="1"/>
  <c r="G193"/>
  <c r="G192"/>
  <c r="H192" s="1"/>
  <c r="G191"/>
  <c r="G190"/>
  <c r="G189"/>
  <c r="G188"/>
  <c r="H188"/>
  <c r="G187"/>
  <c r="G186"/>
  <c r="H186" s="1"/>
  <c r="G185"/>
  <c r="H185" s="1"/>
  <c r="G184"/>
  <c r="H184" s="1"/>
  <c r="G183"/>
  <c r="G182"/>
  <c r="G181"/>
  <c r="G180"/>
  <c r="H180" s="1"/>
  <c r="G179"/>
  <c r="G178"/>
  <c r="G177"/>
  <c r="G176"/>
  <c r="H176"/>
  <c r="G175"/>
  <c r="G174"/>
  <c r="G173"/>
  <c r="G172"/>
  <c r="H172" s="1"/>
  <c r="G171"/>
  <c r="H171" s="1"/>
  <c r="G170"/>
  <c r="G169"/>
  <c r="G168"/>
  <c r="H168" s="1"/>
  <c r="G167"/>
  <c r="G166"/>
  <c r="H166" s="1"/>
  <c r="G165"/>
  <c r="H165" s="1"/>
  <c r="G164"/>
  <c r="H164"/>
  <c r="G163"/>
  <c r="G162"/>
  <c r="G161"/>
  <c r="G160"/>
  <c r="H160" s="1"/>
  <c r="G159"/>
  <c r="G158"/>
  <c r="G157"/>
  <c r="H157" s="1"/>
  <c r="G156"/>
  <c r="H156"/>
  <c r="G155"/>
  <c r="G154"/>
  <c r="G153"/>
  <c r="G152"/>
  <c r="H152"/>
  <c r="G151"/>
  <c r="G150"/>
  <c r="G149"/>
  <c r="G148"/>
  <c r="H148"/>
  <c r="G147"/>
  <c r="H147" s="1"/>
  <c r="G146"/>
  <c r="H146" s="1"/>
  <c r="G145"/>
  <c r="G144"/>
  <c r="H144" s="1"/>
  <c r="G143"/>
  <c r="G142"/>
  <c r="G141"/>
  <c r="G140"/>
  <c r="H140"/>
  <c r="G139"/>
  <c r="G138"/>
  <c r="H138" s="1"/>
  <c r="G137"/>
  <c r="H137" s="1"/>
  <c r="G136"/>
  <c r="H136" s="1"/>
  <c r="G135"/>
  <c r="G134"/>
  <c r="G133"/>
  <c r="G132"/>
  <c r="H132" s="1"/>
  <c r="G131"/>
  <c r="G130"/>
  <c r="G129"/>
  <c r="G128"/>
  <c r="H128"/>
  <c r="G127"/>
  <c r="H127" s="1"/>
  <c r="G126"/>
  <c r="G125"/>
  <c r="G124"/>
  <c r="H124" s="1"/>
  <c r="G123"/>
  <c r="H123" s="1"/>
  <c r="G122"/>
  <c r="G121"/>
  <c r="G120"/>
  <c r="H120" s="1"/>
  <c r="G119"/>
  <c r="G118"/>
  <c r="H118" s="1"/>
  <c r="G117"/>
  <c r="H117" s="1"/>
  <c r="G116"/>
  <c r="H116"/>
  <c r="G115"/>
  <c r="G114"/>
  <c r="G113"/>
  <c r="G112"/>
  <c r="H112" s="1"/>
  <c r="G111"/>
  <c r="G110"/>
  <c r="G109"/>
  <c r="H109" s="1"/>
  <c r="G108"/>
  <c r="H108"/>
  <c r="G107"/>
  <c r="G106"/>
  <c r="G105"/>
  <c r="G104"/>
  <c r="H104"/>
  <c r="G103"/>
  <c r="G102"/>
  <c r="G101"/>
  <c r="G100"/>
  <c r="H100"/>
  <c r="G99"/>
  <c r="H99" s="1"/>
  <c r="G98"/>
  <c r="H98" s="1"/>
  <c r="G97"/>
  <c r="G96"/>
  <c r="H96" s="1"/>
  <c r="G95"/>
  <c r="G94"/>
  <c r="G93"/>
  <c r="G92"/>
  <c r="H92"/>
  <c r="G91"/>
  <c r="G90"/>
  <c r="H90" s="1"/>
  <c r="G89"/>
  <c r="H89" s="1"/>
  <c r="G88"/>
  <c r="H88" s="1"/>
  <c r="G87"/>
  <c r="G86"/>
  <c r="G85"/>
  <c r="G84"/>
  <c r="H84" s="1"/>
  <c r="G83"/>
  <c r="G82"/>
  <c r="G81"/>
  <c r="G80"/>
  <c r="H80"/>
  <c r="G79"/>
  <c r="H79" s="1"/>
  <c r="G78"/>
  <c r="G77"/>
  <c r="G76"/>
  <c r="H76" s="1"/>
  <c r="G75"/>
  <c r="H75" s="1"/>
  <c r="G74"/>
  <c r="G73"/>
  <c r="G72"/>
  <c r="H72" s="1"/>
  <c r="G71"/>
  <c r="G70"/>
  <c r="H70" s="1"/>
  <c r="G69"/>
  <c r="H69" s="1"/>
  <c r="G68"/>
  <c r="H68"/>
  <c r="G67"/>
  <c r="G66"/>
  <c r="G65"/>
  <c r="G64"/>
  <c r="H64" s="1"/>
  <c r="G63"/>
  <c r="G62"/>
  <c r="G61"/>
  <c r="H61" s="1"/>
  <c r="G60"/>
  <c r="H60"/>
  <c r="G59"/>
  <c r="G58"/>
  <c r="H58" s="1"/>
  <c r="G57"/>
  <c r="G56"/>
  <c r="H56"/>
  <c r="G55"/>
  <c r="G54"/>
  <c r="G53"/>
  <c r="H53" s="1"/>
  <c r="G52"/>
  <c r="H52"/>
  <c r="G51"/>
  <c r="H51" s="1"/>
  <c r="G50"/>
  <c r="H50" s="1"/>
  <c r="G49"/>
  <c r="G48"/>
  <c r="H48" s="1"/>
  <c r="G47"/>
  <c r="G46"/>
  <c r="G45"/>
  <c r="G44"/>
  <c r="H44"/>
  <c r="G43"/>
  <c r="G42"/>
  <c r="H42" s="1"/>
  <c r="G41"/>
  <c r="H41" s="1"/>
  <c r="G40"/>
  <c r="H40" s="1"/>
  <c r="G39"/>
  <c r="G38"/>
  <c r="G37"/>
  <c r="G36"/>
  <c r="H36" s="1"/>
  <c r="G35"/>
  <c r="G34"/>
  <c r="H34" s="1"/>
  <c r="G33"/>
  <c r="G32"/>
  <c r="H32" s="1"/>
  <c r="G31"/>
  <c r="H31" s="1"/>
  <c r="G30"/>
  <c r="G29"/>
  <c r="G28"/>
  <c r="H28" s="1"/>
  <c r="G27"/>
  <c r="H27" s="1"/>
  <c r="G26"/>
  <c r="H26" s="1"/>
  <c r="G25"/>
  <c r="H25" s="1"/>
  <c r="G24"/>
  <c r="H24" s="1"/>
  <c r="G23"/>
  <c r="G22"/>
  <c r="H22" s="1"/>
  <c r="G21"/>
  <c r="H21" s="1"/>
  <c r="G20"/>
  <c r="H20" s="1"/>
  <c r="G19"/>
  <c r="G18"/>
  <c r="H18" s="1"/>
  <c r="G17"/>
  <c r="G16"/>
  <c r="H16" s="1"/>
  <c r="G15"/>
  <c r="H15" s="1"/>
  <c r="G14"/>
  <c r="H14" s="1"/>
  <c r="G13"/>
  <c r="H13" s="1"/>
  <c r="G12"/>
  <c r="H12" s="1"/>
  <c r="G11"/>
  <c r="H11" s="1"/>
  <c r="G10"/>
  <c r="H10" s="1"/>
  <c r="G9"/>
  <c r="H9" s="1"/>
  <c r="G8"/>
  <c r="H8" s="1"/>
  <c r="G7"/>
  <c r="G6"/>
  <c r="G5"/>
  <c r="H5" s="1"/>
  <c r="G4"/>
  <c r="H4" s="1"/>
  <c r="H203"/>
  <c r="H202"/>
  <c r="H201"/>
  <c r="H199"/>
  <c r="H198"/>
  <c r="H197"/>
  <c r="H193"/>
  <c r="H191"/>
  <c r="H190"/>
  <c r="H189"/>
  <c r="H187"/>
  <c r="H183"/>
  <c r="H182"/>
  <c r="H181"/>
  <c r="H179"/>
  <c r="H178"/>
  <c r="H177"/>
  <c r="H175"/>
  <c r="H174"/>
  <c r="H173"/>
  <c r="H170"/>
  <c r="H169"/>
  <c r="H167"/>
  <c r="H163"/>
  <c r="H162"/>
  <c r="H161"/>
  <c r="H159"/>
  <c r="H158"/>
  <c r="H155"/>
  <c r="H154"/>
  <c r="H153"/>
  <c r="H151"/>
  <c r="H150"/>
  <c r="H149"/>
  <c r="H145"/>
  <c r="H143"/>
  <c r="H142"/>
  <c r="H141"/>
  <c r="H139"/>
  <c r="H135"/>
  <c r="H134"/>
  <c r="H133"/>
  <c r="H131"/>
  <c r="H130"/>
  <c r="H129"/>
  <c r="H126"/>
  <c r="H125"/>
  <c r="H122"/>
  <c r="H121"/>
  <c r="H119"/>
  <c r="H115"/>
  <c r="H114"/>
  <c r="H113"/>
  <c r="H111"/>
  <c r="H110"/>
  <c r="H107"/>
  <c r="H106"/>
  <c r="H105"/>
  <c r="H103"/>
  <c r="H102"/>
  <c r="H101"/>
  <c r="H97"/>
  <c r="H95"/>
  <c r="H94"/>
  <c r="H93"/>
  <c r="H91"/>
  <c r="H87"/>
  <c r="H86"/>
  <c r="H85"/>
  <c r="H83"/>
  <c r="H82"/>
  <c r="H81"/>
  <c r="H78"/>
  <c r="H77"/>
  <c r="H74"/>
  <c r="H73"/>
  <c r="H71"/>
  <c r="H67"/>
  <c r="H66"/>
  <c r="H65"/>
  <c r="H63"/>
  <c r="H62"/>
  <c r="H59"/>
  <c r="H57"/>
  <c r="H55"/>
  <c r="H54"/>
  <c r="H49"/>
  <c r="H47"/>
  <c r="H46"/>
  <c r="H45"/>
  <c r="H43"/>
  <c r="H39"/>
  <c r="H38"/>
  <c r="H37"/>
  <c r="H35"/>
  <c r="H33"/>
  <c r="H30"/>
  <c r="H29"/>
  <c r="H23"/>
  <c r="H19"/>
  <c r="H17"/>
  <c r="H7"/>
  <c r="H6"/>
  <c r="C1"/>
  <c r="B13" i="1" s="1"/>
  <c r="B1" i="2"/>
  <c r="C13" i="1" s="1"/>
  <c r="H1" i="5" l="1"/>
  <c r="G1" s="1"/>
  <c r="D16" i="1" s="1"/>
  <c r="C15"/>
  <c r="C9" s="1"/>
  <c r="A9"/>
  <c r="H1" i="2"/>
  <c r="G1" s="1"/>
  <c r="D13" i="1" s="1"/>
  <c r="H1" i="3"/>
  <c r="G1" s="1"/>
  <c r="D14" i="1" s="1"/>
  <c r="H1" i="4"/>
  <c r="G1" s="1"/>
  <c r="D15" i="1" s="1"/>
  <c r="E9" l="1"/>
</calcChain>
</file>

<file path=xl/sharedStrings.xml><?xml version="1.0" encoding="utf-8"?>
<sst xmlns="http://schemas.openxmlformats.org/spreadsheetml/2006/main" count="132" uniqueCount="108">
  <si>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</si>
  <si>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</si>
  <si>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</si>
  <si>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</si>
  <si>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</si>
  <si>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</si>
  <si>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</si>
  <si>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</si>
  <si>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</si>
  <si>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</si>
  <si>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</si>
  <si>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</si>
  <si>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</si>
  <si>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</si>
  <si>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</si>
  <si>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</si>
  <si>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</si>
  <si>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</si>
  <si>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</si>
  <si>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</si>
  <si>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ISTITUTO COMPRENSIVO ISTITUTO COMPRENSIVO STATALE L. GERESCHI</t>
  </si>
  <si>
    <t>56017 SAN GIULIANO TERME (PI) VIA SANT'ANTONIO, 3 C.F. 93049600500 C.M. PIIC83500E</t>
  </si>
  <si>
    <t>1020402718 del 30/12/2020</t>
  </si>
  <si>
    <t>1020402575 del 30/12/2020</t>
  </si>
  <si>
    <t>3E del 07/01/2021</t>
  </si>
  <si>
    <t>20214E04459 del 03/02/2021</t>
  </si>
  <si>
    <t>210483/E del 05/02/2021</t>
  </si>
  <si>
    <t>210482/E del 05/02/2021</t>
  </si>
  <si>
    <t>1/21 del 26/01/2021</t>
  </si>
  <si>
    <t>VP0000004 del 15/01/2021</t>
  </si>
  <si>
    <t>20214E00960 del 11/01/2021</t>
  </si>
  <si>
    <t>210195/E del 14/01/2021</t>
  </si>
  <si>
    <t>20214E00681 del 08/01/2021</t>
  </si>
  <si>
    <t>20214E05382 del 10/02/2021</t>
  </si>
  <si>
    <t>210552/E del 12/02/2021</t>
  </si>
  <si>
    <t>FPA 6/21 del 12/02/2021</t>
  </si>
  <si>
    <t>0000003PA2021 del 11/02/2021</t>
  </si>
  <si>
    <t>2/163 del 24/02/2021</t>
  </si>
  <si>
    <t>V3-5023 del 24/02/2021</t>
  </si>
  <si>
    <t>V3-5024 del 24/02/2021</t>
  </si>
  <si>
    <t>V3-5174 del 25/02/2021</t>
  </si>
  <si>
    <t>1021049944 del 05/03/2021</t>
  </si>
  <si>
    <t>12PA del 09/03/2021</t>
  </si>
  <si>
    <t>210816/E del 10/03/2021</t>
  </si>
  <si>
    <t>21-0276 del 11/03/2021</t>
  </si>
  <si>
    <t>20214E08754 del 10/03/2021</t>
  </si>
  <si>
    <t>20214E09714 del 18/03/2021</t>
  </si>
  <si>
    <t>52/A del 19/03/2021</t>
  </si>
  <si>
    <t>FPA 10/21 del 15/03/2021</t>
  </si>
  <si>
    <t>V3-7524 del 19/03/2021</t>
  </si>
  <si>
    <t>VP0000034 del 19/03/2021</t>
  </si>
  <si>
    <t>27PA del 23/03/2021</t>
  </si>
  <si>
    <t>35PA del 25/03/2021</t>
  </si>
  <si>
    <t>1021077258 del 31/03/2021</t>
  </si>
  <si>
    <t>VP0000043 del 27/04/2021</t>
  </si>
  <si>
    <t>20214E12188 del 20/04/2021</t>
  </si>
  <si>
    <t>20214E11986 del 16/04/2021</t>
  </si>
  <si>
    <t>1021094974 del 22/04/2021</t>
  </si>
  <si>
    <t>V3-9482 del 14/04/2021</t>
  </si>
  <si>
    <t>V3-9371 del 13/04/2021</t>
  </si>
  <si>
    <t>54 del 12/04/2021</t>
  </si>
  <si>
    <t>210959/E del 15/04/2021</t>
  </si>
  <si>
    <t>108/A del 21/05/2021</t>
  </si>
  <si>
    <t>45E del 05/05/2021</t>
  </si>
  <si>
    <t>46E del 05/05/2021</t>
  </si>
  <si>
    <t>107/A del 21/05/2021</t>
  </si>
  <si>
    <t>211161/E del 24/05/2021</t>
  </si>
  <si>
    <t>20214E16840 del 27/05/2021</t>
  </si>
  <si>
    <t>1021132042 del 31/05/2021</t>
  </si>
  <si>
    <t>1021158386 del 25/06/2021</t>
  </si>
  <si>
    <t>129/A del 24/06/2021</t>
  </si>
  <si>
    <t>341/PA del 23/06/2021</t>
  </si>
  <si>
    <t>1021179027 del 20/07/2021</t>
  </si>
  <si>
    <t>FPA 27/21 del 22/07/2021</t>
  </si>
  <si>
    <t>20214E21553 del 05/08/2021</t>
  </si>
  <si>
    <t>93E del 27/08/2021</t>
  </si>
  <si>
    <t>170/A del 22/09/2021</t>
  </si>
  <si>
    <t>73PA del 24/09/2021</t>
  </si>
  <si>
    <t>1021235273 del 20/09/2021</t>
  </si>
  <si>
    <t>211541/E del 17/09/2021</t>
  </si>
  <si>
    <t>98E del 07/09/2021</t>
  </si>
  <si>
    <t>FPSCUOLA143/2021 del 08/09/2021</t>
  </si>
  <si>
    <t>211576/E del 28/09/2021</t>
  </si>
  <si>
    <t>211622/E del 06/10/2021</t>
  </si>
  <si>
    <t>1021258030 del 13/10/2021</t>
  </si>
  <si>
    <t>20214E27234 del 11/10/2021</t>
  </si>
  <si>
    <t>58PA/2021 del 15/10/2021</t>
  </si>
  <si>
    <t>79PA del 23/10/2021</t>
  </si>
  <si>
    <t>20214E28776 del 26/10/2021</t>
  </si>
  <si>
    <t>207/A del 29/10/2021</t>
  </si>
  <si>
    <t>209/A del 29/10/2021</t>
  </si>
  <si>
    <t>211713/E del 05/11/2021</t>
  </si>
  <si>
    <t>396/A del 08/11/2021</t>
  </si>
  <si>
    <t>1021285270 del 10/11/2021</t>
  </si>
  <si>
    <t>V3-27359 del 15/11/2021</t>
  </si>
  <si>
    <t>211829/E del 17/11/2021</t>
  </si>
  <si>
    <t>20214E31422 del 17/11/2021</t>
  </si>
  <si>
    <t>20214E29997 del 08/11/2021</t>
  </si>
  <si>
    <t>89PA del 24/11/2021</t>
  </si>
  <si>
    <t>20214E31785 del 22/11/2021</t>
  </si>
  <si>
    <t>211878/E del 30/11/2021</t>
  </si>
  <si>
    <t>211900/E del 06/12/2021</t>
  </si>
  <si>
    <t>1021310491 del 06/12/2021</t>
  </si>
  <si>
    <t>211911/E del 07/12/2021</t>
  </si>
  <si>
    <t>2</t>
  </si>
  <si>
    <t>1</t>
  </si>
  <si>
    <t>11</t>
  </si>
  <si>
    <t>0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</si>
</sst>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3" fillId="0" borderId="0" xfId="0" applyFont="1"/>
    <xf numFmtId="0" fontId="1" fillId="0" borderId="0" xfId="0" applyFont="1"/>
    <xf numFmtId="0" fontId="0" fillId="0" borderId="0" xfId="0" applyFont="1"/>
    <xf numFmtId="0" fontId="4" fillId="0" borderId="0" xfId="0" applyFont="1"/>
    <xf numFmtId="0" fontId="0" fillId="0" borderId="0" xfId="0" applyFont="1" applyBorder="1"/>
    <xf numFmtId="2" fontId="0" fillId="0" borderId="0" xfId="0" applyNumberFormat="1" applyFont="1" applyBorder="1"/>
    <xf numFmtId="14" fontId="0" fillId="0" borderId="0" xfId="0" applyNumberFormat="1" applyFont="1" applyBorder="1"/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1" xfId="0" applyNumberFormat="1" applyBorder="1"/>
    <xf numFmtId="14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4" fontId="0" fillId="0" borderId="0" xfId="0" applyNumberFormat="1"/>
    <xf numFmtId="164" fontId="0" fillId="0" borderId="0" xfId="0" applyNumberFormat="1"/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0" fillId="0" borderId="1" xfId="0" applyNumberFormat="1" applyBorder="1"/>
    <xf numFmtId="0" fontId="10" fillId="0" borderId="0" xfId="0" applyFont="1"/>
    <xf numFmtId="0" fontId="9" fillId="0" borderId="0" xfId="0" applyFont="1" applyBorder="1" applyAlignment="1">
      <alignment horizontal="center" vertical="center"/>
    </xf>
    <xf numFmtId="4" fontId="9" fillId="0" borderId="0" xfId="0" applyNumberFormat="1" applyFont="1" applyBorder="1" applyAlignment="1">
      <alignment horizontal="center" vertical="center"/>
    </xf>
    <xf numFmtId="2" fontId="9" fillId="0" borderId="0" xfId="0" applyNumberFormat="1" applyFont="1" applyBorder="1" applyAlignment="1">
      <alignment horizontal="center" vertical="center"/>
    </xf>
    <xf numFmtId="0" fontId="0" fillId="3" borderId="16" xfId="0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0" fontId="0" fillId="3" borderId="15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2" fontId="9" fillId="0" borderId="18" xfId="0" applyNumberFormat="1" applyFont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114300</xdr:rowOff>
    </xdr:from>
    <xdr:to>
      <xdr:col>0</xdr:col>
      <xdr:colOff>904875</xdr:colOff>
      <xdr:row>4</xdr:row>
      <xdr:rowOff>104775</xdr:rowOff>
    </xdr:to>
    <xdr:pic>
      <xdr:nvPicPr>
        <xdr:cNvPr id="1057" name="Immagine 1">
          <a:extLst>
            <a:ext uri="{FF2B5EF4-FFF2-40B4-BE49-F238E27FC236}">
              <a16:creationId xmlns:a16="http://schemas.microsoft.com/office/drawing/2014/main" xmlns="" id="{CDC22F05-E02B-44EF-AD57-3CD70C36B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selection activeCell="C9" sqref="C9:D9"/>
    </sheetView>
  </sheetViews>
  <sheetFormatPr defaultColWidth="9.109375" defaultRowHeight="14.4"/>
  <cols>
    <col min="1" max="1" width="17.5546875" style="4" customWidth="1"/>
    <col min="2" max="4" width="16.5546875" style="4" customWidth="1"/>
    <col min="5" max="5" width="14.88671875" style="4" customWidth="1"/>
    <col min="6" max="6" width="16.5546875" style="4" customWidth="1"/>
    <col min="7" max="7" width="36.5546875" style="4" customWidth="1"/>
    <col min="8" max="16384" width="9.109375" style="4"/>
  </cols>
  <sheetData>
    <row r="1" spans="1:11">
      <c r="A1" s="3"/>
    </row>
    <row r="2" spans="1:11" ht="15.9" customHeight="1">
      <c r="B2" s="5" t="s">
        <v>20</v>
      </c>
    </row>
    <row r="3" spans="1:11" ht="12.75" customHeight="1">
      <c r="B3" s="2" t="s">
        <v>21</v>
      </c>
    </row>
    <row r="4" spans="1:11" ht="15" thickBot="1"/>
    <row r="5" spans="1:11" ht="18" customHeight="1" thickBot="1">
      <c r="B5" s="9" t="s">
        <v>17</v>
      </c>
      <c r="F5" s="18">
        <v>2021</v>
      </c>
    </row>
    <row r="7" spans="1:11" s="20" customFormat="1" ht="24.9" customHeight="1">
      <c r="A7" s="36" t="s">
        <v>1</v>
      </c>
      <c r="B7" s="37"/>
      <c r="C7" s="37"/>
      <c r="D7" s="37"/>
      <c r="E7" s="37"/>
      <c r="F7" s="38"/>
    </row>
    <row r="8" spans="1:11" ht="30.75" customHeight="1">
      <c r="A8" s="45" t="s">
        <v>0</v>
      </c>
      <c r="B8" s="46"/>
      <c r="C8" s="47" t="s">
        <v>5</v>
      </c>
      <c r="D8" s="46"/>
      <c r="E8" s="48" t="s">
        <v>11</v>
      </c>
      <c r="F8" s="49"/>
    </row>
    <row r="9" spans="1:11" ht="29.25" customHeight="1" thickBot="1">
      <c r="A9" s="39">
        <f>SUM(B13:B16)</f>
        <v>82</v>
      </c>
      <c r="B9" s="35"/>
      <c r="C9" s="34">
        <f>SUM(C13:C16)</f>
        <v>75442.25</v>
      </c>
      <c r="D9" s="35"/>
      <c r="E9" s="40">
        <f>('Trimestre 1'!H1+'Trimestre 2'!H1+'Trimestre 3'!H1+'Trimestre 4'!H1)/C9</f>
        <v>-24.041049544519154</v>
      </c>
      <c r="F9" s="41"/>
    </row>
    <row r="10" spans="1:11" s="6" customFormat="1" ht="20.100000000000001" customHeight="1" thickBot="1">
      <c r="A10" s="21"/>
      <c r="B10" s="21"/>
      <c r="C10" s="22"/>
      <c r="D10" s="21"/>
      <c r="E10" s="23"/>
      <c r="F10" s="30"/>
    </row>
    <row r="11" spans="1:11" s="20" customFormat="1" ht="24.9" customHeight="1">
      <c r="A11" s="42" t="s">
        <v>2</v>
      </c>
      <c r="B11" s="43"/>
      <c r="C11" s="43"/>
      <c r="D11" s="43"/>
      <c r="E11" s="43"/>
      <c r="F11" s="44"/>
    </row>
    <row r="12" spans="1:11" ht="46.5" customHeight="1">
      <c r="A12" s="24" t="s">
        <v>3</v>
      </c>
      <c r="B12" s="25" t="s">
        <v>0</v>
      </c>
      <c r="C12" s="26" t="s">
        <v>5</v>
      </c>
      <c r="D12" s="27" t="s">
        <v>12</v>
      </c>
      <c r="E12" s="31" t="s">
        <v>18</v>
      </c>
      <c r="F12" s="32" t="s">
        <v>19</v>
      </c>
      <c r="G12" s="6"/>
      <c r="H12" s="6"/>
      <c r="I12" s="6"/>
      <c r="J12" s="6"/>
    </row>
    <row r="13" spans="1:11" ht="22.5" customHeight="1">
      <c r="A13" s="28" t="s">
        <v>13</v>
      </c>
      <c r="B13" s="17">
        <f>'Trimestre 1'!C1</f>
        <v>31</v>
      </c>
      <c r="C13" s="29">
        <f>'Trimestre 1'!B1</f>
        <v>23012.68</v>
      </c>
      <c r="D13" s="29">
        <f>'Trimestre 1'!G1</f>
        <v>-20.912533872630213</v>
      </c>
      <c r="E13" s="29">
        <v>1557.3</v>
      </c>
      <c r="F13" s="33" t="s">
        <v>104</v>
      </c>
      <c r="G13" s="7"/>
      <c r="H13" s="8"/>
      <c r="I13" s="8"/>
      <c r="J13" s="6"/>
      <c r="K13" s="6"/>
    </row>
    <row r="14" spans="1:11" ht="22.5" customHeight="1">
      <c r="A14" s="28" t="s">
        <v>14</v>
      </c>
      <c r="B14" s="17">
        <f>'Trimestre 2'!C1</f>
        <v>19</v>
      </c>
      <c r="C14" s="29">
        <f>'Trimestre 2'!B1</f>
        <v>20970.64</v>
      </c>
      <c r="D14" s="29">
        <f>'Trimestre 2'!G1</f>
        <v>-25.191593580358063</v>
      </c>
      <c r="E14" s="29">
        <v>1282.05</v>
      </c>
      <c r="F14" s="33" t="s">
        <v>105</v>
      </c>
      <c r="G14" s="6"/>
      <c r="H14" s="6"/>
      <c r="I14" s="6"/>
      <c r="J14" s="6"/>
      <c r="K14" s="6"/>
    </row>
    <row r="15" spans="1:11" ht="22.5" customHeight="1">
      <c r="A15" s="28" t="s">
        <v>15</v>
      </c>
      <c r="B15" s="17">
        <f>'Trimestre 3'!C1</f>
        <v>10</v>
      </c>
      <c r="C15" s="29">
        <f>'Trimestre 3'!B1</f>
        <v>5967.91</v>
      </c>
      <c r="D15" s="29">
        <f>'Trimestre 3'!G1</f>
        <v>-28.139303374213082</v>
      </c>
      <c r="E15" s="29">
        <v>3785.21</v>
      </c>
      <c r="F15" s="33" t="s">
        <v>106</v>
      </c>
    </row>
    <row r="16" spans="1:11" ht="21.75" customHeight="1">
      <c r="A16" s="28" t="s">
        <v>16</v>
      </c>
      <c r="B16" s="17">
        <f>'Trimestre 4'!C1</f>
        <v>22</v>
      </c>
      <c r="C16" s="29">
        <f>'Trimestre 4'!B1</f>
        <v>25491.020000000004</v>
      </c>
      <c r="D16" s="29">
        <f>'Trimestre 4'!G1</f>
        <v>-24.959407273620279</v>
      </c>
      <c r="E16" s="29">
        <v>0</v>
      </c>
      <c r="F16" s="33" t="s">
        <v>107</v>
      </c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3"/>
  <sheetViews>
    <sheetView workbookViewId="0"/>
  </sheetViews>
  <sheetFormatPr defaultRowHeight="14.4"/>
  <cols>
    <col min="1" max="1" width="27" customWidth="1"/>
    <col min="2" max="2" width="12.6640625" customWidth="1"/>
    <col min="3" max="3" width="16.109375" bestFit="1" customWidth="1"/>
    <col min="4" max="4" width="15.44140625" bestFit="1" customWidth="1"/>
    <col min="5" max="6" width="15.44140625" customWidth="1"/>
    <col min="7" max="7" width="16.33203125" customWidth="1"/>
    <col min="8" max="8" width="14.33203125" customWidth="1"/>
  </cols>
  <sheetData>
    <row r="1" spans="1:8">
      <c r="B1" s="15">
        <f>SUM(B4:B195)</f>
        <v>23012.68</v>
      </c>
      <c r="C1">
        <f>COUNTA(A4:A203)</f>
        <v>31</v>
      </c>
      <c r="G1" s="16">
        <f>IF(B1&lt;&gt;0,H1/B1,0)</f>
        <v>-20.912533872630213</v>
      </c>
      <c r="H1" s="15">
        <f>SUM(H4:H195)</f>
        <v>-481253.44999999984</v>
      </c>
    </row>
    <row r="3" spans="1:8" s="11" customFormat="1" ht="43.2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>
      <c r="A4" s="19" t="s">
        <v>22</v>
      </c>
      <c r="B4" s="12">
        <v>28.18</v>
      </c>
      <c r="C4" s="13">
        <v>44230</v>
      </c>
      <c r="D4" s="13">
        <v>44237</v>
      </c>
      <c r="E4" s="13"/>
      <c r="F4" s="13"/>
      <c r="G4" s="1">
        <f>D4-C4-(F4-E4)</f>
        <v>7</v>
      </c>
      <c r="H4" s="12">
        <f>B4*G4</f>
        <v>197.26</v>
      </c>
    </row>
    <row r="5" spans="1:8">
      <c r="A5" s="19" t="s">
        <v>23</v>
      </c>
      <c r="B5" s="12">
        <v>11.16</v>
      </c>
      <c r="C5" s="13">
        <v>44230</v>
      </c>
      <c r="D5" s="13">
        <v>44237</v>
      </c>
      <c r="E5" s="13"/>
      <c r="F5" s="13"/>
      <c r="G5" s="1">
        <f t="shared" ref="G5:G68" si="0">D5-C5-(F5-E5)</f>
        <v>7</v>
      </c>
      <c r="H5" s="12">
        <f t="shared" ref="H5:H68" si="1">B5*G5</f>
        <v>78.12</v>
      </c>
    </row>
    <row r="6" spans="1:8">
      <c r="A6" s="19" t="s">
        <v>24</v>
      </c>
      <c r="B6" s="12">
        <v>674</v>
      </c>
      <c r="C6" s="13">
        <v>44241</v>
      </c>
      <c r="D6" s="13">
        <v>44237</v>
      </c>
      <c r="E6" s="13"/>
      <c r="F6" s="13"/>
      <c r="G6" s="1">
        <f t="shared" si="0"/>
        <v>-4</v>
      </c>
      <c r="H6" s="12">
        <f t="shared" si="1"/>
        <v>-2696</v>
      </c>
    </row>
    <row r="7" spans="1:8">
      <c r="A7" s="19" t="s">
        <v>25</v>
      </c>
      <c r="B7" s="12">
        <v>4779.8999999999996</v>
      </c>
      <c r="C7" s="13">
        <v>44266</v>
      </c>
      <c r="D7" s="13">
        <v>44238</v>
      </c>
      <c r="E7" s="13"/>
      <c r="F7" s="13"/>
      <c r="G7" s="1">
        <f t="shared" si="0"/>
        <v>-28</v>
      </c>
      <c r="H7" s="12">
        <f t="shared" si="1"/>
        <v>-133837.19999999998</v>
      </c>
    </row>
    <row r="8" spans="1:8">
      <c r="A8" s="19" t="s">
        <v>26</v>
      </c>
      <c r="B8" s="12">
        <v>760</v>
      </c>
      <c r="C8" s="13">
        <v>44266</v>
      </c>
      <c r="D8" s="13">
        <v>44238</v>
      </c>
      <c r="E8" s="13"/>
      <c r="F8" s="13"/>
      <c r="G8" s="1">
        <f t="shared" si="0"/>
        <v>-28</v>
      </c>
      <c r="H8" s="12">
        <f t="shared" si="1"/>
        <v>-21280</v>
      </c>
    </row>
    <row r="9" spans="1:8">
      <c r="A9" s="19" t="s">
        <v>27</v>
      </c>
      <c r="B9" s="12">
        <v>150</v>
      </c>
      <c r="C9" s="13">
        <v>44266</v>
      </c>
      <c r="D9" s="13">
        <v>44238</v>
      </c>
      <c r="E9" s="13"/>
      <c r="F9" s="13"/>
      <c r="G9" s="1">
        <f t="shared" si="0"/>
        <v>-28</v>
      </c>
      <c r="H9" s="12">
        <f t="shared" si="1"/>
        <v>-4200</v>
      </c>
    </row>
    <row r="10" spans="1:8">
      <c r="A10" s="19" t="s">
        <v>28</v>
      </c>
      <c r="B10" s="12">
        <v>206.56</v>
      </c>
      <c r="C10" s="13">
        <v>44254</v>
      </c>
      <c r="D10" s="13">
        <v>44238</v>
      </c>
      <c r="E10" s="13"/>
      <c r="F10" s="13"/>
      <c r="G10" s="1">
        <f t="shared" si="0"/>
        <v>-16</v>
      </c>
      <c r="H10" s="12">
        <f t="shared" si="1"/>
        <v>-3304.96</v>
      </c>
    </row>
    <row r="11" spans="1:8">
      <c r="A11" s="19" t="s">
        <v>29</v>
      </c>
      <c r="B11" s="12">
        <v>2275</v>
      </c>
      <c r="C11" s="13">
        <v>44251</v>
      </c>
      <c r="D11" s="13">
        <v>44238</v>
      </c>
      <c r="E11" s="13"/>
      <c r="F11" s="13"/>
      <c r="G11" s="1">
        <f t="shared" si="0"/>
        <v>-13</v>
      </c>
      <c r="H11" s="12">
        <f t="shared" si="1"/>
        <v>-29575</v>
      </c>
    </row>
    <row r="12" spans="1:8">
      <c r="A12" s="19" t="s">
        <v>30</v>
      </c>
      <c r="B12" s="12">
        <v>383.65</v>
      </c>
      <c r="C12" s="13">
        <v>44244</v>
      </c>
      <c r="D12" s="13">
        <v>44238</v>
      </c>
      <c r="E12" s="13"/>
      <c r="F12" s="13"/>
      <c r="G12" s="1">
        <f t="shared" si="0"/>
        <v>-6</v>
      </c>
      <c r="H12" s="12">
        <f t="shared" si="1"/>
        <v>-2301.8999999999996</v>
      </c>
    </row>
    <row r="13" spans="1:8">
      <c r="A13" s="19" t="s">
        <v>31</v>
      </c>
      <c r="B13" s="12">
        <v>2385</v>
      </c>
      <c r="C13" s="13">
        <v>44244</v>
      </c>
      <c r="D13" s="13">
        <v>44238</v>
      </c>
      <c r="E13" s="13"/>
      <c r="F13" s="13"/>
      <c r="G13" s="1">
        <f t="shared" si="0"/>
        <v>-6</v>
      </c>
      <c r="H13" s="12">
        <f t="shared" si="1"/>
        <v>-14310</v>
      </c>
    </row>
    <row r="14" spans="1:8">
      <c r="A14" s="19" t="s">
        <v>32</v>
      </c>
      <c r="B14" s="12">
        <v>480.77</v>
      </c>
      <c r="C14" s="13">
        <v>44244</v>
      </c>
      <c r="D14" s="13">
        <v>44238</v>
      </c>
      <c r="E14" s="13"/>
      <c r="F14" s="13"/>
      <c r="G14" s="1">
        <f t="shared" si="0"/>
        <v>-6</v>
      </c>
      <c r="H14" s="12">
        <f t="shared" si="1"/>
        <v>-2884.62</v>
      </c>
    </row>
    <row r="15" spans="1:8">
      <c r="A15" s="19" t="s">
        <v>33</v>
      </c>
      <c r="B15" s="12">
        <v>439.5</v>
      </c>
      <c r="C15" s="13">
        <v>44273</v>
      </c>
      <c r="D15" s="13">
        <v>44244</v>
      </c>
      <c r="E15" s="13"/>
      <c r="F15" s="13"/>
      <c r="G15" s="1">
        <f t="shared" si="0"/>
        <v>-29</v>
      </c>
      <c r="H15" s="12">
        <f t="shared" si="1"/>
        <v>-12745.5</v>
      </c>
    </row>
    <row r="16" spans="1:8">
      <c r="A16" s="19" t="s">
        <v>34</v>
      </c>
      <c r="B16" s="12">
        <v>1191</v>
      </c>
      <c r="C16" s="13">
        <v>44272</v>
      </c>
      <c r="D16" s="13">
        <v>44244</v>
      </c>
      <c r="E16" s="13"/>
      <c r="F16" s="13"/>
      <c r="G16" s="1">
        <f t="shared" si="0"/>
        <v>-28</v>
      </c>
      <c r="H16" s="12">
        <f t="shared" si="1"/>
        <v>-33348</v>
      </c>
    </row>
    <row r="17" spans="1:8">
      <c r="A17" s="19" t="s">
        <v>35</v>
      </c>
      <c r="B17" s="12">
        <v>1233.6099999999999</v>
      </c>
      <c r="C17" s="13">
        <v>44272</v>
      </c>
      <c r="D17" s="13">
        <v>44244</v>
      </c>
      <c r="E17" s="13"/>
      <c r="F17" s="13"/>
      <c r="G17" s="1">
        <f t="shared" si="0"/>
        <v>-28</v>
      </c>
      <c r="H17" s="12">
        <f t="shared" si="1"/>
        <v>-34541.079999999994</v>
      </c>
    </row>
    <row r="18" spans="1:8">
      <c r="A18" s="19" t="s">
        <v>36</v>
      </c>
      <c r="B18" s="12">
        <v>245.9</v>
      </c>
      <c r="C18" s="13">
        <v>44269</v>
      </c>
      <c r="D18" s="13">
        <v>44244</v>
      </c>
      <c r="E18" s="13"/>
      <c r="F18" s="13"/>
      <c r="G18" s="1">
        <f t="shared" si="0"/>
        <v>-25</v>
      </c>
      <c r="H18" s="12">
        <f t="shared" si="1"/>
        <v>-6147.5</v>
      </c>
    </row>
    <row r="19" spans="1:8">
      <c r="A19" s="19" t="s">
        <v>37</v>
      </c>
      <c r="B19" s="12">
        <v>1048.67</v>
      </c>
      <c r="C19" s="13">
        <v>44282</v>
      </c>
      <c r="D19" s="13">
        <v>44270</v>
      </c>
      <c r="E19" s="13"/>
      <c r="F19" s="13"/>
      <c r="G19" s="1">
        <f t="shared" si="0"/>
        <v>-12</v>
      </c>
      <c r="H19" s="12">
        <f t="shared" si="1"/>
        <v>-12584.04</v>
      </c>
    </row>
    <row r="20" spans="1:8">
      <c r="A20" s="19" t="s">
        <v>38</v>
      </c>
      <c r="B20" s="12">
        <v>80.12</v>
      </c>
      <c r="C20" s="13">
        <v>44290</v>
      </c>
      <c r="D20" s="13">
        <v>44270</v>
      </c>
      <c r="E20" s="13"/>
      <c r="F20" s="13"/>
      <c r="G20" s="1">
        <f t="shared" si="0"/>
        <v>-20</v>
      </c>
      <c r="H20" s="12">
        <f t="shared" si="1"/>
        <v>-1602.4</v>
      </c>
    </row>
    <row r="21" spans="1:8">
      <c r="A21" s="19" t="s">
        <v>39</v>
      </c>
      <c r="B21" s="12">
        <v>230.35</v>
      </c>
      <c r="C21" s="13">
        <v>44300</v>
      </c>
      <c r="D21" s="13">
        <v>44270</v>
      </c>
      <c r="E21" s="13"/>
      <c r="F21" s="13"/>
      <c r="G21" s="1">
        <f t="shared" si="0"/>
        <v>-30</v>
      </c>
      <c r="H21" s="12">
        <f t="shared" si="1"/>
        <v>-6910.5</v>
      </c>
    </row>
    <row r="22" spans="1:8">
      <c r="A22" s="19" t="s">
        <v>40</v>
      </c>
      <c r="B22" s="12">
        <v>519.24</v>
      </c>
      <c r="C22" s="13">
        <v>44290</v>
      </c>
      <c r="D22" s="13">
        <v>44270</v>
      </c>
      <c r="E22" s="13"/>
      <c r="F22" s="13"/>
      <c r="G22" s="1">
        <f t="shared" si="0"/>
        <v>-20</v>
      </c>
      <c r="H22" s="12">
        <f t="shared" si="1"/>
        <v>-10384.799999999999</v>
      </c>
    </row>
    <row r="23" spans="1:8">
      <c r="A23" s="19" t="s">
        <v>41</v>
      </c>
      <c r="B23" s="12">
        <v>9.1999999999999993</v>
      </c>
      <c r="C23" s="13">
        <v>44293</v>
      </c>
      <c r="D23" s="13">
        <v>44270</v>
      </c>
      <c r="E23" s="13"/>
      <c r="F23" s="13"/>
      <c r="G23" s="1">
        <f t="shared" si="0"/>
        <v>-23</v>
      </c>
      <c r="H23" s="12">
        <f t="shared" si="1"/>
        <v>-211.6</v>
      </c>
    </row>
    <row r="24" spans="1:8">
      <c r="A24" s="19" t="s">
        <v>42</v>
      </c>
      <c r="B24" s="12">
        <v>1040.4100000000001</v>
      </c>
      <c r="C24" s="13">
        <v>44296</v>
      </c>
      <c r="D24" s="13">
        <v>44270</v>
      </c>
      <c r="E24" s="13"/>
      <c r="F24" s="13"/>
      <c r="G24" s="1">
        <f t="shared" si="0"/>
        <v>-26</v>
      </c>
      <c r="H24" s="12">
        <f t="shared" si="1"/>
        <v>-27050.660000000003</v>
      </c>
    </row>
    <row r="25" spans="1:8">
      <c r="A25" s="19" t="s">
        <v>43</v>
      </c>
      <c r="B25" s="12">
        <v>1200</v>
      </c>
      <c r="C25" s="13">
        <v>44296</v>
      </c>
      <c r="D25" s="13">
        <v>44270</v>
      </c>
      <c r="E25" s="13"/>
      <c r="F25" s="13"/>
      <c r="G25" s="1">
        <f t="shared" si="0"/>
        <v>-26</v>
      </c>
      <c r="H25" s="12">
        <f t="shared" si="1"/>
        <v>-31200</v>
      </c>
    </row>
    <row r="26" spans="1:8">
      <c r="A26" s="19" t="s">
        <v>44</v>
      </c>
      <c r="B26" s="12">
        <v>175</v>
      </c>
      <c r="C26" s="13">
        <v>44300</v>
      </c>
      <c r="D26" s="13">
        <v>44270</v>
      </c>
      <c r="E26" s="13"/>
      <c r="F26" s="13"/>
      <c r="G26" s="1">
        <f t="shared" si="0"/>
        <v>-30</v>
      </c>
      <c r="H26" s="12">
        <f t="shared" si="1"/>
        <v>-5250</v>
      </c>
    </row>
    <row r="27" spans="1:8">
      <c r="A27" s="19" t="s">
        <v>45</v>
      </c>
      <c r="B27" s="12">
        <v>117</v>
      </c>
      <c r="C27" s="13">
        <v>44300</v>
      </c>
      <c r="D27" s="13">
        <v>44270</v>
      </c>
      <c r="E27" s="13"/>
      <c r="F27" s="13"/>
      <c r="G27" s="1">
        <f t="shared" si="0"/>
        <v>-30</v>
      </c>
      <c r="H27" s="12">
        <f t="shared" si="1"/>
        <v>-3510</v>
      </c>
    </row>
    <row r="28" spans="1:8">
      <c r="A28" s="19" t="s">
        <v>46</v>
      </c>
      <c r="B28" s="12">
        <v>1690</v>
      </c>
      <c r="C28" s="13">
        <v>44307</v>
      </c>
      <c r="D28" s="13">
        <v>44284</v>
      </c>
      <c r="E28" s="13"/>
      <c r="F28" s="13"/>
      <c r="G28" s="1">
        <f t="shared" si="0"/>
        <v>-23</v>
      </c>
      <c r="H28" s="12">
        <f t="shared" si="1"/>
        <v>-38870</v>
      </c>
    </row>
    <row r="29" spans="1:8">
      <c r="A29" s="19" t="s">
        <v>47</v>
      </c>
      <c r="B29" s="12">
        <v>501.64</v>
      </c>
      <c r="C29" s="13">
        <v>44307</v>
      </c>
      <c r="D29" s="13">
        <v>44284</v>
      </c>
      <c r="E29" s="13"/>
      <c r="F29" s="13"/>
      <c r="G29" s="1">
        <f t="shared" si="0"/>
        <v>-23</v>
      </c>
      <c r="H29" s="12">
        <f t="shared" si="1"/>
        <v>-11537.72</v>
      </c>
    </row>
    <row r="30" spans="1:8">
      <c r="A30" s="19" t="s">
        <v>48</v>
      </c>
      <c r="B30" s="12">
        <v>55.11</v>
      </c>
      <c r="C30" s="13">
        <v>44302</v>
      </c>
      <c r="D30" s="13">
        <v>44284</v>
      </c>
      <c r="E30" s="13"/>
      <c r="F30" s="13"/>
      <c r="G30" s="1">
        <f t="shared" si="0"/>
        <v>-18</v>
      </c>
      <c r="H30" s="12">
        <f t="shared" si="1"/>
        <v>-991.98</v>
      </c>
    </row>
    <row r="31" spans="1:8">
      <c r="A31" s="19" t="s">
        <v>49</v>
      </c>
      <c r="B31" s="12">
        <v>87.48</v>
      </c>
      <c r="C31" s="13">
        <v>44308</v>
      </c>
      <c r="D31" s="13">
        <v>44284</v>
      </c>
      <c r="E31" s="13"/>
      <c r="F31" s="13"/>
      <c r="G31" s="1">
        <f t="shared" si="0"/>
        <v>-24</v>
      </c>
      <c r="H31" s="12">
        <f t="shared" si="1"/>
        <v>-2099.52</v>
      </c>
    </row>
    <row r="32" spans="1:8">
      <c r="A32" s="19" t="s">
        <v>50</v>
      </c>
      <c r="B32" s="12">
        <v>150</v>
      </c>
      <c r="C32" s="13">
        <v>44308</v>
      </c>
      <c r="D32" s="13">
        <v>44284</v>
      </c>
      <c r="E32" s="13"/>
      <c r="F32" s="13"/>
      <c r="G32" s="1">
        <f t="shared" si="0"/>
        <v>-24</v>
      </c>
      <c r="H32" s="12">
        <f t="shared" si="1"/>
        <v>-3600</v>
      </c>
    </row>
    <row r="33" spans="1:8">
      <c r="A33" s="19" t="s">
        <v>51</v>
      </c>
      <c r="B33" s="12">
        <v>274.61</v>
      </c>
      <c r="C33" s="13">
        <v>44309</v>
      </c>
      <c r="D33" s="13">
        <v>44284</v>
      </c>
      <c r="E33" s="13"/>
      <c r="F33" s="13"/>
      <c r="G33" s="1">
        <f t="shared" si="0"/>
        <v>-25</v>
      </c>
      <c r="H33" s="12">
        <f t="shared" si="1"/>
        <v>-6865.25</v>
      </c>
    </row>
    <row r="34" spans="1:8">
      <c r="A34" s="19" t="s">
        <v>52</v>
      </c>
      <c r="B34" s="12">
        <v>589.62</v>
      </c>
      <c r="C34" s="13">
        <v>44314</v>
      </c>
      <c r="D34" s="13">
        <v>44284</v>
      </c>
      <c r="E34" s="13"/>
      <c r="F34" s="13"/>
      <c r="G34" s="1">
        <f t="shared" si="0"/>
        <v>-30</v>
      </c>
      <c r="H34" s="12">
        <f t="shared" si="1"/>
        <v>-17688.599999999999</v>
      </c>
    </row>
    <row r="35" spans="1:8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03"/>
  <sheetViews>
    <sheetView workbookViewId="0"/>
  </sheetViews>
  <sheetFormatPr defaultRowHeight="14.4"/>
  <cols>
    <col min="1" max="1" width="27" customWidth="1"/>
    <col min="2" max="2" width="12.6640625" customWidth="1"/>
    <col min="3" max="3" width="16.109375" bestFit="1" customWidth="1"/>
    <col min="4" max="4" width="15.44140625" bestFit="1" customWidth="1"/>
    <col min="5" max="6" width="15.44140625" customWidth="1"/>
    <col min="7" max="7" width="16.33203125" customWidth="1"/>
    <col min="8" max="8" width="14.33203125" customWidth="1"/>
  </cols>
  <sheetData>
    <row r="1" spans="1:8">
      <c r="B1" s="15">
        <f>SUM(B4:B195)</f>
        <v>20970.64</v>
      </c>
      <c r="C1">
        <f>COUNTA(A4:A203)</f>
        <v>19</v>
      </c>
      <c r="G1" s="16">
        <f>IF(B1&lt;&gt;0,H1/B1,0)</f>
        <v>-25.191593580358063</v>
      </c>
      <c r="H1" s="15">
        <f>SUM(H4:H195)</f>
        <v>-528283.84</v>
      </c>
    </row>
    <row r="3" spans="1:8" s="11" customFormat="1" ht="43.2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>
      <c r="A4" s="19" t="s">
        <v>53</v>
      </c>
      <c r="B4" s="12">
        <v>12.25</v>
      </c>
      <c r="C4" s="13">
        <v>44329</v>
      </c>
      <c r="D4" s="13">
        <v>44299</v>
      </c>
      <c r="E4" s="13"/>
      <c r="F4" s="13"/>
      <c r="G4" s="1">
        <f>D4-C4-(F4-E4)</f>
        <v>-30</v>
      </c>
      <c r="H4" s="12">
        <f>B4*G4</f>
        <v>-367.5</v>
      </c>
    </row>
    <row r="5" spans="1:8">
      <c r="A5" s="19" t="s">
        <v>54</v>
      </c>
      <c r="B5" s="12">
        <v>250</v>
      </c>
      <c r="C5" s="13">
        <v>44349</v>
      </c>
      <c r="D5" s="13">
        <v>44322</v>
      </c>
      <c r="E5" s="13"/>
      <c r="F5" s="13"/>
      <c r="G5" s="1">
        <f t="shared" ref="G5:G68" si="0">D5-C5-(F5-E5)</f>
        <v>-27</v>
      </c>
      <c r="H5" s="12">
        <f t="shared" ref="H5:H68" si="1">B5*G5</f>
        <v>-6750</v>
      </c>
    </row>
    <row r="6" spans="1:8">
      <c r="A6" s="19" t="s">
        <v>55</v>
      </c>
      <c r="B6" s="12">
        <v>819.67</v>
      </c>
      <c r="C6" s="13">
        <v>44349</v>
      </c>
      <c r="D6" s="13">
        <v>44322</v>
      </c>
      <c r="E6" s="13"/>
      <c r="F6" s="13"/>
      <c r="G6" s="1">
        <f t="shared" si="0"/>
        <v>-27</v>
      </c>
      <c r="H6" s="12">
        <f t="shared" si="1"/>
        <v>-22131.09</v>
      </c>
    </row>
    <row r="7" spans="1:8">
      <c r="A7" s="19" t="s">
        <v>56</v>
      </c>
      <c r="B7" s="12">
        <v>165.6</v>
      </c>
      <c r="C7" s="13">
        <v>44342</v>
      </c>
      <c r="D7" s="13">
        <v>44322</v>
      </c>
      <c r="E7" s="13"/>
      <c r="F7" s="13"/>
      <c r="G7" s="1">
        <f t="shared" si="0"/>
        <v>-20</v>
      </c>
      <c r="H7" s="12">
        <f t="shared" si="1"/>
        <v>-3312</v>
      </c>
    </row>
    <row r="8" spans="1:8">
      <c r="A8" s="19" t="s">
        <v>57</v>
      </c>
      <c r="B8" s="12">
        <v>7.82</v>
      </c>
      <c r="C8" s="13">
        <v>44342</v>
      </c>
      <c r="D8" s="13">
        <v>44322</v>
      </c>
      <c r="E8" s="13"/>
      <c r="F8" s="13"/>
      <c r="G8" s="1">
        <f t="shared" si="0"/>
        <v>-20</v>
      </c>
      <c r="H8" s="12">
        <f t="shared" si="1"/>
        <v>-156.4</v>
      </c>
    </row>
    <row r="9" spans="1:8">
      <c r="A9" s="19" t="s">
        <v>58</v>
      </c>
      <c r="B9" s="12">
        <v>57.71</v>
      </c>
      <c r="C9" s="13">
        <v>44335</v>
      </c>
      <c r="D9" s="13">
        <v>44322</v>
      </c>
      <c r="E9" s="13"/>
      <c r="F9" s="13"/>
      <c r="G9" s="1">
        <f t="shared" si="0"/>
        <v>-13</v>
      </c>
      <c r="H9" s="12">
        <f t="shared" si="1"/>
        <v>-750.23</v>
      </c>
    </row>
    <row r="10" spans="1:8">
      <c r="A10" s="19" t="s">
        <v>59</v>
      </c>
      <c r="B10" s="12">
        <v>69.849999999999994</v>
      </c>
      <c r="C10" s="13">
        <v>44331</v>
      </c>
      <c r="D10" s="13">
        <v>44322</v>
      </c>
      <c r="E10" s="13"/>
      <c r="F10" s="13"/>
      <c r="G10" s="1">
        <f t="shared" si="0"/>
        <v>-9</v>
      </c>
      <c r="H10" s="12">
        <f t="shared" si="1"/>
        <v>-628.65</v>
      </c>
    </row>
    <row r="11" spans="1:8">
      <c r="A11" s="19" t="s">
        <v>60</v>
      </c>
      <c r="B11" s="12">
        <v>500</v>
      </c>
      <c r="C11" s="13">
        <v>44330</v>
      </c>
      <c r="D11" s="13">
        <v>44322</v>
      </c>
      <c r="E11" s="13"/>
      <c r="F11" s="13"/>
      <c r="G11" s="1">
        <f t="shared" si="0"/>
        <v>-8</v>
      </c>
      <c r="H11" s="12">
        <f t="shared" si="1"/>
        <v>-4000</v>
      </c>
    </row>
    <row r="12" spans="1:8">
      <c r="A12" s="19" t="s">
        <v>61</v>
      </c>
      <c r="B12" s="12">
        <v>200</v>
      </c>
      <c r="C12" s="13">
        <v>44335</v>
      </c>
      <c r="D12" s="13">
        <v>44322</v>
      </c>
      <c r="E12" s="13"/>
      <c r="F12" s="13"/>
      <c r="G12" s="1">
        <f t="shared" si="0"/>
        <v>-13</v>
      </c>
      <c r="H12" s="12">
        <f t="shared" si="1"/>
        <v>-2600</v>
      </c>
    </row>
    <row r="13" spans="1:8">
      <c r="A13" s="19" t="s">
        <v>62</v>
      </c>
      <c r="B13" s="12">
        <v>1656.01</v>
      </c>
      <c r="C13" s="13">
        <v>44370</v>
      </c>
      <c r="D13" s="13">
        <v>44341</v>
      </c>
      <c r="E13" s="13"/>
      <c r="F13" s="13"/>
      <c r="G13" s="1">
        <f t="shared" si="0"/>
        <v>-29</v>
      </c>
      <c r="H13" s="12">
        <f t="shared" si="1"/>
        <v>-48024.29</v>
      </c>
    </row>
    <row r="14" spans="1:8">
      <c r="A14" s="19" t="s">
        <v>63</v>
      </c>
      <c r="B14" s="12">
        <v>362.4</v>
      </c>
      <c r="C14" s="13">
        <v>44353</v>
      </c>
      <c r="D14" s="13">
        <v>44341</v>
      </c>
      <c r="E14" s="13"/>
      <c r="F14" s="13"/>
      <c r="G14" s="1">
        <f t="shared" si="0"/>
        <v>-12</v>
      </c>
      <c r="H14" s="12">
        <f t="shared" si="1"/>
        <v>-4348.7999999999993</v>
      </c>
    </row>
    <row r="15" spans="1:8">
      <c r="A15" s="19" t="s">
        <v>64</v>
      </c>
      <c r="B15" s="12">
        <v>204</v>
      </c>
      <c r="C15" s="13">
        <v>44353</v>
      </c>
      <c r="D15" s="13">
        <v>44341</v>
      </c>
      <c r="E15" s="13"/>
      <c r="F15" s="13"/>
      <c r="G15" s="1">
        <f t="shared" si="0"/>
        <v>-12</v>
      </c>
      <c r="H15" s="12">
        <f t="shared" si="1"/>
        <v>-2448</v>
      </c>
    </row>
    <row r="16" spans="1:8">
      <c r="A16" s="19" t="s">
        <v>65</v>
      </c>
      <c r="B16" s="12">
        <v>9587.65</v>
      </c>
      <c r="C16" s="13">
        <v>44370</v>
      </c>
      <c r="D16" s="13">
        <v>44341</v>
      </c>
      <c r="E16" s="13"/>
      <c r="F16" s="13"/>
      <c r="G16" s="1">
        <f t="shared" si="0"/>
        <v>-29</v>
      </c>
      <c r="H16" s="12">
        <f t="shared" si="1"/>
        <v>-278041.84999999998</v>
      </c>
    </row>
    <row r="17" spans="1:8">
      <c r="A17" s="19" t="s">
        <v>66</v>
      </c>
      <c r="B17" s="12">
        <v>979</v>
      </c>
      <c r="C17" s="13">
        <v>44371</v>
      </c>
      <c r="D17" s="13">
        <v>44341</v>
      </c>
      <c r="E17" s="13"/>
      <c r="F17" s="13"/>
      <c r="G17" s="1">
        <f t="shared" si="0"/>
        <v>-30</v>
      </c>
      <c r="H17" s="12">
        <f t="shared" si="1"/>
        <v>-29370</v>
      </c>
    </row>
    <row r="18" spans="1:8">
      <c r="A18" s="19" t="s">
        <v>67</v>
      </c>
      <c r="B18" s="12">
        <v>2219.0500000000002</v>
      </c>
      <c r="C18" s="13">
        <v>44381</v>
      </c>
      <c r="D18" s="13">
        <v>44370</v>
      </c>
      <c r="E18" s="13"/>
      <c r="F18" s="13"/>
      <c r="G18" s="1">
        <f t="shared" si="0"/>
        <v>-11</v>
      </c>
      <c r="H18" s="12">
        <f t="shared" si="1"/>
        <v>-24409.550000000003</v>
      </c>
    </row>
    <row r="19" spans="1:8">
      <c r="A19" s="19" t="s">
        <v>68</v>
      </c>
      <c r="B19" s="12">
        <v>80.180000000000007</v>
      </c>
      <c r="C19" s="13">
        <v>44381</v>
      </c>
      <c r="D19" s="13">
        <v>44370</v>
      </c>
      <c r="E19" s="13"/>
      <c r="F19" s="13"/>
      <c r="G19" s="1">
        <f t="shared" si="0"/>
        <v>-11</v>
      </c>
      <c r="H19" s="12">
        <f t="shared" si="1"/>
        <v>-881.98</v>
      </c>
    </row>
    <row r="20" spans="1:8">
      <c r="A20" s="19" t="s">
        <v>69</v>
      </c>
      <c r="B20" s="12">
        <v>44.45</v>
      </c>
      <c r="C20" s="13">
        <v>44405</v>
      </c>
      <c r="D20" s="13">
        <v>44375</v>
      </c>
      <c r="E20" s="13"/>
      <c r="F20" s="13"/>
      <c r="G20" s="1">
        <f t="shared" si="0"/>
        <v>-30</v>
      </c>
      <c r="H20" s="12">
        <f t="shared" si="1"/>
        <v>-1333.5</v>
      </c>
    </row>
    <row r="21" spans="1:8">
      <c r="A21" s="19" t="s">
        <v>70</v>
      </c>
      <c r="B21" s="12">
        <v>275</v>
      </c>
      <c r="C21" s="13">
        <v>44405</v>
      </c>
      <c r="D21" s="13">
        <v>44375</v>
      </c>
      <c r="E21" s="13"/>
      <c r="F21" s="13"/>
      <c r="G21" s="1">
        <f t="shared" si="0"/>
        <v>-30</v>
      </c>
      <c r="H21" s="12">
        <f t="shared" si="1"/>
        <v>-8250</v>
      </c>
    </row>
    <row r="22" spans="1:8">
      <c r="A22" s="19" t="s">
        <v>71</v>
      </c>
      <c r="B22" s="12">
        <v>3480</v>
      </c>
      <c r="C22" s="13">
        <v>44401</v>
      </c>
      <c r="D22" s="13">
        <v>44375</v>
      </c>
      <c r="E22" s="13"/>
      <c r="F22" s="13"/>
      <c r="G22" s="1">
        <f t="shared" si="0"/>
        <v>-26</v>
      </c>
      <c r="H22" s="12">
        <f t="shared" si="1"/>
        <v>-90480</v>
      </c>
    </row>
    <row r="23" spans="1:8">
      <c r="A23" s="19"/>
      <c r="B23" s="12"/>
      <c r="C23" s="13"/>
      <c r="D23" s="13"/>
      <c r="E23" s="13"/>
      <c r="F23" s="13"/>
      <c r="G23" s="1">
        <f t="shared" si="0"/>
        <v>0</v>
      </c>
      <c r="H23" s="12">
        <f t="shared" si="1"/>
        <v>0</v>
      </c>
    </row>
    <row r="24" spans="1:8">
      <c r="A24" s="19"/>
      <c r="B24" s="12"/>
      <c r="C24" s="13"/>
      <c r="D24" s="13"/>
      <c r="E24" s="13"/>
      <c r="F24" s="13"/>
      <c r="G24" s="1">
        <f t="shared" si="0"/>
        <v>0</v>
      </c>
      <c r="H24" s="12">
        <f t="shared" si="1"/>
        <v>0</v>
      </c>
    </row>
    <row r="25" spans="1:8">
      <c r="A25" s="19"/>
      <c r="B25" s="12"/>
      <c r="C25" s="13"/>
      <c r="D25" s="13"/>
      <c r="E25" s="13"/>
      <c r="F25" s="13"/>
      <c r="G25" s="1">
        <f t="shared" si="0"/>
        <v>0</v>
      </c>
      <c r="H25" s="12">
        <f t="shared" si="1"/>
        <v>0</v>
      </c>
    </row>
    <row r="26" spans="1:8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</sheetData>
  <mergeCells count="1">
    <mergeCell ref="E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03"/>
  <sheetViews>
    <sheetView workbookViewId="0"/>
  </sheetViews>
  <sheetFormatPr defaultRowHeight="14.4"/>
  <cols>
    <col min="1" max="1" width="27" customWidth="1"/>
    <col min="2" max="2" width="12.6640625" customWidth="1"/>
    <col min="3" max="3" width="16.109375" bestFit="1" customWidth="1"/>
    <col min="4" max="4" width="15.44140625" bestFit="1" customWidth="1"/>
    <col min="5" max="6" width="15.44140625" customWidth="1"/>
    <col min="7" max="7" width="16.33203125" customWidth="1"/>
    <col min="8" max="8" width="14.33203125" customWidth="1"/>
  </cols>
  <sheetData>
    <row r="1" spans="1:8">
      <c r="B1" s="15">
        <f>SUM(B4:B195)</f>
        <v>5967.91</v>
      </c>
      <c r="C1">
        <f>COUNTA(A4:A203)</f>
        <v>10</v>
      </c>
      <c r="G1" s="16">
        <f>IF(B1&lt;&gt;0,H1/B1,0)</f>
        <v>-28.139303374213082</v>
      </c>
      <c r="H1" s="15">
        <f>SUM(H4:H195)</f>
        <v>-167932.83</v>
      </c>
    </row>
    <row r="3" spans="1:8" s="11" customFormat="1" ht="43.2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>
      <c r="A4" s="19" t="s">
        <v>72</v>
      </c>
      <c r="B4" s="12">
        <v>3.92</v>
      </c>
      <c r="C4" s="13">
        <v>44440</v>
      </c>
      <c r="D4" s="13">
        <v>44410</v>
      </c>
      <c r="E4" s="13"/>
      <c r="F4" s="13"/>
      <c r="G4" s="1">
        <f>D4-C4-(F4-E4)</f>
        <v>-30</v>
      </c>
      <c r="H4" s="12">
        <f>B4*G4</f>
        <v>-117.6</v>
      </c>
    </row>
    <row r="5" spans="1:8">
      <c r="A5" s="19" t="s">
        <v>73</v>
      </c>
      <c r="B5" s="12">
        <v>45.51</v>
      </c>
      <c r="C5" s="13">
        <v>44433</v>
      </c>
      <c r="D5" s="13">
        <v>44410</v>
      </c>
      <c r="E5" s="13"/>
      <c r="F5" s="13"/>
      <c r="G5" s="1">
        <f t="shared" ref="G5:G68" si="0">D5-C5-(F5-E5)</f>
        <v>-23</v>
      </c>
      <c r="H5" s="12">
        <f t="shared" ref="H5:H68" si="1">B5*G5</f>
        <v>-1046.73</v>
      </c>
    </row>
    <row r="6" spans="1:8">
      <c r="A6" s="19" t="s">
        <v>74</v>
      </c>
      <c r="B6" s="12">
        <v>1800</v>
      </c>
      <c r="C6" s="13">
        <v>44461</v>
      </c>
      <c r="D6" s="13">
        <v>44431</v>
      </c>
      <c r="E6" s="13"/>
      <c r="F6" s="13"/>
      <c r="G6" s="1">
        <f t="shared" si="0"/>
        <v>-30</v>
      </c>
      <c r="H6" s="12">
        <f t="shared" si="1"/>
        <v>-54000</v>
      </c>
    </row>
    <row r="7" spans="1:8">
      <c r="A7" s="19" t="s">
        <v>75</v>
      </c>
      <c r="B7" s="12">
        <v>832.4</v>
      </c>
      <c r="C7" s="13">
        <v>44476</v>
      </c>
      <c r="D7" s="13">
        <v>44446</v>
      </c>
      <c r="E7" s="13"/>
      <c r="F7" s="13"/>
      <c r="G7" s="1">
        <f t="shared" si="0"/>
        <v>-30</v>
      </c>
      <c r="H7" s="12">
        <f t="shared" si="1"/>
        <v>-24972</v>
      </c>
    </row>
    <row r="8" spans="1:8">
      <c r="A8" s="19" t="s">
        <v>76</v>
      </c>
      <c r="B8" s="12">
        <v>1220</v>
      </c>
      <c r="C8" s="13">
        <v>44496</v>
      </c>
      <c r="D8" s="13">
        <v>44467</v>
      </c>
      <c r="E8" s="13"/>
      <c r="F8" s="13"/>
      <c r="G8" s="1">
        <f t="shared" si="0"/>
        <v>-29</v>
      </c>
      <c r="H8" s="12">
        <f t="shared" si="1"/>
        <v>-35380</v>
      </c>
    </row>
    <row r="9" spans="1:8">
      <c r="A9" s="19" t="s">
        <v>77</v>
      </c>
      <c r="B9" s="12">
        <v>1040.4100000000001</v>
      </c>
      <c r="C9" s="13">
        <v>44496</v>
      </c>
      <c r="D9" s="13">
        <v>44467</v>
      </c>
      <c r="E9" s="13"/>
      <c r="F9" s="13"/>
      <c r="G9" s="1">
        <f t="shared" si="0"/>
        <v>-29</v>
      </c>
      <c r="H9" s="12">
        <f t="shared" si="1"/>
        <v>-30171.890000000003</v>
      </c>
    </row>
    <row r="10" spans="1:8">
      <c r="A10" s="19" t="s">
        <v>78</v>
      </c>
      <c r="B10" s="12">
        <v>113.52</v>
      </c>
      <c r="C10" s="13">
        <v>44490</v>
      </c>
      <c r="D10" s="13">
        <v>44467</v>
      </c>
      <c r="E10" s="13"/>
      <c r="F10" s="13"/>
      <c r="G10" s="1">
        <f t="shared" si="0"/>
        <v>-23</v>
      </c>
      <c r="H10" s="12">
        <f t="shared" si="1"/>
        <v>-2610.96</v>
      </c>
    </row>
    <row r="11" spans="1:8">
      <c r="A11" s="19" t="s">
        <v>79</v>
      </c>
      <c r="B11" s="12">
        <v>800</v>
      </c>
      <c r="C11" s="13">
        <v>44490</v>
      </c>
      <c r="D11" s="13">
        <v>44467</v>
      </c>
      <c r="E11" s="13"/>
      <c r="F11" s="13"/>
      <c r="G11" s="1">
        <f t="shared" si="0"/>
        <v>-23</v>
      </c>
      <c r="H11" s="12">
        <f t="shared" si="1"/>
        <v>-18400</v>
      </c>
    </row>
    <row r="12" spans="1:8">
      <c r="A12" s="19" t="s">
        <v>80</v>
      </c>
      <c r="B12" s="12">
        <v>16</v>
      </c>
      <c r="C12" s="13">
        <v>44478</v>
      </c>
      <c r="D12" s="13">
        <v>44467</v>
      </c>
      <c r="E12" s="13"/>
      <c r="F12" s="13"/>
      <c r="G12" s="1">
        <f t="shared" si="0"/>
        <v>-11</v>
      </c>
      <c r="H12" s="12">
        <f t="shared" si="1"/>
        <v>-176</v>
      </c>
    </row>
    <row r="13" spans="1:8">
      <c r="A13" s="19" t="s">
        <v>81</v>
      </c>
      <c r="B13" s="12">
        <v>96.15</v>
      </c>
      <c r="C13" s="13">
        <v>44478</v>
      </c>
      <c r="D13" s="13">
        <v>44467</v>
      </c>
      <c r="E13" s="13"/>
      <c r="F13" s="13"/>
      <c r="G13" s="1">
        <f t="shared" si="0"/>
        <v>-11</v>
      </c>
      <c r="H13" s="12">
        <f t="shared" si="1"/>
        <v>-1057.6500000000001</v>
      </c>
    </row>
    <row r="14" spans="1:8">
      <c r="A14" s="19"/>
      <c r="B14" s="12"/>
      <c r="C14" s="13"/>
      <c r="D14" s="13"/>
      <c r="E14" s="13"/>
      <c r="F14" s="13"/>
      <c r="G14" s="1">
        <f t="shared" si="0"/>
        <v>0</v>
      </c>
      <c r="H14" s="12">
        <f t="shared" si="1"/>
        <v>0</v>
      </c>
    </row>
    <row r="15" spans="1:8">
      <c r="A15" s="19"/>
      <c r="B15" s="12"/>
      <c r="C15" s="13"/>
      <c r="D15" s="13"/>
      <c r="E15" s="13"/>
      <c r="F15" s="13"/>
      <c r="G15" s="1">
        <f t="shared" si="0"/>
        <v>0</v>
      </c>
      <c r="H15" s="12">
        <f t="shared" si="1"/>
        <v>0</v>
      </c>
    </row>
    <row r="16" spans="1:8">
      <c r="A16" s="19"/>
      <c r="B16" s="12"/>
      <c r="C16" s="13"/>
      <c r="D16" s="13"/>
      <c r="E16" s="13"/>
      <c r="F16" s="13"/>
      <c r="G16" s="1">
        <f t="shared" si="0"/>
        <v>0</v>
      </c>
      <c r="H16" s="12">
        <f t="shared" si="1"/>
        <v>0</v>
      </c>
    </row>
    <row r="17" spans="1:8">
      <c r="A17" s="19"/>
      <c r="B17" s="12"/>
      <c r="C17" s="13"/>
      <c r="D17" s="13"/>
      <c r="E17" s="13"/>
      <c r="F17" s="13"/>
      <c r="G17" s="1">
        <f t="shared" si="0"/>
        <v>0</v>
      </c>
      <c r="H17" s="12">
        <f t="shared" si="1"/>
        <v>0</v>
      </c>
    </row>
    <row r="18" spans="1:8">
      <c r="A18" s="19"/>
      <c r="B18" s="12"/>
      <c r="C18" s="13"/>
      <c r="D18" s="13"/>
      <c r="E18" s="13"/>
      <c r="F18" s="13"/>
      <c r="G18" s="1">
        <f t="shared" si="0"/>
        <v>0</v>
      </c>
      <c r="H18" s="12">
        <f t="shared" si="1"/>
        <v>0</v>
      </c>
    </row>
    <row r="19" spans="1:8">
      <c r="A19" s="19"/>
      <c r="B19" s="12"/>
      <c r="C19" s="13"/>
      <c r="D19" s="13"/>
      <c r="E19" s="13"/>
      <c r="F19" s="13"/>
      <c r="G19" s="1">
        <f t="shared" si="0"/>
        <v>0</v>
      </c>
      <c r="H19" s="12">
        <f t="shared" si="1"/>
        <v>0</v>
      </c>
    </row>
    <row r="20" spans="1:8">
      <c r="A20" s="19"/>
      <c r="B20" s="12"/>
      <c r="C20" s="13"/>
      <c r="D20" s="13"/>
      <c r="E20" s="13"/>
      <c r="F20" s="13"/>
      <c r="G20" s="1">
        <f t="shared" si="0"/>
        <v>0</v>
      </c>
      <c r="H20" s="12">
        <f t="shared" si="1"/>
        <v>0</v>
      </c>
    </row>
    <row r="21" spans="1:8">
      <c r="A21" s="19"/>
      <c r="B21" s="12"/>
      <c r="C21" s="13"/>
      <c r="D21" s="13"/>
      <c r="E21" s="13"/>
      <c r="F21" s="13"/>
      <c r="G21" s="1">
        <f t="shared" si="0"/>
        <v>0</v>
      </c>
      <c r="H21" s="12">
        <f t="shared" si="1"/>
        <v>0</v>
      </c>
    </row>
    <row r="22" spans="1:8">
      <c r="A22" s="19"/>
      <c r="B22" s="12"/>
      <c r="C22" s="13"/>
      <c r="D22" s="13"/>
      <c r="E22" s="13"/>
      <c r="F22" s="13"/>
      <c r="G22" s="1">
        <f t="shared" si="0"/>
        <v>0</v>
      </c>
      <c r="H22" s="12">
        <f t="shared" si="1"/>
        <v>0</v>
      </c>
    </row>
    <row r="23" spans="1:8">
      <c r="A23" s="19"/>
      <c r="B23" s="12"/>
      <c r="C23" s="13"/>
      <c r="D23" s="13"/>
      <c r="E23" s="13"/>
      <c r="F23" s="13"/>
      <c r="G23" s="1">
        <f t="shared" si="0"/>
        <v>0</v>
      </c>
      <c r="H23" s="12">
        <f t="shared" si="1"/>
        <v>0</v>
      </c>
    </row>
    <row r="24" spans="1:8">
      <c r="A24" s="19"/>
      <c r="B24" s="12"/>
      <c r="C24" s="13"/>
      <c r="D24" s="13"/>
      <c r="E24" s="13"/>
      <c r="F24" s="13"/>
      <c r="G24" s="1">
        <f t="shared" si="0"/>
        <v>0</v>
      </c>
      <c r="H24" s="12">
        <f t="shared" si="1"/>
        <v>0</v>
      </c>
    </row>
    <row r="25" spans="1:8">
      <c r="A25" s="19"/>
      <c r="B25" s="12"/>
      <c r="C25" s="13"/>
      <c r="D25" s="13"/>
      <c r="E25" s="13"/>
      <c r="F25" s="13"/>
      <c r="G25" s="1">
        <f t="shared" si="0"/>
        <v>0</v>
      </c>
      <c r="H25" s="12">
        <f t="shared" si="1"/>
        <v>0</v>
      </c>
    </row>
    <row r="26" spans="1:8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</sheetData>
  <mergeCells count="1">
    <mergeCell ref="E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03"/>
  <sheetViews>
    <sheetView workbookViewId="0"/>
  </sheetViews>
  <sheetFormatPr defaultRowHeight="14.4"/>
  <cols>
    <col min="1" max="1" width="27" customWidth="1"/>
    <col min="2" max="2" width="12.6640625" customWidth="1"/>
    <col min="3" max="3" width="16.109375" bestFit="1" customWidth="1"/>
    <col min="4" max="4" width="15.44140625" bestFit="1" customWidth="1"/>
    <col min="5" max="6" width="15.44140625" customWidth="1"/>
    <col min="7" max="7" width="16.33203125" customWidth="1"/>
    <col min="8" max="8" width="14.33203125" customWidth="1"/>
  </cols>
  <sheetData>
    <row r="1" spans="1:8">
      <c r="B1" s="15">
        <f>SUM(B4:B195)</f>
        <v>25491.020000000004</v>
      </c>
      <c r="C1">
        <f>COUNTA(A4:A203)</f>
        <v>22</v>
      </c>
      <c r="G1" s="16">
        <f>IF(B1&lt;&gt;0,H1/B1,0)</f>
        <v>-24.959407273620279</v>
      </c>
      <c r="H1" s="15">
        <f>SUM(H4:H195)</f>
        <v>-636240.75000000012</v>
      </c>
    </row>
    <row r="3" spans="1:8" s="11" customFormat="1" ht="43.2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>
      <c r="A4" s="19" t="s">
        <v>82</v>
      </c>
      <c r="B4" s="12">
        <v>2710</v>
      </c>
      <c r="C4" s="13">
        <v>44498</v>
      </c>
      <c r="D4" s="13">
        <v>44487</v>
      </c>
      <c r="E4" s="13"/>
      <c r="F4" s="13"/>
      <c r="G4" s="1">
        <f>D4-C4-(F4-E4)</f>
        <v>-11</v>
      </c>
      <c r="H4" s="12">
        <f>B4*G4</f>
        <v>-29810</v>
      </c>
    </row>
    <row r="5" spans="1:8">
      <c r="A5" s="19" t="s">
        <v>83</v>
      </c>
      <c r="B5" s="12">
        <v>985</v>
      </c>
      <c r="C5" s="13">
        <v>44514</v>
      </c>
      <c r="D5" s="13">
        <v>44487</v>
      </c>
      <c r="E5" s="13"/>
      <c r="F5" s="13"/>
      <c r="G5" s="1">
        <f t="shared" ref="G5:G68" si="0">D5-C5-(F5-E5)</f>
        <v>-27</v>
      </c>
      <c r="H5" s="12">
        <f t="shared" ref="H5:H68" si="1">B5*G5</f>
        <v>-26595</v>
      </c>
    </row>
    <row r="6" spans="1:8">
      <c r="A6" s="19" t="s">
        <v>84</v>
      </c>
      <c r="B6" s="12">
        <v>51.83</v>
      </c>
      <c r="C6" s="13">
        <v>44514</v>
      </c>
      <c r="D6" s="13">
        <v>44487</v>
      </c>
      <c r="E6" s="13"/>
      <c r="F6" s="13"/>
      <c r="G6" s="1">
        <f t="shared" si="0"/>
        <v>-27</v>
      </c>
      <c r="H6" s="12">
        <f t="shared" si="1"/>
        <v>-1399.4099999999999</v>
      </c>
    </row>
    <row r="7" spans="1:8">
      <c r="A7" s="19" t="s">
        <v>85</v>
      </c>
      <c r="B7" s="12">
        <v>90</v>
      </c>
      <c r="C7" s="13">
        <v>44514</v>
      </c>
      <c r="D7" s="13">
        <v>44487</v>
      </c>
      <c r="E7" s="13"/>
      <c r="F7" s="13"/>
      <c r="G7" s="1">
        <f t="shared" si="0"/>
        <v>-27</v>
      </c>
      <c r="H7" s="12">
        <f t="shared" si="1"/>
        <v>-2430</v>
      </c>
    </row>
    <row r="8" spans="1:8">
      <c r="A8" s="19" t="s">
        <v>86</v>
      </c>
      <c r="B8" s="12">
        <v>2103.16</v>
      </c>
      <c r="C8" s="13">
        <v>44534</v>
      </c>
      <c r="D8" s="13">
        <v>44504</v>
      </c>
      <c r="E8" s="13"/>
      <c r="F8" s="13"/>
      <c r="G8" s="1">
        <f t="shared" si="0"/>
        <v>-30</v>
      </c>
      <c r="H8" s="12">
        <f t="shared" si="1"/>
        <v>-63094.799999999996</v>
      </c>
    </row>
    <row r="9" spans="1:8">
      <c r="A9" s="19" t="s">
        <v>87</v>
      </c>
      <c r="B9" s="12">
        <v>80.72</v>
      </c>
      <c r="C9" s="13">
        <v>44534</v>
      </c>
      <c r="D9" s="13">
        <v>44504</v>
      </c>
      <c r="E9" s="13"/>
      <c r="F9" s="13"/>
      <c r="G9" s="1">
        <f t="shared" si="0"/>
        <v>-30</v>
      </c>
      <c r="H9" s="12">
        <f t="shared" si="1"/>
        <v>-2421.6</v>
      </c>
    </row>
    <row r="10" spans="1:8">
      <c r="A10" s="19" t="s">
        <v>88</v>
      </c>
      <c r="B10" s="12">
        <v>717</v>
      </c>
      <c r="C10" s="13">
        <v>44534</v>
      </c>
      <c r="D10" s="13">
        <v>44504</v>
      </c>
      <c r="E10" s="13"/>
      <c r="F10" s="13"/>
      <c r="G10" s="1">
        <f t="shared" si="0"/>
        <v>-30</v>
      </c>
      <c r="H10" s="12">
        <f t="shared" si="1"/>
        <v>-21510</v>
      </c>
    </row>
    <row r="11" spans="1:8">
      <c r="A11" s="19" t="s">
        <v>89</v>
      </c>
      <c r="B11" s="12">
        <v>290</v>
      </c>
      <c r="C11" s="13">
        <v>44534</v>
      </c>
      <c r="D11" s="13">
        <v>44504</v>
      </c>
      <c r="E11" s="13"/>
      <c r="F11" s="13"/>
      <c r="G11" s="1">
        <f t="shared" si="0"/>
        <v>-30</v>
      </c>
      <c r="H11" s="12">
        <f t="shared" si="1"/>
        <v>-8700</v>
      </c>
    </row>
    <row r="12" spans="1:8">
      <c r="A12" s="19" t="s">
        <v>90</v>
      </c>
      <c r="B12" s="12">
        <v>1346.5</v>
      </c>
      <c r="C12" s="13">
        <v>44534</v>
      </c>
      <c r="D12" s="13">
        <v>44504</v>
      </c>
      <c r="E12" s="13"/>
      <c r="F12" s="13"/>
      <c r="G12" s="1">
        <f t="shared" si="0"/>
        <v>-30</v>
      </c>
      <c r="H12" s="12">
        <f t="shared" si="1"/>
        <v>-40395</v>
      </c>
    </row>
    <row r="13" spans="1:8">
      <c r="A13" s="19" t="s">
        <v>91</v>
      </c>
      <c r="B13" s="12">
        <v>360</v>
      </c>
      <c r="C13" s="13">
        <v>44538</v>
      </c>
      <c r="D13" s="13">
        <v>44510</v>
      </c>
      <c r="E13" s="13"/>
      <c r="F13" s="13"/>
      <c r="G13" s="1">
        <f t="shared" si="0"/>
        <v>-28</v>
      </c>
      <c r="H13" s="12">
        <f t="shared" si="1"/>
        <v>-10080</v>
      </c>
    </row>
    <row r="14" spans="1:8">
      <c r="A14" s="19" t="s">
        <v>92</v>
      </c>
      <c r="B14" s="12">
        <v>6036</v>
      </c>
      <c r="C14" s="13">
        <v>44539</v>
      </c>
      <c r="D14" s="13">
        <v>44510</v>
      </c>
      <c r="E14" s="13"/>
      <c r="F14" s="13"/>
      <c r="G14" s="1">
        <f t="shared" si="0"/>
        <v>-29</v>
      </c>
      <c r="H14" s="12">
        <f t="shared" si="1"/>
        <v>-175044</v>
      </c>
    </row>
    <row r="15" spans="1:8">
      <c r="A15" s="19" t="s">
        <v>93</v>
      </c>
      <c r="B15" s="12">
        <v>49.98</v>
      </c>
      <c r="C15" s="13">
        <v>44545</v>
      </c>
      <c r="D15" s="13">
        <v>44523</v>
      </c>
      <c r="E15" s="13"/>
      <c r="F15" s="13"/>
      <c r="G15" s="1">
        <f t="shared" si="0"/>
        <v>-22</v>
      </c>
      <c r="H15" s="12">
        <f t="shared" si="1"/>
        <v>-1099.56</v>
      </c>
    </row>
    <row r="16" spans="1:8">
      <c r="A16" s="19" t="s">
        <v>94</v>
      </c>
      <c r="B16" s="12">
        <v>1455.06</v>
      </c>
      <c r="C16" s="13">
        <v>44539</v>
      </c>
      <c r="D16" s="13">
        <v>44523</v>
      </c>
      <c r="E16" s="13"/>
      <c r="F16" s="13"/>
      <c r="G16" s="1">
        <f t="shared" si="0"/>
        <v>-16</v>
      </c>
      <c r="H16" s="12">
        <f t="shared" si="1"/>
        <v>-23280.959999999999</v>
      </c>
    </row>
    <row r="17" spans="1:8">
      <c r="A17" s="19" t="s">
        <v>95</v>
      </c>
      <c r="B17" s="12">
        <v>270</v>
      </c>
      <c r="C17" s="13">
        <v>44549</v>
      </c>
      <c r="D17" s="13">
        <v>44523</v>
      </c>
      <c r="E17" s="13"/>
      <c r="F17" s="13"/>
      <c r="G17" s="1">
        <f t="shared" si="0"/>
        <v>-26</v>
      </c>
      <c r="H17" s="12">
        <f t="shared" si="1"/>
        <v>-7020</v>
      </c>
    </row>
    <row r="18" spans="1:8">
      <c r="A18" s="19" t="s">
        <v>96</v>
      </c>
      <c r="B18" s="12">
        <v>213.83</v>
      </c>
      <c r="C18" s="13">
        <v>44553</v>
      </c>
      <c r="D18" s="13">
        <v>44523</v>
      </c>
      <c r="E18" s="13"/>
      <c r="F18" s="13"/>
      <c r="G18" s="1">
        <f t="shared" si="0"/>
        <v>-30</v>
      </c>
      <c r="H18" s="12">
        <f t="shared" si="1"/>
        <v>-6414.9000000000005</v>
      </c>
    </row>
    <row r="19" spans="1:8">
      <c r="A19" s="19" t="s">
        <v>97</v>
      </c>
      <c r="B19" s="12">
        <v>6719.03</v>
      </c>
      <c r="C19" s="13">
        <v>44554</v>
      </c>
      <c r="D19" s="13">
        <v>44530</v>
      </c>
      <c r="E19" s="13"/>
      <c r="F19" s="13"/>
      <c r="G19" s="1">
        <f t="shared" si="0"/>
        <v>-24</v>
      </c>
      <c r="H19" s="12">
        <f t="shared" si="1"/>
        <v>-161256.72</v>
      </c>
    </row>
    <row r="20" spans="1:8">
      <c r="A20" s="19" t="s">
        <v>98</v>
      </c>
      <c r="B20" s="12">
        <v>40.380000000000003</v>
      </c>
      <c r="C20" s="13">
        <v>44555</v>
      </c>
      <c r="D20" s="13">
        <v>44530</v>
      </c>
      <c r="E20" s="13"/>
      <c r="F20" s="13"/>
      <c r="G20" s="1">
        <f t="shared" si="0"/>
        <v>-25</v>
      </c>
      <c r="H20" s="12">
        <f t="shared" si="1"/>
        <v>-1009.5000000000001</v>
      </c>
    </row>
    <row r="21" spans="1:8">
      <c r="A21" s="19" t="s">
        <v>99</v>
      </c>
      <c r="B21" s="12">
        <v>764.65</v>
      </c>
      <c r="C21" s="13">
        <v>44556</v>
      </c>
      <c r="D21" s="13">
        <v>44530</v>
      </c>
      <c r="E21" s="13"/>
      <c r="F21" s="13"/>
      <c r="G21" s="1">
        <f t="shared" si="0"/>
        <v>-26</v>
      </c>
      <c r="H21" s="12">
        <f t="shared" si="1"/>
        <v>-19880.899999999998</v>
      </c>
    </row>
    <row r="22" spans="1:8">
      <c r="A22" s="19" t="s">
        <v>100</v>
      </c>
      <c r="B22" s="12">
        <v>400</v>
      </c>
      <c r="C22" s="13">
        <v>44566</v>
      </c>
      <c r="D22" s="13">
        <v>44537</v>
      </c>
      <c r="E22" s="13"/>
      <c r="F22" s="13"/>
      <c r="G22" s="1">
        <f t="shared" si="0"/>
        <v>-29</v>
      </c>
      <c r="H22" s="12">
        <f t="shared" si="1"/>
        <v>-11600</v>
      </c>
    </row>
    <row r="23" spans="1:8">
      <c r="A23" s="19" t="s">
        <v>101</v>
      </c>
      <c r="B23" s="12">
        <v>390</v>
      </c>
      <c r="C23" s="13">
        <v>44567</v>
      </c>
      <c r="D23" s="13">
        <v>44537</v>
      </c>
      <c r="E23" s="13"/>
      <c r="F23" s="13"/>
      <c r="G23" s="1">
        <f t="shared" si="0"/>
        <v>-30</v>
      </c>
      <c r="H23" s="12">
        <f t="shared" si="1"/>
        <v>-11700</v>
      </c>
    </row>
    <row r="24" spans="1:8">
      <c r="A24" s="19" t="s">
        <v>102</v>
      </c>
      <c r="B24" s="12">
        <v>71.88</v>
      </c>
      <c r="C24" s="13">
        <v>44567</v>
      </c>
      <c r="D24" s="13">
        <v>44537</v>
      </c>
      <c r="E24" s="13"/>
      <c r="F24" s="13"/>
      <c r="G24" s="1">
        <f t="shared" si="0"/>
        <v>-30</v>
      </c>
      <c r="H24" s="12">
        <f t="shared" si="1"/>
        <v>-2156.3999999999996</v>
      </c>
    </row>
    <row r="25" spans="1:8">
      <c r="A25" s="19" t="s">
        <v>103</v>
      </c>
      <c r="B25" s="12">
        <v>346</v>
      </c>
      <c r="C25" s="13">
        <v>44570</v>
      </c>
      <c r="D25" s="13">
        <v>44543</v>
      </c>
      <c r="E25" s="13"/>
      <c r="F25" s="13"/>
      <c r="G25" s="1">
        <f t="shared" si="0"/>
        <v>-27</v>
      </c>
      <c r="H25" s="12">
        <f t="shared" si="1"/>
        <v>-9342</v>
      </c>
    </row>
    <row r="26" spans="1:8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</sheetData>
  <mergeCells count="1"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2022-01-12T07:59:56Z</dcterms:modified>
</cp:coreProperties>
</file>