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24226"/>
  <xr:revisionPtr revIDLastSave="0" documentId="8_{5B431F80-3B33-4D55-A432-CAFD68991C5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H22" i="5"/>
  <c r="G22" i="5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" i="5"/>
  <c r="C16" i="1" s="1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H10" i="4"/>
  <c r="G10" i="4"/>
  <c r="G9" i="4"/>
  <c r="H9" i="4" s="1"/>
  <c r="G8" i="4"/>
  <c r="H8" i="4" s="1"/>
  <c r="G7" i="4"/>
  <c r="H7" i="4" s="1"/>
  <c r="G6" i="4"/>
  <c r="H6" i="4" s="1"/>
  <c r="G5" i="4"/>
  <c r="H5" i="4" s="1"/>
  <c r="H4" i="4"/>
  <c r="G4" i="4"/>
  <c r="C1" i="4"/>
  <c r="B15" i="1" s="1"/>
  <c r="B1" i="4"/>
  <c r="C15" i="1" s="1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B16" i="1"/>
  <c r="C1" i="2"/>
  <c r="B13" i="1" s="1"/>
  <c r="B1" i="2"/>
  <c r="H1" i="5" l="1"/>
  <c r="G1" i="5" s="1"/>
  <c r="D16" i="1" s="1"/>
  <c r="C13" i="1"/>
  <c r="C9" i="1" s="1"/>
  <c r="A9" i="1"/>
  <c r="H1" i="2"/>
  <c r="G1" i="2" s="1"/>
  <c r="D13" i="1" s="1"/>
  <c r="H1" i="3"/>
  <c r="G1" i="3" s="1"/>
  <c r="D14" i="1" s="1"/>
  <c r="H1" i="4"/>
  <c r="G1" i="4" s="1"/>
  <c r="D15" i="1" s="1"/>
  <c r="E9" i="1" l="1"/>
</calcChain>
</file>

<file path=xl/sharedStrings.xml><?xml version="1.0" encoding="utf-8"?>
<sst xmlns="http://schemas.openxmlformats.org/spreadsheetml/2006/main" count="212" uniqueCount="187">
  <si>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</si>
  <si>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</si>
  <si>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</si>
  <si>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</si>
  <si>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</si>
  <si>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</si>
  <si>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</si>
  <si>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</si>
  <si>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</si>
  <si>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</si>
  <si>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</si>
  <si>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</si>
  <si>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</si>
  <si>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</si>
  <si>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</si>
  <si>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</si>
  <si>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</si>
  <si>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</si>
  <si>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</si>
  <si>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</si>
  <si>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STATALE "PARMIGIANINO" DI PARMA</t>
  </si>
  <si>
    <t>43125 PARMA (PR) Piazzale Rondani, 1 C.F. 80010870345 C.M. PRIC83600P</t>
  </si>
  <si>
    <t>3/PA del 11/12/2020</t>
  </si>
  <si>
    <t>1020370084 del 14/12/2020</t>
  </si>
  <si>
    <t>G2020-32096 del 14/12/2020</t>
  </si>
  <si>
    <t>1020381717 del 16/12/2020</t>
  </si>
  <si>
    <t>3/PA del 21/12/2020</t>
  </si>
  <si>
    <t>0717/EL del 16/12/2020</t>
  </si>
  <si>
    <t>190/FA del 22/12/2020</t>
  </si>
  <si>
    <t>10/PA del 08/01/2021</t>
  </si>
  <si>
    <t>8H00041346 del 12/01/2021</t>
  </si>
  <si>
    <t>G2021-750 del 15/01/2021</t>
  </si>
  <si>
    <t>2003002277 del 31/12/2020</t>
  </si>
  <si>
    <t>2003002278 del 31/12/2020</t>
  </si>
  <si>
    <t>527/2021-3 del 24/01/2021</t>
  </si>
  <si>
    <t>V3-1188 del 19/01/2021</t>
  </si>
  <si>
    <t>1021007338 del 04/02/2021</t>
  </si>
  <si>
    <t>1021018798 del 09/02/2021</t>
  </si>
  <si>
    <t>21/PA del 08/02/2021</t>
  </si>
  <si>
    <t>22/PA del 08/02/2021</t>
  </si>
  <si>
    <t>23/PA del 11/02/2021</t>
  </si>
  <si>
    <t>G2021-3515 del 14/02/2021</t>
  </si>
  <si>
    <t>210634/E del 22/02/2021</t>
  </si>
  <si>
    <t>1/218 del 29/01/2021</t>
  </si>
  <si>
    <t>1010669256 del 24/02/2021</t>
  </si>
  <si>
    <t>1010671394 del 26/02/2021</t>
  </si>
  <si>
    <t>1010667948 del 18/02/2021</t>
  </si>
  <si>
    <t>20214E07257 del 25/02/2021</t>
  </si>
  <si>
    <t>21/PA del 23/02/2021</t>
  </si>
  <si>
    <t>24125/2021/V1 del 26/02/2021</t>
  </si>
  <si>
    <t>682 del 26/02/2021</t>
  </si>
  <si>
    <t>1021051258 del 05/03/2021</t>
  </si>
  <si>
    <t>V3-5752 del 03/03/2021</t>
  </si>
  <si>
    <t>8H00180275 del 11/03/2021</t>
  </si>
  <si>
    <t>G2021-6312 del 15/03/2021</t>
  </si>
  <si>
    <t>8/PA del 28/02/2021</t>
  </si>
  <si>
    <t>000244/21 del 20/03/2021</t>
  </si>
  <si>
    <t>41467/2021/V1 del 31/03/2021</t>
  </si>
  <si>
    <t>2103000815 del 28/02/2021</t>
  </si>
  <si>
    <t>FPA 90/2021 del 12/04/2021</t>
  </si>
  <si>
    <t>12100608200000000017 del 10/04/2021</t>
  </si>
  <si>
    <t>7X00989274 del 12/04/2021</t>
  </si>
  <si>
    <t>2021   577 del 12/04/2021</t>
  </si>
  <si>
    <t>3561 del 17/03/2021</t>
  </si>
  <si>
    <t>G2021-9171 del 15/04/2021</t>
  </si>
  <si>
    <t>48/29 del 12/04/2021</t>
  </si>
  <si>
    <t>V3-10212 del 20/04/2021</t>
  </si>
  <si>
    <t>1021102578 del 23/04/2021</t>
  </si>
  <si>
    <t>30/FA del 18/03/2021</t>
  </si>
  <si>
    <t>1/S del 04/05/2021</t>
  </si>
  <si>
    <t>8H00305974 del 11/05/2021</t>
  </si>
  <si>
    <t>8H00307629 del 11/05/2021</t>
  </si>
  <si>
    <t>G2021-11979 del 15/05/2021</t>
  </si>
  <si>
    <t>47/PA del 12/05/2021</t>
  </si>
  <si>
    <t>48/PA del 12/05/2021</t>
  </si>
  <si>
    <t>50/PA del 12/05/2021</t>
  </si>
  <si>
    <t>51/PA del 12/05/2021</t>
  </si>
  <si>
    <t>52/PA del 12/05/2021</t>
  </si>
  <si>
    <t>53/PA del 12/05/2021</t>
  </si>
  <si>
    <t>54/PA del 12/05/2021</t>
  </si>
  <si>
    <t>55/PA del 12/05/2021</t>
  </si>
  <si>
    <t>64/PA del 13/05/2021</t>
  </si>
  <si>
    <t>4711 del 22/04/2021</t>
  </si>
  <si>
    <t>53/FA del 28/04/2021</t>
  </si>
  <si>
    <t>1 del 27/05/2021</t>
  </si>
  <si>
    <t>1010686121 del 26/05/2021</t>
  </si>
  <si>
    <t>2021-FA-0000648 del 07/05/2021</t>
  </si>
  <si>
    <t>20214E00324 del 08/01/2021</t>
  </si>
  <si>
    <t>86/29 del 22/06/2021</t>
  </si>
  <si>
    <t>4/PA del 17/06/2021</t>
  </si>
  <si>
    <t>2/PA del 10/06/2021</t>
  </si>
  <si>
    <t>1010690530 del 31/05/2021</t>
  </si>
  <si>
    <t>20214E16137 del 21/05/2021</t>
  </si>
  <si>
    <t>56217/2021/V1 del 31/05/2021</t>
  </si>
  <si>
    <t>1021139399 del 03/06/2021</t>
  </si>
  <si>
    <t>V3-14227 del 31/05/2021</t>
  </si>
  <si>
    <t>V3-14228 del 31/05/2021</t>
  </si>
  <si>
    <t>1992 del 31/05/2021</t>
  </si>
  <si>
    <t>902 del 07/06/2021</t>
  </si>
  <si>
    <t>G2021-14720 del 15/06/2021</t>
  </si>
  <si>
    <t>1-PA del 22/06/2021</t>
  </si>
  <si>
    <t>97/FA del 16/06/2021</t>
  </si>
  <si>
    <t>3428/P del 30/06/2021</t>
  </si>
  <si>
    <t>FPA 1/21 del 09/07/2021</t>
  </si>
  <si>
    <t>20214E20432 del 13/07/2021</t>
  </si>
  <si>
    <t>G2021-17435 del 15/07/2021</t>
  </si>
  <si>
    <t>1021176130 del 20/07/2021</t>
  </si>
  <si>
    <t>364/PA del 26/07/2021</t>
  </si>
  <si>
    <t>110/PA del 06/07/2021</t>
  </si>
  <si>
    <t>6820210807000063 del 03/08/2021</t>
  </si>
  <si>
    <t>21/8968 del 31/07/2021</t>
  </si>
  <si>
    <t>G2021-20186 del 15/08/2021</t>
  </si>
  <si>
    <t>1021207790 del 27/08/2021</t>
  </si>
  <si>
    <t>1063 /PA del 24/08/2021</t>
  </si>
  <si>
    <t>1010707940 del 26/08/2021</t>
  </si>
  <si>
    <t>1010709689 del 31/08/2021</t>
  </si>
  <si>
    <t>158/PA del 30/08/2021</t>
  </si>
  <si>
    <t>661 del 06/09/2021</t>
  </si>
  <si>
    <t>20214E23473 del 10/09/2021</t>
  </si>
  <si>
    <t>8H00559417 del 09/09/2021</t>
  </si>
  <si>
    <t>8H00559045 del 09/09/2021</t>
  </si>
  <si>
    <t>132/PA del 13/09/2021</t>
  </si>
  <si>
    <t>133/PA del 13/09/2021</t>
  </si>
  <si>
    <t>G2021-22880 del 15/09/2021</t>
  </si>
  <si>
    <t>1021237976 del 20/09/2021</t>
  </si>
  <si>
    <t>139/PA del 27/09/2021</t>
  </si>
  <si>
    <t>140/PA del 27/09/2021</t>
  </si>
  <si>
    <t>135/FA del 15/09/2021</t>
  </si>
  <si>
    <t>8 del 19/09/2021</t>
  </si>
  <si>
    <t>6820210907001452 del 29/09/2021</t>
  </si>
  <si>
    <t>3515 del 30/09/2021</t>
  </si>
  <si>
    <t>FE  000032 del 12/10/2021</t>
  </si>
  <si>
    <t>V3-22977 del 06/10/2021</t>
  </si>
  <si>
    <t>1021262264 del 13/10/2021</t>
  </si>
  <si>
    <t>1/2842 del 30/09/2021</t>
  </si>
  <si>
    <t>P0017019 del 06/10/2021</t>
  </si>
  <si>
    <t>V3-23308 del 08/10/2021</t>
  </si>
  <si>
    <t>G2021-25512 del 14/10/2021</t>
  </si>
  <si>
    <t>174/FA del 26/10/2021</t>
  </si>
  <si>
    <t>167/FA del 21/10/2021</t>
  </si>
  <si>
    <t>9672 del 20/10/2021</t>
  </si>
  <si>
    <t>8805 del 21/09/2021</t>
  </si>
  <si>
    <t>158/PA del 29/10/2021</t>
  </si>
  <si>
    <t>157/PA del 29/10/2021</t>
  </si>
  <si>
    <t>5/PA del 11/11/2021</t>
  </si>
  <si>
    <t>195 del 11/11/2021</t>
  </si>
  <si>
    <t>1021284036 del 10/11/2021</t>
  </si>
  <si>
    <t>20214E30148 del 09/11/2021</t>
  </si>
  <si>
    <t>166/PA del 15/11/2021</t>
  </si>
  <si>
    <t>167/PA del 15/11/2021</t>
  </si>
  <si>
    <t>168/PA del 15/11/2021</t>
  </si>
  <si>
    <t>231/PA del 11/11/2021</t>
  </si>
  <si>
    <t>1010724576 del 16/11/2021</t>
  </si>
  <si>
    <t>2103003746 del 31/10/2021</t>
  </si>
  <si>
    <t>1/3218 del 30/10/2021</t>
  </si>
  <si>
    <t>1/3219 del 30/10/2021</t>
  </si>
  <si>
    <t>216/PA del 28/10/2021</t>
  </si>
  <si>
    <t>20214E32366 del 26/11/2021</t>
  </si>
  <si>
    <t>4461 del 30/11/2021</t>
  </si>
  <si>
    <t>1/3583 del 30/11/2021</t>
  </si>
  <si>
    <t>1021305621 del 06/12/2021</t>
  </si>
  <si>
    <t>V3-28401 del 22/11/2021</t>
  </si>
  <si>
    <t>V3-28402 del 22/11/2021</t>
  </si>
  <si>
    <t>V3-28403 del 22/11/2021</t>
  </si>
  <si>
    <t>8H00659488 del 11/11/2021</t>
  </si>
  <si>
    <t>8H00658898 del 11/11/2021</t>
  </si>
  <si>
    <t>6820211105000690 del 11/11/2021</t>
  </si>
  <si>
    <t>8H00662003 del 11/11/2021</t>
  </si>
  <si>
    <t>8H00658708 del 11/11/2021</t>
  </si>
  <si>
    <t>8H00660205 del 11/11/2021</t>
  </si>
  <si>
    <t>8H00658394 del 11/11/2021</t>
  </si>
  <si>
    <t>8H00661696 del 11/11/2021</t>
  </si>
  <si>
    <t>8H00661762 del 11/11/2021</t>
  </si>
  <si>
    <t>V3-28768 del 23/11/2021</t>
  </si>
  <si>
    <t>6820211105001735 del 25/11/2021</t>
  </si>
  <si>
    <t>1010727935 del 29/11/2021</t>
  </si>
  <si>
    <t>FATTPA 4_21 del 24/11/2021</t>
  </si>
  <si>
    <t>2103004178 del 30/11/2021</t>
  </si>
  <si>
    <t>0202PA del 09/12/2021</t>
  </si>
  <si>
    <t>1/3829 del 10/12/2021</t>
  </si>
  <si>
    <t>1/305 del 17/12/2021</t>
  </si>
  <si>
    <t>FATTPA 19_21 del 20/12/2021</t>
  </si>
  <si>
    <t>G2021-30760 del 15/12/2021</t>
  </si>
  <si>
    <t>2</t>
  </si>
  <si>
    <t>1</t>
  </si>
  <si>
    <t>3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</si>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</sst>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workbookViewId="0">
      <selection activeCell="C9" sqref="C9:D9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162</v>
      </c>
      <c r="B9" s="35"/>
      <c r="C9" s="34">
        <f>SUM(C13:C16)</f>
        <v>112695.96000000002</v>
      </c>
      <c r="D9" s="35"/>
      <c r="E9" s="40">
        <f>('Trimestre 1'!H1+'Trimestre 2'!H1+'Trimestre 3'!H1+'Trimestre 4'!H1)/C9</f>
        <v>-14.386018629239235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34</v>
      </c>
      <c r="C13" s="29">
        <f>'Trimestre 1'!B1</f>
        <v>25010.13</v>
      </c>
      <c r="D13" s="29">
        <f>'Trimestre 1'!G1</f>
        <v>-16.778175483294167</v>
      </c>
      <c r="E13" s="29">
        <v>4817.53</v>
      </c>
      <c r="F13" s="33" t="s">
        <v>183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46</v>
      </c>
      <c r="C14" s="29">
        <f>'Trimestre 2'!B1</f>
        <v>38608.83</v>
      </c>
      <c r="D14" s="29">
        <f>'Trimestre 2'!G1</f>
        <v>-8.6163310310102617</v>
      </c>
      <c r="E14" s="29">
        <v>2898.23</v>
      </c>
      <c r="F14" s="33" t="s">
        <v>184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26</v>
      </c>
      <c r="C15" s="29">
        <f>'Trimestre 3'!B1</f>
        <v>10536.22</v>
      </c>
      <c r="D15" s="29">
        <f>'Trimestre 3'!G1</f>
        <v>-13.161159315200328</v>
      </c>
      <c r="E15" s="29">
        <v>7077.13</v>
      </c>
      <c r="F15" s="33" t="s">
        <v>185</v>
      </c>
    </row>
    <row r="16" spans="1:11" ht="21.75" customHeight="1" x14ac:dyDescent="0.25">
      <c r="A16" s="28" t="s">
        <v>16</v>
      </c>
      <c r="B16" s="17">
        <f>'Trimestre 4'!C1</f>
        <v>56</v>
      </c>
      <c r="C16" s="29">
        <f>'Trimestre 4'!B1</f>
        <v>38540.780000000013</v>
      </c>
      <c r="D16" s="29">
        <f>'Trimestre 4'!G1</f>
        <v>-18.948409969907196</v>
      </c>
      <c r="E16" s="29">
        <v>12830.94</v>
      </c>
      <c r="F16" s="33" t="s">
        <v>186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25010.13</v>
      </c>
      <c r="C1">
        <f>COUNTA(A4:A203)</f>
        <v>34</v>
      </c>
      <c r="G1" s="16">
        <f>IF(B1&lt;&gt;0,H1/B1,0)</f>
        <v>-16.778175483294167</v>
      </c>
      <c r="H1" s="15">
        <f>SUM(H4:H195)</f>
        <v>-419624.34999999992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3919.75</v>
      </c>
      <c r="C4" s="13">
        <v>44240</v>
      </c>
      <c r="D4" s="13">
        <v>44217</v>
      </c>
      <c r="E4" s="13"/>
      <c r="F4" s="13"/>
      <c r="G4" s="1">
        <f>D4-C4-(F4-E4)</f>
        <v>-23</v>
      </c>
      <c r="H4" s="12">
        <f>B4*G4</f>
        <v>-90154.25</v>
      </c>
    </row>
    <row r="5" spans="1:8" x14ac:dyDescent="0.25">
      <c r="A5" s="19" t="s">
        <v>23</v>
      </c>
      <c r="B5" s="12">
        <v>15.88</v>
      </c>
      <c r="C5" s="13">
        <v>44210</v>
      </c>
      <c r="D5" s="13">
        <v>44217</v>
      </c>
      <c r="E5" s="13"/>
      <c r="F5" s="13"/>
      <c r="G5" s="1">
        <f t="shared" ref="G5:G68" si="0">D5-C5-(F5-E5)</f>
        <v>7</v>
      </c>
      <c r="H5" s="12">
        <f t="shared" ref="H5:H68" si="1">B5*G5</f>
        <v>111.16000000000001</v>
      </c>
    </row>
    <row r="6" spans="1:8" x14ac:dyDescent="0.25">
      <c r="A6" s="19" t="s">
        <v>24</v>
      </c>
      <c r="B6" s="12">
        <v>222.69</v>
      </c>
      <c r="C6" s="13">
        <v>44212</v>
      </c>
      <c r="D6" s="13">
        <v>44217</v>
      </c>
      <c r="E6" s="13"/>
      <c r="F6" s="13"/>
      <c r="G6" s="1">
        <f t="shared" si="0"/>
        <v>5</v>
      </c>
      <c r="H6" s="12">
        <f t="shared" si="1"/>
        <v>1113.45</v>
      </c>
    </row>
    <row r="7" spans="1:8" x14ac:dyDescent="0.25">
      <c r="A7" s="19" t="s">
        <v>25</v>
      </c>
      <c r="B7" s="12">
        <v>88.96</v>
      </c>
      <c r="C7" s="13">
        <v>44212</v>
      </c>
      <c r="D7" s="13">
        <v>44217</v>
      </c>
      <c r="E7" s="13"/>
      <c r="F7" s="13"/>
      <c r="G7" s="1">
        <f t="shared" si="0"/>
        <v>5</v>
      </c>
      <c r="H7" s="12">
        <f t="shared" si="1"/>
        <v>444.79999999999995</v>
      </c>
    </row>
    <row r="8" spans="1:8" x14ac:dyDescent="0.25">
      <c r="A8" s="19" t="s">
        <v>26</v>
      </c>
      <c r="B8" s="12">
        <v>2195</v>
      </c>
      <c r="C8" s="13">
        <v>44217</v>
      </c>
      <c r="D8" s="13">
        <v>44217</v>
      </c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 t="s">
        <v>27</v>
      </c>
      <c r="B9" s="12">
        <v>247.6</v>
      </c>
      <c r="C9" s="13">
        <v>44225</v>
      </c>
      <c r="D9" s="13">
        <v>44217</v>
      </c>
      <c r="E9" s="13"/>
      <c r="F9" s="13"/>
      <c r="G9" s="1">
        <f t="shared" si="0"/>
        <v>-8</v>
      </c>
      <c r="H9" s="12">
        <f t="shared" si="1"/>
        <v>-1980.8</v>
      </c>
    </row>
    <row r="10" spans="1:8" x14ac:dyDescent="0.25">
      <c r="A10" s="19" t="s">
        <v>28</v>
      </c>
      <c r="B10" s="12">
        <v>407.7</v>
      </c>
      <c r="C10" s="13">
        <v>44218</v>
      </c>
      <c r="D10" s="13">
        <v>44217</v>
      </c>
      <c r="E10" s="13"/>
      <c r="F10" s="13"/>
      <c r="G10" s="1">
        <f t="shared" si="0"/>
        <v>-1</v>
      </c>
      <c r="H10" s="12">
        <f t="shared" si="1"/>
        <v>-407.7</v>
      </c>
    </row>
    <row r="11" spans="1:8" x14ac:dyDescent="0.25">
      <c r="A11" s="19" t="s">
        <v>29</v>
      </c>
      <c r="B11" s="12">
        <v>3162.5</v>
      </c>
      <c r="C11" s="13">
        <v>44238</v>
      </c>
      <c r="D11" s="13">
        <v>44232</v>
      </c>
      <c r="E11" s="13"/>
      <c r="F11" s="13"/>
      <c r="G11" s="1">
        <f t="shared" si="0"/>
        <v>-6</v>
      </c>
      <c r="H11" s="12">
        <f t="shared" si="1"/>
        <v>-18975</v>
      </c>
    </row>
    <row r="12" spans="1:8" x14ac:dyDescent="0.25">
      <c r="A12" s="19" t="s">
        <v>30</v>
      </c>
      <c r="B12" s="12">
        <v>110</v>
      </c>
      <c r="C12" s="13">
        <v>44245</v>
      </c>
      <c r="D12" s="13">
        <v>44232</v>
      </c>
      <c r="E12" s="13"/>
      <c r="F12" s="13"/>
      <c r="G12" s="1">
        <f t="shared" si="0"/>
        <v>-13</v>
      </c>
      <c r="H12" s="12">
        <f t="shared" si="1"/>
        <v>-1430</v>
      </c>
    </row>
    <row r="13" spans="1:8" x14ac:dyDescent="0.25">
      <c r="A13" s="19" t="s">
        <v>31</v>
      </c>
      <c r="B13" s="12">
        <v>222.69</v>
      </c>
      <c r="C13" s="13">
        <v>44245</v>
      </c>
      <c r="D13" s="13">
        <v>44232</v>
      </c>
      <c r="E13" s="13"/>
      <c r="F13" s="13"/>
      <c r="G13" s="1">
        <f t="shared" si="0"/>
        <v>-13</v>
      </c>
      <c r="H13" s="12">
        <f t="shared" si="1"/>
        <v>-2894.97</v>
      </c>
    </row>
    <row r="14" spans="1:8" x14ac:dyDescent="0.25">
      <c r="A14" s="19" t="s">
        <v>32</v>
      </c>
      <c r="B14" s="12">
        <v>1735.33</v>
      </c>
      <c r="C14" s="13">
        <v>44245</v>
      </c>
      <c r="D14" s="13">
        <v>44232</v>
      </c>
      <c r="E14" s="13"/>
      <c r="F14" s="13"/>
      <c r="G14" s="1">
        <f t="shared" si="0"/>
        <v>-13</v>
      </c>
      <c r="H14" s="12">
        <f t="shared" si="1"/>
        <v>-22559.29</v>
      </c>
    </row>
    <row r="15" spans="1:8" x14ac:dyDescent="0.25">
      <c r="A15" s="19" t="s">
        <v>33</v>
      </c>
      <c r="B15" s="12">
        <v>142.04</v>
      </c>
      <c r="C15" s="13">
        <v>44245</v>
      </c>
      <c r="D15" s="13">
        <v>44232</v>
      </c>
      <c r="E15" s="13"/>
      <c r="F15" s="13"/>
      <c r="G15" s="1">
        <f t="shared" si="0"/>
        <v>-13</v>
      </c>
      <c r="H15" s="12">
        <f t="shared" si="1"/>
        <v>-1846.52</v>
      </c>
    </row>
    <row r="16" spans="1:8" x14ac:dyDescent="0.25">
      <c r="A16" s="19" t="s">
        <v>34</v>
      </c>
      <c r="B16" s="12">
        <v>84</v>
      </c>
      <c r="C16" s="13">
        <v>44252</v>
      </c>
      <c r="D16" s="13">
        <v>44232</v>
      </c>
      <c r="E16" s="13"/>
      <c r="F16" s="13"/>
      <c r="G16" s="1">
        <f t="shared" si="0"/>
        <v>-20</v>
      </c>
      <c r="H16" s="12">
        <f t="shared" si="1"/>
        <v>-1680</v>
      </c>
    </row>
    <row r="17" spans="1:8" x14ac:dyDescent="0.25">
      <c r="A17" s="19" t="s">
        <v>35</v>
      </c>
      <c r="B17" s="12">
        <v>316.89999999999998</v>
      </c>
      <c r="C17" s="13">
        <v>44248</v>
      </c>
      <c r="D17" s="13">
        <v>44232</v>
      </c>
      <c r="E17" s="13"/>
      <c r="F17" s="13"/>
      <c r="G17" s="1">
        <f t="shared" si="0"/>
        <v>-16</v>
      </c>
      <c r="H17" s="12">
        <f t="shared" si="1"/>
        <v>-5070.3999999999996</v>
      </c>
    </row>
    <row r="18" spans="1:8" x14ac:dyDescent="0.25">
      <c r="A18" s="19" t="s">
        <v>36</v>
      </c>
      <c r="B18" s="12">
        <v>12.25</v>
      </c>
      <c r="C18" s="13">
        <v>44266</v>
      </c>
      <c r="D18" s="13">
        <v>44257</v>
      </c>
      <c r="E18" s="13"/>
      <c r="F18" s="13"/>
      <c r="G18" s="1">
        <f t="shared" si="0"/>
        <v>-9</v>
      </c>
      <c r="H18" s="12">
        <f t="shared" si="1"/>
        <v>-110.25</v>
      </c>
    </row>
    <row r="19" spans="1:8" x14ac:dyDescent="0.25">
      <c r="A19" s="19" t="s">
        <v>37</v>
      </c>
      <c r="B19" s="12">
        <v>6.68</v>
      </c>
      <c r="C19" s="13">
        <v>44267</v>
      </c>
      <c r="D19" s="13">
        <v>44257</v>
      </c>
      <c r="E19" s="13"/>
      <c r="F19" s="13"/>
      <c r="G19" s="1">
        <f t="shared" si="0"/>
        <v>-10</v>
      </c>
      <c r="H19" s="12">
        <f t="shared" si="1"/>
        <v>-66.8</v>
      </c>
    </row>
    <row r="20" spans="1:8" x14ac:dyDescent="0.25">
      <c r="A20" s="19" t="s">
        <v>38</v>
      </c>
      <c r="B20" s="12">
        <v>325</v>
      </c>
      <c r="C20" s="13">
        <v>44266</v>
      </c>
      <c r="D20" s="13">
        <v>44257</v>
      </c>
      <c r="E20" s="13"/>
      <c r="F20" s="13"/>
      <c r="G20" s="1">
        <f t="shared" si="0"/>
        <v>-9</v>
      </c>
      <c r="H20" s="12">
        <f t="shared" si="1"/>
        <v>-2925</v>
      </c>
    </row>
    <row r="21" spans="1:8" x14ac:dyDescent="0.25">
      <c r="A21" s="19" t="s">
        <v>39</v>
      </c>
      <c r="B21" s="12">
        <v>176.94</v>
      </c>
      <c r="C21" s="13">
        <v>44266</v>
      </c>
      <c r="D21" s="13">
        <v>44257</v>
      </c>
      <c r="E21" s="13"/>
      <c r="F21" s="13"/>
      <c r="G21" s="1">
        <f t="shared" si="0"/>
        <v>-9</v>
      </c>
      <c r="H21" s="12">
        <f t="shared" si="1"/>
        <v>-1592.46</v>
      </c>
    </row>
    <row r="22" spans="1:8" x14ac:dyDescent="0.25">
      <c r="A22" s="19" t="s">
        <v>40</v>
      </c>
      <c r="B22" s="12">
        <v>225</v>
      </c>
      <c r="C22" s="13">
        <v>44269</v>
      </c>
      <c r="D22" s="13">
        <v>44257</v>
      </c>
      <c r="E22" s="13"/>
      <c r="F22" s="13"/>
      <c r="G22" s="1">
        <f t="shared" si="0"/>
        <v>-12</v>
      </c>
      <c r="H22" s="12">
        <f t="shared" si="1"/>
        <v>-2700</v>
      </c>
    </row>
    <row r="23" spans="1:8" x14ac:dyDescent="0.25">
      <c r="A23" s="19" t="s">
        <v>41</v>
      </c>
      <c r="B23" s="12">
        <v>222.69</v>
      </c>
      <c r="C23" s="13">
        <v>44281</v>
      </c>
      <c r="D23" s="13">
        <v>44257</v>
      </c>
      <c r="E23" s="13"/>
      <c r="F23" s="13"/>
      <c r="G23" s="1">
        <f t="shared" si="0"/>
        <v>-24</v>
      </c>
      <c r="H23" s="12">
        <f t="shared" si="1"/>
        <v>-5344.5599999999995</v>
      </c>
    </row>
    <row r="24" spans="1:8" x14ac:dyDescent="0.25">
      <c r="A24" s="19" t="s">
        <v>42</v>
      </c>
      <c r="B24" s="12">
        <v>755</v>
      </c>
      <c r="C24" s="13">
        <v>44281</v>
      </c>
      <c r="D24" s="13">
        <v>44257</v>
      </c>
      <c r="E24" s="13"/>
      <c r="F24" s="13"/>
      <c r="G24" s="1">
        <f t="shared" si="0"/>
        <v>-24</v>
      </c>
      <c r="H24" s="12">
        <f t="shared" si="1"/>
        <v>-18120</v>
      </c>
    </row>
    <row r="25" spans="1:8" x14ac:dyDescent="0.25">
      <c r="A25" s="19" t="s">
        <v>43</v>
      </c>
      <c r="B25" s="12">
        <v>938.54</v>
      </c>
      <c r="C25" s="13">
        <v>44259</v>
      </c>
      <c r="D25" s="13">
        <v>44257</v>
      </c>
      <c r="E25" s="13"/>
      <c r="F25" s="13"/>
      <c r="G25" s="1">
        <f t="shared" si="0"/>
        <v>-2</v>
      </c>
      <c r="H25" s="12">
        <f t="shared" si="1"/>
        <v>-1877.08</v>
      </c>
    </row>
    <row r="26" spans="1:8" x14ac:dyDescent="0.25">
      <c r="A26" s="19" t="s">
        <v>44</v>
      </c>
      <c r="B26" s="12">
        <v>3652.46</v>
      </c>
      <c r="C26" s="13">
        <v>44286</v>
      </c>
      <c r="D26" s="13">
        <v>44257</v>
      </c>
      <c r="E26" s="13"/>
      <c r="F26" s="13"/>
      <c r="G26" s="1">
        <f t="shared" si="0"/>
        <v>-29</v>
      </c>
      <c r="H26" s="12">
        <f t="shared" si="1"/>
        <v>-105921.34</v>
      </c>
    </row>
    <row r="27" spans="1:8" x14ac:dyDescent="0.25">
      <c r="A27" s="19" t="s">
        <v>45</v>
      </c>
      <c r="B27" s="12">
        <v>151.12</v>
      </c>
      <c r="C27" s="13">
        <v>44286</v>
      </c>
      <c r="D27" s="13">
        <v>44257</v>
      </c>
      <c r="E27" s="13"/>
      <c r="F27" s="13"/>
      <c r="G27" s="1">
        <f t="shared" si="0"/>
        <v>-29</v>
      </c>
      <c r="H27" s="12">
        <f t="shared" si="1"/>
        <v>-4382.4800000000005</v>
      </c>
    </row>
    <row r="28" spans="1:8" x14ac:dyDescent="0.25">
      <c r="A28" s="19" t="s">
        <v>46</v>
      </c>
      <c r="B28" s="12">
        <v>505.08</v>
      </c>
      <c r="C28" s="13">
        <v>44277</v>
      </c>
      <c r="D28" s="13">
        <v>44257</v>
      </c>
      <c r="E28" s="13"/>
      <c r="F28" s="13"/>
      <c r="G28" s="1">
        <f t="shared" si="0"/>
        <v>-20</v>
      </c>
      <c r="H28" s="12">
        <f t="shared" si="1"/>
        <v>-10101.6</v>
      </c>
    </row>
    <row r="29" spans="1:8" x14ac:dyDescent="0.25">
      <c r="A29" s="19" t="s">
        <v>47</v>
      </c>
      <c r="B29" s="12">
        <v>2550</v>
      </c>
      <c r="C29" s="13">
        <v>44289</v>
      </c>
      <c r="D29" s="13">
        <v>44264</v>
      </c>
      <c r="E29" s="13"/>
      <c r="F29" s="13"/>
      <c r="G29" s="1">
        <f t="shared" si="0"/>
        <v>-25</v>
      </c>
      <c r="H29" s="12">
        <f t="shared" si="1"/>
        <v>-63750</v>
      </c>
    </row>
    <row r="30" spans="1:8" x14ac:dyDescent="0.25">
      <c r="A30" s="19" t="s">
        <v>48</v>
      </c>
      <c r="B30" s="12">
        <v>608.82000000000005</v>
      </c>
      <c r="C30" s="13">
        <v>44289</v>
      </c>
      <c r="D30" s="13">
        <v>44264</v>
      </c>
      <c r="E30" s="13"/>
      <c r="F30" s="13"/>
      <c r="G30" s="1">
        <f t="shared" si="0"/>
        <v>-25</v>
      </c>
      <c r="H30" s="12">
        <f t="shared" si="1"/>
        <v>-15220.500000000002</v>
      </c>
    </row>
    <row r="31" spans="1:8" x14ac:dyDescent="0.25">
      <c r="A31" s="19" t="s">
        <v>49</v>
      </c>
      <c r="B31" s="12">
        <v>392.7</v>
      </c>
      <c r="C31" s="13">
        <v>44289</v>
      </c>
      <c r="D31" s="13">
        <v>44264</v>
      </c>
      <c r="E31" s="13"/>
      <c r="F31" s="13"/>
      <c r="G31" s="1">
        <f t="shared" si="0"/>
        <v>-25</v>
      </c>
      <c r="H31" s="12">
        <f t="shared" si="1"/>
        <v>-9817.5</v>
      </c>
    </row>
    <row r="32" spans="1:8" x14ac:dyDescent="0.25">
      <c r="A32" s="19" t="s">
        <v>50</v>
      </c>
      <c r="B32" s="12">
        <v>120</v>
      </c>
      <c r="C32" s="13">
        <v>44293</v>
      </c>
      <c r="D32" s="13">
        <v>44277</v>
      </c>
      <c r="E32" s="13"/>
      <c r="F32" s="13"/>
      <c r="G32" s="1">
        <f t="shared" si="0"/>
        <v>-16</v>
      </c>
      <c r="H32" s="12">
        <f t="shared" si="1"/>
        <v>-1920</v>
      </c>
    </row>
    <row r="33" spans="1:8" x14ac:dyDescent="0.25">
      <c r="A33" s="19" t="s">
        <v>51</v>
      </c>
      <c r="B33" s="12">
        <v>4.32</v>
      </c>
      <c r="C33" s="13">
        <v>44293</v>
      </c>
      <c r="D33" s="13">
        <v>44277</v>
      </c>
      <c r="E33" s="13"/>
      <c r="F33" s="13"/>
      <c r="G33" s="1">
        <f t="shared" si="0"/>
        <v>-16</v>
      </c>
      <c r="H33" s="12">
        <f t="shared" si="1"/>
        <v>-69.12</v>
      </c>
    </row>
    <row r="34" spans="1:8" x14ac:dyDescent="0.25">
      <c r="A34" s="19" t="s">
        <v>52</v>
      </c>
      <c r="B34" s="12">
        <v>236.8</v>
      </c>
      <c r="C34" s="13">
        <v>44296</v>
      </c>
      <c r="D34" s="13">
        <v>44277</v>
      </c>
      <c r="E34" s="13"/>
      <c r="F34" s="13"/>
      <c r="G34" s="1">
        <f t="shared" si="0"/>
        <v>-19</v>
      </c>
      <c r="H34" s="12">
        <f t="shared" si="1"/>
        <v>-4499.2</v>
      </c>
    </row>
    <row r="35" spans="1:8" x14ac:dyDescent="0.25">
      <c r="A35" s="19" t="s">
        <v>53</v>
      </c>
      <c r="B35" s="12">
        <v>115</v>
      </c>
      <c r="C35" s="13">
        <v>44300</v>
      </c>
      <c r="D35" s="13">
        <v>44277</v>
      </c>
      <c r="E35" s="13"/>
      <c r="F35" s="13"/>
      <c r="G35" s="1">
        <f t="shared" si="0"/>
        <v>-23</v>
      </c>
      <c r="H35" s="12">
        <f t="shared" si="1"/>
        <v>-2645</v>
      </c>
    </row>
    <row r="36" spans="1:8" x14ac:dyDescent="0.25">
      <c r="A36" s="19" t="s">
        <v>54</v>
      </c>
      <c r="B36" s="12">
        <v>222.69</v>
      </c>
      <c r="C36" s="13">
        <v>44303</v>
      </c>
      <c r="D36" s="13">
        <v>44277</v>
      </c>
      <c r="E36" s="13"/>
      <c r="F36" s="13"/>
      <c r="G36" s="1">
        <f t="shared" si="0"/>
        <v>-26</v>
      </c>
      <c r="H36" s="12">
        <f t="shared" si="1"/>
        <v>-5789.94</v>
      </c>
    </row>
    <row r="37" spans="1:8" x14ac:dyDescent="0.25">
      <c r="A37" s="19" t="s">
        <v>55</v>
      </c>
      <c r="B37" s="12">
        <v>918</v>
      </c>
      <c r="C37" s="13">
        <v>44296</v>
      </c>
      <c r="D37" s="13">
        <v>44277</v>
      </c>
      <c r="E37" s="13"/>
      <c r="F37" s="13"/>
      <c r="G37" s="1">
        <f t="shared" si="0"/>
        <v>-19</v>
      </c>
      <c r="H37" s="12">
        <f t="shared" si="1"/>
        <v>-17442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38608.83</v>
      </c>
      <c r="C1">
        <f>COUNTA(A4:A203)</f>
        <v>46</v>
      </c>
      <c r="G1" s="16">
        <f>IF(B1&lt;&gt;0,H1/B1,0)</f>
        <v>-8.6163310310102617</v>
      </c>
      <c r="H1" s="15">
        <f>SUM(H4:H195)</f>
        <v>-332666.45999999996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56</v>
      </c>
      <c r="B4" s="12">
        <v>72</v>
      </c>
      <c r="C4" s="13">
        <v>44307</v>
      </c>
      <c r="D4" s="13">
        <v>44315</v>
      </c>
      <c r="E4" s="13"/>
      <c r="F4" s="13"/>
      <c r="G4" s="1">
        <f>D4-C4-(F4-E4)</f>
        <v>8</v>
      </c>
      <c r="H4" s="12">
        <f>B4*G4</f>
        <v>576</v>
      </c>
    </row>
    <row r="5" spans="1:8" x14ac:dyDescent="0.25">
      <c r="A5" s="19" t="s">
        <v>57</v>
      </c>
      <c r="B5" s="12">
        <v>173.55</v>
      </c>
      <c r="C5" s="13">
        <v>44324</v>
      </c>
      <c r="D5" s="13">
        <v>44315</v>
      </c>
      <c r="E5" s="13"/>
      <c r="F5" s="13"/>
      <c r="G5" s="1">
        <f t="shared" ref="G5:G68" si="0">D5-C5-(F5-E5)</f>
        <v>-9</v>
      </c>
      <c r="H5" s="12">
        <f t="shared" ref="H5:H68" si="1">B5*G5</f>
        <v>-1561.95</v>
      </c>
    </row>
    <row r="6" spans="1:8" x14ac:dyDescent="0.25">
      <c r="A6" s="19" t="s">
        <v>58</v>
      </c>
      <c r="B6" s="12">
        <v>1931.19</v>
      </c>
      <c r="C6" s="13">
        <v>44293</v>
      </c>
      <c r="D6" s="13">
        <v>44315</v>
      </c>
      <c r="E6" s="13"/>
      <c r="F6" s="13"/>
      <c r="G6" s="1">
        <f t="shared" si="0"/>
        <v>22</v>
      </c>
      <c r="H6" s="12">
        <f t="shared" si="1"/>
        <v>42486.18</v>
      </c>
    </row>
    <row r="7" spans="1:8" x14ac:dyDescent="0.25">
      <c r="A7" s="19" t="s">
        <v>59</v>
      </c>
      <c r="B7" s="12">
        <v>69</v>
      </c>
      <c r="C7" s="13">
        <v>44330</v>
      </c>
      <c r="D7" s="13">
        <v>44315</v>
      </c>
      <c r="E7" s="13"/>
      <c r="F7" s="13"/>
      <c r="G7" s="1">
        <f t="shared" si="0"/>
        <v>-15</v>
      </c>
      <c r="H7" s="12">
        <f t="shared" si="1"/>
        <v>-1035</v>
      </c>
    </row>
    <row r="8" spans="1:8" x14ac:dyDescent="0.25">
      <c r="A8" s="19" t="s">
        <v>60</v>
      </c>
      <c r="B8" s="12">
        <v>143.26</v>
      </c>
      <c r="C8" s="13">
        <v>44330</v>
      </c>
      <c r="D8" s="13">
        <v>44321</v>
      </c>
      <c r="E8" s="13"/>
      <c r="F8" s="13"/>
      <c r="G8" s="1">
        <f t="shared" si="0"/>
        <v>-9</v>
      </c>
      <c r="H8" s="12">
        <f t="shared" si="1"/>
        <v>-1289.3399999999999</v>
      </c>
    </row>
    <row r="9" spans="1:8" x14ac:dyDescent="0.25">
      <c r="A9" s="19" t="s">
        <v>61</v>
      </c>
      <c r="B9" s="12">
        <v>652.44000000000005</v>
      </c>
      <c r="C9" s="13">
        <v>44332</v>
      </c>
      <c r="D9" s="13">
        <v>44321</v>
      </c>
      <c r="E9" s="13"/>
      <c r="F9" s="13"/>
      <c r="G9" s="1">
        <f t="shared" si="0"/>
        <v>-11</v>
      </c>
      <c r="H9" s="12">
        <f t="shared" si="1"/>
        <v>-7176.84</v>
      </c>
    </row>
    <row r="10" spans="1:8" x14ac:dyDescent="0.25">
      <c r="A10" s="19" t="s">
        <v>62</v>
      </c>
      <c r="B10" s="12">
        <v>131.5</v>
      </c>
      <c r="C10" s="13">
        <v>44330</v>
      </c>
      <c r="D10" s="13">
        <v>44321</v>
      </c>
      <c r="E10" s="13"/>
      <c r="F10" s="13"/>
      <c r="G10" s="1">
        <f t="shared" si="0"/>
        <v>-9</v>
      </c>
      <c r="H10" s="12">
        <f t="shared" si="1"/>
        <v>-1183.5</v>
      </c>
    </row>
    <row r="11" spans="1:8" x14ac:dyDescent="0.25">
      <c r="A11" s="19" t="s">
        <v>63</v>
      </c>
      <c r="B11" s="12">
        <v>163.38</v>
      </c>
      <c r="C11" s="13">
        <v>44312</v>
      </c>
      <c r="D11" s="13">
        <v>44330</v>
      </c>
      <c r="E11" s="13"/>
      <c r="F11" s="13"/>
      <c r="G11" s="1">
        <f t="shared" si="0"/>
        <v>18</v>
      </c>
      <c r="H11" s="12">
        <f t="shared" si="1"/>
        <v>2940.84</v>
      </c>
    </row>
    <row r="12" spans="1:8" x14ac:dyDescent="0.25">
      <c r="A12" s="19" t="s">
        <v>64</v>
      </c>
      <c r="B12" s="12">
        <v>222.69</v>
      </c>
      <c r="C12" s="13">
        <v>44339</v>
      </c>
      <c r="D12" s="13">
        <v>44330</v>
      </c>
      <c r="E12" s="13"/>
      <c r="F12" s="13"/>
      <c r="G12" s="1">
        <f t="shared" si="0"/>
        <v>-9</v>
      </c>
      <c r="H12" s="12">
        <f t="shared" si="1"/>
        <v>-2004.21</v>
      </c>
    </row>
    <row r="13" spans="1:8" x14ac:dyDescent="0.25">
      <c r="A13" s="19" t="s">
        <v>65</v>
      </c>
      <c r="B13" s="12">
        <v>8.9</v>
      </c>
      <c r="C13" s="13">
        <v>44349</v>
      </c>
      <c r="D13" s="13">
        <v>44330</v>
      </c>
      <c r="E13" s="13"/>
      <c r="F13" s="13"/>
      <c r="G13" s="1">
        <f t="shared" si="0"/>
        <v>-19</v>
      </c>
      <c r="H13" s="12">
        <f t="shared" si="1"/>
        <v>-169.1</v>
      </c>
    </row>
    <row r="14" spans="1:8" x14ac:dyDescent="0.25">
      <c r="A14" s="19" t="s">
        <v>66</v>
      </c>
      <c r="B14" s="12">
        <v>111.55</v>
      </c>
      <c r="C14" s="13">
        <v>44339</v>
      </c>
      <c r="D14" s="13">
        <v>44330</v>
      </c>
      <c r="E14" s="13"/>
      <c r="F14" s="13"/>
      <c r="G14" s="1">
        <f t="shared" si="0"/>
        <v>-9</v>
      </c>
      <c r="H14" s="12">
        <f t="shared" si="1"/>
        <v>-1003.9499999999999</v>
      </c>
    </row>
    <row r="15" spans="1:8" x14ac:dyDescent="0.25">
      <c r="A15" s="19" t="s">
        <v>67</v>
      </c>
      <c r="B15" s="12">
        <v>3.34</v>
      </c>
      <c r="C15" s="13">
        <v>44340</v>
      </c>
      <c r="D15" s="13">
        <v>44330</v>
      </c>
      <c r="E15" s="13"/>
      <c r="F15" s="13"/>
      <c r="G15" s="1">
        <f t="shared" si="0"/>
        <v>-10</v>
      </c>
      <c r="H15" s="12">
        <f t="shared" si="1"/>
        <v>-33.4</v>
      </c>
    </row>
    <row r="16" spans="1:8" x14ac:dyDescent="0.25">
      <c r="A16" s="19" t="s">
        <v>68</v>
      </c>
      <c r="B16" s="12">
        <v>519.9</v>
      </c>
      <c r="C16" s="13">
        <v>44307</v>
      </c>
      <c r="D16" s="13">
        <v>44330</v>
      </c>
      <c r="E16" s="13"/>
      <c r="F16" s="13"/>
      <c r="G16" s="1">
        <f t="shared" si="0"/>
        <v>23</v>
      </c>
      <c r="H16" s="12">
        <f t="shared" si="1"/>
        <v>11957.699999999999</v>
      </c>
    </row>
    <row r="17" spans="1:8" x14ac:dyDescent="0.25">
      <c r="A17" s="19" t="s">
        <v>69</v>
      </c>
      <c r="B17" s="12">
        <v>472.13</v>
      </c>
      <c r="C17" s="13">
        <v>44351</v>
      </c>
      <c r="D17" s="13">
        <v>44351</v>
      </c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 t="s">
        <v>70</v>
      </c>
      <c r="B18" s="12">
        <v>38.840000000000003</v>
      </c>
      <c r="C18" s="13">
        <v>44370</v>
      </c>
      <c r="D18" s="13">
        <v>44351</v>
      </c>
      <c r="E18" s="13"/>
      <c r="F18" s="13"/>
      <c r="G18" s="1">
        <f t="shared" si="0"/>
        <v>-19</v>
      </c>
      <c r="H18" s="12">
        <f t="shared" si="1"/>
        <v>-737.96</v>
      </c>
    </row>
    <row r="19" spans="1:8" x14ac:dyDescent="0.25">
      <c r="A19" s="19" t="s">
        <v>71</v>
      </c>
      <c r="B19" s="12">
        <v>155.5</v>
      </c>
      <c r="C19" s="13">
        <v>44370</v>
      </c>
      <c r="D19" s="13">
        <v>44351</v>
      </c>
      <c r="E19" s="13"/>
      <c r="F19" s="13"/>
      <c r="G19" s="1">
        <f t="shared" si="0"/>
        <v>-19</v>
      </c>
      <c r="H19" s="12">
        <f t="shared" si="1"/>
        <v>-2954.5</v>
      </c>
    </row>
    <row r="20" spans="1:8" x14ac:dyDescent="0.25">
      <c r="A20" s="19" t="s">
        <v>72</v>
      </c>
      <c r="B20" s="12">
        <v>222.69</v>
      </c>
      <c r="C20" s="13">
        <v>44365</v>
      </c>
      <c r="D20" s="13">
        <v>44351</v>
      </c>
      <c r="E20" s="13"/>
      <c r="F20" s="13"/>
      <c r="G20" s="1">
        <f t="shared" si="0"/>
        <v>-14</v>
      </c>
      <c r="H20" s="12">
        <f t="shared" si="1"/>
        <v>-3117.66</v>
      </c>
    </row>
    <row r="21" spans="1:8" x14ac:dyDescent="0.25">
      <c r="A21" s="19" t="s">
        <v>73</v>
      </c>
      <c r="B21" s="12">
        <v>140</v>
      </c>
      <c r="C21" s="13">
        <v>44360</v>
      </c>
      <c r="D21" s="13">
        <v>44351</v>
      </c>
      <c r="E21" s="13"/>
      <c r="F21" s="13"/>
      <c r="G21" s="1">
        <f t="shared" si="0"/>
        <v>-9</v>
      </c>
      <c r="H21" s="12">
        <f t="shared" si="1"/>
        <v>-1260</v>
      </c>
    </row>
    <row r="22" spans="1:8" x14ac:dyDescent="0.25">
      <c r="A22" s="19" t="s">
        <v>74</v>
      </c>
      <c r="B22" s="12">
        <v>136</v>
      </c>
      <c r="C22" s="13">
        <v>44360</v>
      </c>
      <c r="D22" s="13">
        <v>44351</v>
      </c>
      <c r="E22" s="13"/>
      <c r="F22" s="13"/>
      <c r="G22" s="1">
        <f t="shared" si="0"/>
        <v>-9</v>
      </c>
      <c r="H22" s="12">
        <f t="shared" si="1"/>
        <v>-1224</v>
      </c>
    </row>
    <row r="23" spans="1:8" x14ac:dyDescent="0.25">
      <c r="A23" s="19" t="s">
        <v>75</v>
      </c>
      <c r="B23" s="12">
        <v>295</v>
      </c>
      <c r="C23" s="13">
        <v>44360</v>
      </c>
      <c r="D23" s="13">
        <v>44351</v>
      </c>
      <c r="E23" s="13"/>
      <c r="F23" s="13"/>
      <c r="G23" s="1">
        <f t="shared" si="0"/>
        <v>-9</v>
      </c>
      <c r="H23" s="12">
        <f t="shared" si="1"/>
        <v>-2655</v>
      </c>
    </row>
    <row r="24" spans="1:8" x14ac:dyDescent="0.25">
      <c r="A24" s="19" t="s">
        <v>76</v>
      </c>
      <c r="B24" s="12">
        <v>95</v>
      </c>
      <c r="C24" s="13">
        <v>44360</v>
      </c>
      <c r="D24" s="13">
        <v>44351</v>
      </c>
      <c r="E24" s="13"/>
      <c r="F24" s="13"/>
      <c r="G24" s="1">
        <f t="shared" si="0"/>
        <v>-9</v>
      </c>
      <c r="H24" s="12">
        <f t="shared" si="1"/>
        <v>-855</v>
      </c>
    </row>
    <row r="25" spans="1:8" x14ac:dyDescent="0.25">
      <c r="A25" s="19" t="s">
        <v>77</v>
      </c>
      <c r="B25" s="12">
        <v>1350</v>
      </c>
      <c r="C25" s="13">
        <v>44360</v>
      </c>
      <c r="D25" s="13">
        <v>44351</v>
      </c>
      <c r="E25" s="13"/>
      <c r="F25" s="13"/>
      <c r="G25" s="1">
        <f t="shared" si="0"/>
        <v>-9</v>
      </c>
      <c r="H25" s="12">
        <f t="shared" si="1"/>
        <v>-12150</v>
      </c>
    </row>
    <row r="26" spans="1:8" x14ac:dyDescent="0.25">
      <c r="A26" s="19" t="s">
        <v>78</v>
      </c>
      <c r="B26" s="12">
        <v>136</v>
      </c>
      <c r="C26" s="13">
        <v>44360</v>
      </c>
      <c r="D26" s="13">
        <v>44351</v>
      </c>
      <c r="E26" s="13"/>
      <c r="F26" s="13"/>
      <c r="G26" s="1">
        <f t="shared" si="0"/>
        <v>-9</v>
      </c>
      <c r="H26" s="12">
        <f t="shared" si="1"/>
        <v>-1224</v>
      </c>
    </row>
    <row r="27" spans="1:8" x14ac:dyDescent="0.25">
      <c r="A27" s="19" t="s">
        <v>79</v>
      </c>
      <c r="B27" s="12">
        <v>756</v>
      </c>
      <c r="C27" s="13">
        <v>44360</v>
      </c>
      <c r="D27" s="13">
        <v>44351</v>
      </c>
      <c r="E27" s="13"/>
      <c r="F27" s="13"/>
      <c r="G27" s="1">
        <f t="shared" si="0"/>
        <v>-9</v>
      </c>
      <c r="H27" s="12">
        <f t="shared" si="1"/>
        <v>-6804</v>
      </c>
    </row>
    <row r="28" spans="1:8" x14ac:dyDescent="0.25">
      <c r="A28" s="19" t="s">
        <v>80</v>
      </c>
      <c r="B28" s="12">
        <v>900</v>
      </c>
      <c r="C28" s="13">
        <v>44360</v>
      </c>
      <c r="D28" s="13">
        <v>44351</v>
      </c>
      <c r="E28" s="13"/>
      <c r="F28" s="13"/>
      <c r="G28" s="1">
        <f t="shared" si="0"/>
        <v>-9</v>
      </c>
      <c r="H28" s="12">
        <f t="shared" si="1"/>
        <v>-8100</v>
      </c>
    </row>
    <row r="29" spans="1:8" x14ac:dyDescent="0.25">
      <c r="A29" s="19" t="s">
        <v>81</v>
      </c>
      <c r="B29" s="12">
        <v>111</v>
      </c>
      <c r="C29" s="13">
        <v>44360</v>
      </c>
      <c r="D29" s="13">
        <v>44351</v>
      </c>
      <c r="E29" s="13"/>
      <c r="F29" s="13"/>
      <c r="G29" s="1">
        <f t="shared" si="0"/>
        <v>-9</v>
      </c>
      <c r="H29" s="12">
        <f t="shared" si="1"/>
        <v>-999</v>
      </c>
    </row>
    <row r="30" spans="1:8" x14ac:dyDescent="0.25">
      <c r="A30" s="19" t="s">
        <v>82</v>
      </c>
      <c r="B30" s="12">
        <v>5072.72</v>
      </c>
      <c r="C30" s="13">
        <v>44343</v>
      </c>
      <c r="D30" s="13">
        <v>44351</v>
      </c>
      <c r="E30" s="13"/>
      <c r="F30" s="13"/>
      <c r="G30" s="1">
        <f t="shared" si="0"/>
        <v>8</v>
      </c>
      <c r="H30" s="12">
        <f t="shared" si="1"/>
        <v>40581.760000000002</v>
      </c>
    </row>
    <row r="31" spans="1:8" x14ac:dyDescent="0.25">
      <c r="A31" s="19" t="s">
        <v>83</v>
      </c>
      <c r="B31" s="12">
        <v>114.5</v>
      </c>
      <c r="C31" s="13">
        <v>44346</v>
      </c>
      <c r="D31" s="13">
        <v>44351</v>
      </c>
      <c r="E31" s="13"/>
      <c r="F31" s="13"/>
      <c r="G31" s="1">
        <f t="shared" si="0"/>
        <v>5</v>
      </c>
      <c r="H31" s="12">
        <f t="shared" si="1"/>
        <v>572.5</v>
      </c>
    </row>
    <row r="32" spans="1:8" x14ac:dyDescent="0.25">
      <c r="A32" s="19" t="s">
        <v>84</v>
      </c>
      <c r="B32" s="12">
        <v>1768</v>
      </c>
      <c r="C32" s="13">
        <v>44378</v>
      </c>
      <c r="D32" s="13">
        <v>44379</v>
      </c>
      <c r="E32" s="13"/>
      <c r="F32" s="13"/>
      <c r="G32" s="1">
        <f t="shared" si="0"/>
        <v>1</v>
      </c>
      <c r="H32" s="12">
        <f t="shared" si="1"/>
        <v>1768</v>
      </c>
    </row>
    <row r="33" spans="1:8" x14ac:dyDescent="0.25">
      <c r="A33" s="19" t="s">
        <v>85</v>
      </c>
      <c r="B33" s="12">
        <v>408</v>
      </c>
      <c r="C33" s="13">
        <v>44374</v>
      </c>
      <c r="D33" s="13">
        <v>44351</v>
      </c>
      <c r="E33" s="13"/>
      <c r="F33" s="13"/>
      <c r="G33" s="1">
        <f t="shared" si="0"/>
        <v>-23</v>
      </c>
      <c r="H33" s="12">
        <f t="shared" si="1"/>
        <v>-9384</v>
      </c>
    </row>
    <row r="34" spans="1:8" x14ac:dyDescent="0.25">
      <c r="A34" s="19" t="s">
        <v>86</v>
      </c>
      <c r="B34" s="12">
        <v>164</v>
      </c>
      <c r="C34" s="13">
        <v>44365</v>
      </c>
      <c r="D34" s="13">
        <v>44351</v>
      </c>
      <c r="E34" s="13"/>
      <c r="F34" s="13"/>
      <c r="G34" s="1">
        <f t="shared" si="0"/>
        <v>-14</v>
      </c>
      <c r="H34" s="12">
        <f t="shared" si="1"/>
        <v>-2296</v>
      </c>
    </row>
    <row r="35" spans="1:8" x14ac:dyDescent="0.25">
      <c r="A35" s="19" t="s">
        <v>87</v>
      </c>
      <c r="B35" s="12">
        <v>480.77</v>
      </c>
      <c r="C35" s="13">
        <v>44241</v>
      </c>
      <c r="D35" s="13">
        <v>44379</v>
      </c>
      <c r="E35" s="13"/>
      <c r="F35" s="13"/>
      <c r="G35" s="1">
        <f t="shared" si="0"/>
        <v>138</v>
      </c>
      <c r="H35" s="12">
        <f t="shared" si="1"/>
        <v>66346.259999999995</v>
      </c>
    </row>
    <row r="36" spans="1:8" x14ac:dyDescent="0.25">
      <c r="A36" s="19" t="s">
        <v>88</v>
      </c>
      <c r="B36" s="12">
        <v>8.9</v>
      </c>
      <c r="C36" s="13">
        <v>44401</v>
      </c>
      <c r="D36" s="13">
        <v>44379</v>
      </c>
      <c r="E36" s="13"/>
      <c r="F36" s="13"/>
      <c r="G36" s="1">
        <f t="shared" si="0"/>
        <v>-22</v>
      </c>
      <c r="H36" s="12">
        <f t="shared" si="1"/>
        <v>-195.8</v>
      </c>
    </row>
    <row r="37" spans="1:8" x14ac:dyDescent="0.25">
      <c r="A37" s="19" t="s">
        <v>89</v>
      </c>
      <c r="B37" s="12">
        <v>9407</v>
      </c>
      <c r="C37" s="13">
        <v>44402</v>
      </c>
      <c r="D37" s="13">
        <v>44379</v>
      </c>
      <c r="E37" s="13"/>
      <c r="F37" s="13"/>
      <c r="G37" s="1">
        <f t="shared" si="0"/>
        <v>-23</v>
      </c>
      <c r="H37" s="12">
        <f t="shared" si="1"/>
        <v>-216361</v>
      </c>
    </row>
    <row r="38" spans="1:8" x14ac:dyDescent="0.25">
      <c r="A38" s="19" t="s">
        <v>90</v>
      </c>
      <c r="B38" s="12">
        <v>5102</v>
      </c>
      <c r="C38" s="13">
        <v>44396</v>
      </c>
      <c r="D38" s="13">
        <v>44379</v>
      </c>
      <c r="E38" s="13"/>
      <c r="F38" s="13"/>
      <c r="G38" s="1">
        <f t="shared" si="0"/>
        <v>-17</v>
      </c>
      <c r="H38" s="12">
        <f t="shared" si="1"/>
        <v>-86734</v>
      </c>
    </row>
    <row r="39" spans="1:8" x14ac:dyDescent="0.25">
      <c r="A39" s="19" t="s">
        <v>91</v>
      </c>
      <c r="B39" s="12">
        <v>151.12</v>
      </c>
      <c r="C39" s="13">
        <v>44402</v>
      </c>
      <c r="D39" s="13">
        <v>44379</v>
      </c>
      <c r="E39" s="13"/>
      <c r="F39" s="13"/>
      <c r="G39" s="1">
        <f t="shared" si="0"/>
        <v>-23</v>
      </c>
      <c r="H39" s="12">
        <f t="shared" si="1"/>
        <v>-3475.76</v>
      </c>
    </row>
    <row r="40" spans="1:8" x14ac:dyDescent="0.25">
      <c r="A40" s="19" t="s">
        <v>92</v>
      </c>
      <c r="B40" s="12">
        <v>65</v>
      </c>
      <c r="C40" s="13">
        <v>44385</v>
      </c>
      <c r="D40" s="13">
        <v>44379</v>
      </c>
      <c r="E40" s="13"/>
      <c r="F40" s="13"/>
      <c r="G40" s="1">
        <f t="shared" si="0"/>
        <v>-6</v>
      </c>
      <c r="H40" s="12">
        <f t="shared" si="1"/>
        <v>-390</v>
      </c>
    </row>
    <row r="41" spans="1:8" x14ac:dyDescent="0.25">
      <c r="A41" s="19" t="s">
        <v>93</v>
      </c>
      <c r="B41" s="12">
        <v>179.2</v>
      </c>
      <c r="C41" s="13">
        <v>44385</v>
      </c>
      <c r="D41" s="13">
        <v>44379</v>
      </c>
      <c r="E41" s="13"/>
      <c r="F41" s="13"/>
      <c r="G41" s="1">
        <f t="shared" si="0"/>
        <v>-6</v>
      </c>
      <c r="H41" s="12">
        <f t="shared" si="1"/>
        <v>-1075.1999999999998</v>
      </c>
    </row>
    <row r="42" spans="1:8" x14ac:dyDescent="0.25">
      <c r="A42" s="19" t="s">
        <v>94</v>
      </c>
      <c r="B42" s="12">
        <v>7.82</v>
      </c>
      <c r="C42" s="13">
        <v>44385</v>
      </c>
      <c r="D42" s="13">
        <v>44379</v>
      </c>
      <c r="E42" s="13"/>
      <c r="F42" s="13"/>
      <c r="G42" s="1">
        <f t="shared" si="0"/>
        <v>-6</v>
      </c>
      <c r="H42" s="12">
        <f t="shared" si="1"/>
        <v>-46.92</v>
      </c>
    </row>
    <row r="43" spans="1:8" x14ac:dyDescent="0.25">
      <c r="A43" s="19" t="s">
        <v>95</v>
      </c>
      <c r="B43" s="12">
        <v>33.57</v>
      </c>
      <c r="C43" s="13">
        <v>44385</v>
      </c>
      <c r="D43" s="13">
        <v>44379</v>
      </c>
      <c r="E43" s="13"/>
      <c r="F43" s="13"/>
      <c r="G43" s="1">
        <f t="shared" si="0"/>
        <v>-6</v>
      </c>
      <c r="H43" s="12">
        <f t="shared" si="1"/>
        <v>-201.42000000000002</v>
      </c>
    </row>
    <row r="44" spans="1:8" x14ac:dyDescent="0.25">
      <c r="A44" s="19" t="s">
        <v>96</v>
      </c>
      <c r="B44" s="12">
        <v>36.299999999999997</v>
      </c>
      <c r="C44" s="13">
        <v>44385</v>
      </c>
      <c r="D44" s="13">
        <v>44379</v>
      </c>
      <c r="E44" s="13"/>
      <c r="F44" s="13"/>
      <c r="G44" s="1">
        <f t="shared" si="0"/>
        <v>-6</v>
      </c>
      <c r="H44" s="12">
        <f t="shared" si="1"/>
        <v>-217.79999999999998</v>
      </c>
    </row>
    <row r="45" spans="1:8" x14ac:dyDescent="0.25">
      <c r="A45" s="19" t="s">
        <v>97</v>
      </c>
      <c r="B45" s="12">
        <v>2164.38</v>
      </c>
      <c r="C45" s="13">
        <v>44385</v>
      </c>
      <c r="D45" s="13">
        <v>44379</v>
      </c>
      <c r="E45" s="13"/>
      <c r="F45" s="13"/>
      <c r="G45" s="1">
        <f t="shared" si="0"/>
        <v>-6</v>
      </c>
      <c r="H45" s="12">
        <f t="shared" si="1"/>
        <v>-12986.28</v>
      </c>
    </row>
    <row r="46" spans="1:8" x14ac:dyDescent="0.25">
      <c r="A46" s="19" t="s">
        <v>98</v>
      </c>
      <c r="B46" s="12">
        <v>225</v>
      </c>
      <c r="C46" s="13">
        <v>44385</v>
      </c>
      <c r="D46" s="13">
        <v>44379</v>
      </c>
      <c r="E46" s="13"/>
      <c r="F46" s="13"/>
      <c r="G46" s="1">
        <f t="shared" si="0"/>
        <v>-6</v>
      </c>
      <c r="H46" s="12">
        <f t="shared" si="1"/>
        <v>-1350</v>
      </c>
    </row>
    <row r="47" spans="1:8" x14ac:dyDescent="0.25">
      <c r="A47" s="19" t="s">
        <v>99</v>
      </c>
      <c r="B47" s="12">
        <v>222.69</v>
      </c>
      <c r="C47" s="13">
        <v>44398</v>
      </c>
      <c r="D47" s="13">
        <v>44379</v>
      </c>
      <c r="E47" s="13"/>
      <c r="F47" s="13"/>
      <c r="G47" s="1">
        <f t="shared" si="0"/>
        <v>-19</v>
      </c>
      <c r="H47" s="12">
        <f t="shared" si="1"/>
        <v>-4231.1099999999997</v>
      </c>
    </row>
    <row r="48" spans="1:8" x14ac:dyDescent="0.25">
      <c r="A48" s="19" t="s">
        <v>100</v>
      </c>
      <c r="B48" s="12">
        <v>3962</v>
      </c>
      <c r="C48" s="13">
        <v>44405</v>
      </c>
      <c r="D48" s="13">
        <v>44379</v>
      </c>
      <c r="E48" s="13"/>
      <c r="F48" s="13"/>
      <c r="G48" s="1">
        <f t="shared" si="0"/>
        <v>-26</v>
      </c>
      <c r="H48" s="12">
        <f t="shared" si="1"/>
        <v>-103012</v>
      </c>
    </row>
    <row r="49" spans="1:8" x14ac:dyDescent="0.25">
      <c r="A49" s="19" t="s">
        <v>101</v>
      </c>
      <c r="B49" s="12">
        <v>25</v>
      </c>
      <c r="C49" s="13">
        <v>44395</v>
      </c>
      <c r="D49" s="13">
        <v>44379</v>
      </c>
      <c r="E49" s="13"/>
      <c r="F49" s="13"/>
      <c r="G49" s="1">
        <f t="shared" si="0"/>
        <v>-16</v>
      </c>
      <c r="H49" s="12">
        <f t="shared" si="1"/>
        <v>-400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10536.22</v>
      </c>
      <c r="C1">
        <f>COUNTA(A4:A203)</f>
        <v>26</v>
      </c>
      <c r="G1" s="16">
        <f>IF(B1&lt;&gt;0,H1/B1,0)</f>
        <v>-13.161159315200328</v>
      </c>
      <c r="H1" s="15">
        <f>SUM(H4:H195)</f>
        <v>-138668.87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102</v>
      </c>
      <c r="B4" s="12">
        <v>177.09</v>
      </c>
      <c r="C4" s="13">
        <v>44409</v>
      </c>
      <c r="D4" s="13">
        <v>44385</v>
      </c>
      <c r="E4" s="13"/>
      <c r="F4" s="13"/>
      <c r="G4" s="1">
        <f>D4-C4-(F4-E4)</f>
        <v>-24</v>
      </c>
      <c r="H4" s="12">
        <f>B4*G4</f>
        <v>-4250.16</v>
      </c>
    </row>
    <row r="5" spans="1:8" x14ac:dyDescent="0.25">
      <c r="A5" s="19" t="s">
        <v>103</v>
      </c>
      <c r="B5" s="12">
        <v>40</v>
      </c>
      <c r="C5" s="13">
        <v>44419</v>
      </c>
      <c r="D5" s="13">
        <v>44433</v>
      </c>
      <c r="E5" s="13"/>
      <c r="F5" s="13"/>
      <c r="G5" s="1">
        <f t="shared" ref="G5:G68" si="0">D5-C5-(F5-E5)</f>
        <v>14</v>
      </c>
      <c r="H5" s="12">
        <f t="shared" ref="H5:H68" si="1">B5*G5</f>
        <v>560</v>
      </c>
    </row>
    <row r="6" spans="1:8" x14ac:dyDescent="0.25">
      <c r="A6" s="19" t="s">
        <v>104</v>
      </c>
      <c r="B6" s="12">
        <v>64.2</v>
      </c>
      <c r="C6" s="13">
        <v>44427</v>
      </c>
      <c r="D6" s="13">
        <v>44433</v>
      </c>
      <c r="E6" s="13"/>
      <c r="F6" s="13"/>
      <c r="G6" s="1">
        <f t="shared" si="0"/>
        <v>6</v>
      </c>
      <c r="H6" s="12">
        <f t="shared" si="1"/>
        <v>385.20000000000005</v>
      </c>
    </row>
    <row r="7" spans="1:8" x14ac:dyDescent="0.25">
      <c r="A7" s="19" t="s">
        <v>105</v>
      </c>
      <c r="B7" s="12">
        <v>222.69</v>
      </c>
      <c r="C7" s="13">
        <v>44429</v>
      </c>
      <c r="D7" s="13">
        <v>44433</v>
      </c>
      <c r="E7" s="13"/>
      <c r="F7" s="13"/>
      <c r="G7" s="1">
        <f t="shared" si="0"/>
        <v>4</v>
      </c>
      <c r="H7" s="12">
        <f t="shared" si="1"/>
        <v>890.76</v>
      </c>
    </row>
    <row r="8" spans="1:8" x14ac:dyDescent="0.25">
      <c r="A8" s="19" t="s">
        <v>106</v>
      </c>
      <c r="B8" s="12">
        <v>7.19</v>
      </c>
      <c r="C8" s="13">
        <v>44427</v>
      </c>
      <c r="D8" s="13">
        <v>44467</v>
      </c>
      <c r="E8" s="13"/>
      <c r="F8" s="13"/>
      <c r="G8" s="1">
        <f t="shared" si="0"/>
        <v>40</v>
      </c>
      <c r="H8" s="12">
        <f t="shared" si="1"/>
        <v>287.60000000000002</v>
      </c>
    </row>
    <row r="9" spans="1:8" x14ac:dyDescent="0.25">
      <c r="A9" s="19" t="s">
        <v>107</v>
      </c>
      <c r="B9" s="12">
        <v>3393</v>
      </c>
      <c r="C9" s="13">
        <v>44437</v>
      </c>
      <c r="D9" s="13">
        <v>44433</v>
      </c>
      <c r="E9" s="13"/>
      <c r="F9" s="13"/>
      <c r="G9" s="1">
        <f t="shared" si="0"/>
        <v>-4</v>
      </c>
      <c r="H9" s="12">
        <f t="shared" si="1"/>
        <v>-13572</v>
      </c>
    </row>
    <row r="10" spans="1:8" x14ac:dyDescent="0.25">
      <c r="A10" s="19" t="s">
        <v>108</v>
      </c>
      <c r="B10" s="12">
        <v>94.75</v>
      </c>
      <c r="C10" s="13">
        <v>44420</v>
      </c>
      <c r="D10" s="13">
        <v>44433</v>
      </c>
      <c r="E10" s="13"/>
      <c r="F10" s="13"/>
      <c r="G10" s="1">
        <f t="shared" si="0"/>
        <v>13</v>
      </c>
      <c r="H10" s="12">
        <f t="shared" si="1"/>
        <v>1231.75</v>
      </c>
    </row>
    <row r="11" spans="1:8" x14ac:dyDescent="0.25">
      <c r="A11" s="19" t="s">
        <v>109</v>
      </c>
      <c r="B11" s="12">
        <v>240</v>
      </c>
      <c r="C11" s="13">
        <v>44444</v>
      </c>
      <c r="D11" s="13">
        <v>44433</v>
      </c>
      <c r="E11" s="13"/>
      <c r="F11" s="13"/>
      <c r="G11" s="1">
        <f t="shared" si="0"/>
        <v>-11</v>
      </c>
      <c r="H11" s="12">
        <f t="shared" si="1"/>
        <v>-2640</v>
      </c>
    </row>
    <row r="12" spans="1:8" x14ac:dyDescent="0.25">
      <c r="A12" s="19" t="s">
        <v>110</v>
      </c>
      <c r="B12" s="12">
        <v>670</v>
      </c>
      <c r="C12" s="13">
        <v>44468</v>
      </c>
      <c r="D12" s="13">
        <v>44449</v>
      </c>
      <c r="E12" s="13"/>
      <c r="F12" s="13"/>
      <c r="G12" s="1">
        <f t="shared" si="0"/>
        <v>-19</v>
      </c>
      <c r="H12" s="12">
        <f t="shared" si="1"/>
        <v>-12730</v>
      </c>
    </row>
    <row r="13" spans="1:8" x14ac:dyDescent="0.25">
      <c r="A13" s="19" t="s">
        <v>111</v>
      </c>
      <c r="B13" s="12">
        <v>222.69</v>
      </c>
      <c r="C13" s="13">
        <v>44468</v>
      </c>
      <c r="D13" s="13">
        <v>44449</v>
      </c>
      <c r="E13" s="13"/>
      <c r="F13" s="13"/>
      <c r="G13" s="1">
        <f t="shared" si="0"/>
        <v>-19</v>
      </c>
      <c r="H13" s="12">
        <f t="shared" si="1"/>
        <v>-4231.1099999999997</v>
      </c>
    </row>
    <row r="14" spans="1:8" x14ac:dyDescent="0.25">
      <c r="A14" s="19" t="s">
        <v>112</v>
      </c>
      <c r="B14" s="12">
        <v>7.42</v>
      </c>
      <c r="C14" s="13">
        <v>44468</v>
      </c>
      <c r="D14" s="13">
        <v>44449</v>
      </c>
      <c r="E14" s="13"/>
      <c r="F14" s="13"/>
      <c r="G14" s="1">
        <f t="shared" si="0"/>
        <v>-19</v>
      </c>
      <c r="H14" s="12">
        <f t="shared" si="1"/>
        <v>-140.97999999999999</v>
      </c>
    </row>
    <row r="15" spans="1:8" x14ac:dyDescent="0.25">
      <c r="A15" s="19" t="s">
        <v>113</v>
      </c>
      <c r="B15" s="12">
        <v>2345.1999999999998</v>
      </c>
      <c r="C15" s="13">
        <v>44468</v>
      </c>
      <c r="D15" s="13">
        <v>44449</v>
      </c>
      <c r="E15" s="13"/>
      <c r="F15" s="13"/>
      <c r="G15" s="1">
        <f t="shared" si="0"/>
        <v>-19</v>
      </c>
      <c r="H15" s="12">
        <f t="shared" si="1"/>
        <v>-44558.799999999996</v>
      </c>
    </row>
    <row r="16" spans="1:8" x14ac:dyDescent="0.25">
      <c r="A16" s="19" t="s">
        <v>114</v>
      </c>
      <c r="B16" s="12">
        <v>408</v>
      </c>
      <c r="C16" s="13">
        <v>44468</v>
      </c>
      <c r="D16" s="13">
        <v>44449</v>
      </c>
      <c r="E16" s="13"/>
      <c r="F16" s="13"/>
      <c r="G16" s="1">
        <f t="shared" si="0"/>
        <v>-19</v>
      </c>
      <c r="H16" s="12">
        <f t="shared" si="1"/>
        <v>-7752</v>
      </c>
    </row>
    <row r="17" spans="1:8" x14ac:dyDescent="0.25">
      <c r="A17" s="19" t="s">
        <v>115</v>
      </c>
      <c r="B17" s="12">
        <v>151.12</v>
      </c>
      <c r="C17" s="13">
        <v>44472</v>
      </c>
      <c r="D17" s="13">
        <v>44449</v>
      </c>
      <c r="E17" s="13"/>
      <c r="F17" s="13"/>
      <c r="G17" s="1">
        <f t="shared" si="0"/>
        <v>-23</v>
      </c>
      <c r="H17" s="12">
        <f t="shared" si="1"/>
        <v>-3475.76</v>
      </c>
    </row>
    <row r="18" spans="1:8" x14ac:dyDescent="0.25">
      <c r="A18" s="19" t="s">
        <v>116</v>
      </c>
      <c r="B18" s="12">
        <v>165</v>
      </c>
      <c r="C18" s="13">
        <v>44479</v>
      </c>
      <c r="D18" s="13">
        <v>44467</v>
      </c>
      <c r="E18" s="13"/>
      <c r="F18" s="13"/>
      <c r="G18" s="1">
        <f t="shared" si="0"/>
        <v>-12</v>
      </c>
      <c r="H18" s="12">
        <f t="shared" si="1"/>
        <v>-1980</v>
      </c>
    </row>
    <row r="19" spans="1:8" x14ac:dyDescent="0.25">
      <c r="A19" s="19" t="s">
        <v>117</v>
      </c>
      <c r="B19" s="12">
        <v>850</v>
      </c>
      <c r="C19" s="13">
        <v>44486</v>
      </c>
      <c r="D19" s="13">
        <v>44467</v>
      </c>
      <c r="E19" s="13"/>
      <c r="F19" s="13"/>
      <c r="G19" s="1">
        <f t="shared" si="0"/>
        <v>-19</v>
      </c>
      <c r="H19" s="12">
        <f t="shared" si="1"/>
        <v>-16150</v>
      </c>
    </row>
    <row r="20" spans="1:8" x14ac:dyDescent="0.25">
      <c r="A20" s="19" t="s">
        <v>118</v>
      </c>
      <c r="B20" s="12">
        <v>79.8</v>
      </c>
      <c r="C20" s="13">
        <v>44486</v>
      </c>
      <c r="D20" s="13">
        <v>44467</v>
      </c>
      <c r="E20" s="13"/>
      <c r="F20" s="13"/>
      <c r="G20" s="1">
        <f t="shared" si="0"/>
        <v>-19</v>
      </c>
      <c r="H20" s="12">
        <f t="shared" si="1"/>
        <v>-1516.2</v>
      </c>
    </row>
    <row r="21" spans="1:8" x14ac:dyDescent="0.25">
      <c r="A21" s="19" t="s">
        <v>119</v>
      </c>
      <c r="B21" s="12">
        <v>136.61000000000001</v>
      </c>
      <c r="C21" s="13">
        <v>44482</v>
      </c>
      <c r="D21" s="13">
        <v>44467</v>
      </c>
      <c r="E21" s="13"/>
      <c r="F21" s="13"/>
      <c r="G21" s="1">
        <f t="shared" si="0"/>
        <v>-15</v>
      </c>
      <c r="H21" s="12">
        <f t="shared" si="1"/>
        <v>-2049.15</v>
      </c>
    </row>
    <row r="22" spans="1:8" x14ac:dyDescent="0.25">
      <c r="A22" s="19" t="s">
        <v>120</v>
      </c>
      <c r="B22" s="12">
        <v>110.32</v>
      </c>
      <c r="C22" s="13">
        <v>44482</v>
      </c>
      <c r="D22" s="13">
        <v>44467</v>
      </c>
      <c r="E22" s="13"/>
      <c r="F22" s="13"/>
      <c r="G22" s="1">
        <f t="shared" si="0"/>
        <v>-15</v>
      </c>
      <c r="H22" s="12">
        <f t="shared" si="1"/>
        <v>-1654.8</v>
      </c>
    </row>
    <row r="23" spans="1:8" x14ac:dyDescent="0.25">
      <c r="A23" s="19" t="s">
        <v>121</v>
      </c>
      <c r="B23" s="12">
        <v>145</v>
      </c>
      <c r="C23" s="13">
        <v>44486</v>
      </c>
      <c r="D23" s="13">
        <v>44467</v>
      </c>
      <c r="E23" s="13"/>
      <c r="F23" s="13"/>
      <c r="G23" s="1">
        <f t="shared" si="0"/>
        <v>-19</v>
      </c>
      <c r="H23" s="12">
        <f t="shared" si="1"/>
        <v>-2755</v>
      </c>
    </row>
    <row r="24" spans="1:8" x14ac:dyDescent="0.25">
      <c r="A24" s="19" t="s">
        <v>122</v>
      </c>
      <c r="B24" s="12">
        <v>435</v>
      </c>
      <c r="C24" s="13">
        <v>44486</v>
      </c>
      <c r="D24" s="13">
        <v>44467</v>
      </c>
      <c r="E24" s="13"/>
      <c r="F24" s="13"/>
      <c r="G24" s="1">
        <f t="shared" si="0"/>
        <v>-19</v>
      </c>
      <c r="H24" s="12">
        <f t="shared" si="1"/>
        <v>-8265</v>
      </c>
    </row>
    <row r="25" spans="1:8" x14ac:dyDescent="0.25">
      <c r="A25" s="19" t="s">
        <v>123</v>
      </c>
      <c r="B25" s="12">
        <v>222.69</v>
      </c>
      <c r="C25" s="13">
        <v>44490</v>
      </c>
      <c r="D25" s="13">
        <v>44467</v>
      </c>
      <c r="E25" s="13"/>
      <c r="F25" s="13"/>
      <c r="G25" s="1">
        <f t="shared" si="0"/>
        <v>-23</v>
      </c>
      <c r="H25" s="12">
        <f t="shared" si="1"/>
        <v>-5121.87</v>
      </c>
    </row>
    <row r="26" spans="1:8" x14ac:dyDescent="0.25">
      <c r="A26" s="19" t="s">
        <v>124</v>
      </c>
      <c r="B26" s="12">
        <v>4.95</v>
      </c>
      <c r="C26" s="13">
        <v>44490</v>
      </c>
      <c r="D26" s="13">
        <v>44467</v>
      </c>
      <c r="E26" s="13"/>
      <c r="F26" s="13"/>
      <c r="G26" s="1">
        <f t="shared" si="0"/>
        <v>-23</v>
      </c>
      <c r="H26" s="12">
        <f t="shared" si="1"/>
        <v>-113.85000000000001</v>
      </c>
    </row>
    <row r="27" spans="1:8" x14ac:dyDescent="0.25">
      <c r="A27" s="19" t="s">
        <v>125</v>
      </c>
      <c r="B27" s="12">
        <v>51</v>
      </c>
      <c r="C27" s="13">
        <v>44497</v>
      </c>
      <c r="D27" s="13">
        <v>44467</v>
      </c>
      <c r="E27" s="13"/>
      <c r="F27" s="13"/>
      <c r="G27" s="1">
        <f t="shared" si="0"/>
        <v>-30</v>
      </c>
      <c r="H27" s="12">
        <f t="shared" si="1"/>
        <v>-1530</v>
      </c>
    </row>
    <row r="28" spans="1:8" x14ac:dyDescent="0.25">
      <c r="A28" s="19" t="s">
        <v>126</v>
      </c>
      <c r="B28" s="12">
        <v>180</v>
      </c>
      <c r="C28" s="13">
        <v>44497</v>
      </c>
      <c r="D28" s="13">
        <v>44467</v>
      </c>
      <c r="E28" s="13"/>
      <c r="F28" s="13"/>
      <c r="G28" s="1">
        <f t="shared" si="0"/>
        <v>-30</v>
      </c>
      <c r="H28" s="12">
        <f t="shared" si="1"/>
        <v>-5400</v>
      </c>
    </row>
    <row r="29" spans="1:8" x14ac:dyDescent="0.25">
      <c r="A29" s="19" t="s">
        <v>127</v>
      </c>
      <c r="B29" s="12">
        <v>112.5</v>
      </c>
      <c r="C29" s="13">
        <v>44486</v>
      </c>
      <c r="D29" s="13">
        <v>44467</v>
      </c>
      <c r="E29" s="13"/>
      <c r="F29" s="13"/>
      <c r="G29" s="1">
        <f t="shared" si="0"/>
        <v>-19</v>
      </c>
      <c r="H29" s="12">
        <f t="shared" si="1"/>
        <v>-2137.5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3"/>
  <sheetViews>
    <sheetView tabSelected="1" workbookViewId="0">
      <selection activeCell="J16" sqref="J16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38540.780000000013</v>
      </c>
      <c r="C1">
        <f>COUNTA(A4:A203)</f>
        <v>56</v>
      </c>
      <c r="G1" s="16">
        <f>IF(B1&lt;&gt;0,H1/B1,0)</f>
        <v>-18.948409969907196</v>
      </c>
      <c r="H1" s="15">
        <f>SUM(H4:H195)</f>
        <v>-730286.50000000012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128</v>
      </c>
      <c r="B4" s="12">
        <v>1052</v>
      </c>
      <c r="C4" s="13">
        <v>44499</v>
      </c>
      <c r="D4" s="13">
        <v>44475</v>
      </c>
      <c r="E4" s="13"/>
      <c r="F4" s="13"/>
      <c r="G4" s="1">
        <f>D4-C4-(F4-E4)</f>
        <v>-24</v>
      </c>
      <c r="H4" s="12">
        <f>B4*G4</f>
        <v>-25248</v>
      </c>
    </row>
    <row r="5" spans="1:8" x14ac:dyDescent="0.25">
      <c r="A5" s="19" t="s">
        <v>129</v>
      </c>
      <c r="B5" s="12">
        <v>240</v>
      </c>
      <c r="C5" s="13">
        <v>44500</v>
      </c>
      <c r="D5" s="13">
        <v>44475</v>
      </c>
      <c r="E5" s="13"/>
      <c r="F5" s="13"/>
      <c r="G5" s="1">
        <f t="shared" ref="G5:G68" si="0">D5-C5-(F5-E5)</f>
        <v>-25</v>
      </c>
      <c r="H5" s="12">
        <f t="shared" ref="H5:H68" si="1">B5*G5</f>
        <v>-6000</v>
      </c>
    </row>
    <row r="6" spans="1:8" x14ac:dyDescent="0.25">
      <c r="A6" s="19" t="s">
        <v>130</v>
      </c>
      <c r="B6" s="12">
        <v>1254.26</v>
      </c>
      <c r="C6" s="13">
        <v>44500</v>
      </c>
      <c r="D6" s="13">
        <v>44475</v>
      </c>
      <c r="E6" s="13"/>
      <c r="F6" s="13"/>
      <c r="G6" s="1">
        <f t="shared" si="0"/>
        <v>-25</v>
      </c>
      <c r="H6" s="12">
        <f t="shared" si="1"/>
        <v>-31356.5</v>
      </c>
    </row>
    <row r="7" spans="1:8" x14ac:dyDescent="0.25">
      <c r="A7" s="19" t="s">
        <v>131</v>
      </c>
      <c r="B7" s="12">
        <v>139.5</v>
      </c>
      <c r="C7" s="13">
        <v>44518</v>
      </c>
      <c r="D7" s="13">
        <v>44488</v>
      </c>
      <c r="E7" s="13"/>
      <c r="F7" s="13"/>
      <c r="G7" s="1">
        <f t="shared" si="0"/>
        <v>-30</v>
      </c>
      <c r="H7" s="12">
        <f t="shared" si="1"/>
        <v>-4185</v>
      </c>
    </row>
    <row r="8" spans="1:8" x14ac:dyDescent="0.25">
      <c r="A8" s="19" t="s">
        <v>132</v>
      </c>
      <c r="B8" s="12">
        <v>217.21</v>
      </c>
      <c r="C8" s="13">
        <v>44510</v>
      </c>
      <c r="D8" s="13">
        <v>44488</v>
      </c>
      <c r="E8" s="13"/>
      <c r="F8" s="13"/>
      <c r="G8" s="1">
        <f t="shared" si="0"/>
        <v>-22</v>
      </c>
      <c r="H8" s="12">
        <f t="shared" si="1"/>
        <v>-4778.62</v>
      </c>
    </row>
    <row r="9" spans="1:8" x14ac:dyDescent="0.25">
      <c r="A9" s="19" t="s">
        <v>133</v>
      </c>
      <c r="B9" s="12">
        <v>6.27</v>
      </c>
      <c r="C9" s="13">
        <v>44518</v>
      </c>
      <c r="D9" s="13">
        <v>44488</v>
      </c>
      <c r="E9" s="13"/>
      <c r="F9" s="13"/>
      <c r="G9" s="1">
        <f t="shared" si="0"/>
        <v>-30</v>
      </c>
      <c r="H9" s="12">
        <f t="shared" si="1"/>
        <v>-188.1</v>
      </c>
    </row>
    <row r="10" spans="1:8" x14ac:dyDescent="0.25">
      <c r="A10" s="19" t="s">
        <v>134</v>
      </c>
      <c r="B10" s="12">
        <v>631.67999999999995</v>
      </c>
      <c r="C10" s="13">
        <v>44505</v>
      </c>
      <c r="D10" s="13">
        <v>44488</v>
      </c>
      <c r="E10" s="13"/>
      <c r="F10" s="13"/>
      <c r="G10" s="1">
        <f t="shared" si="0"/>
        <v>-17</v>
      </c>
      <c r="H10" s="12">
        <f t="shared" si="1"/>
        <v>-10738.56</v>
      </c>
    </row>
    <row r="11" spans="1:8" x14ac:dyDescent="0.25">
      <c r="A11" s="19" t="s">
        <v>135</v>
      </c>
      <c r="B11" s="12">
        <v>413.1</v>
      </c>
      <c r="C11" s="13">
        <v>44510</v>
      </c>
      <c r="D11" s="13">
        <v>44488</v>
      </c>
      <c r="E11" s="13"/>
      <c r="F11" s="13"/>
      <c r="G11" s="1">
        <f t="shared" si="0"/>
        <v>-22</v>
      </c>
      <c r="H11" s="12">
        <f t="shared" si="1"/>
        <v>-9088.2000000000007</v>
      </c>
    </row>
    <row r="12" spans="1:8" x14ac:dyDescent="0.25">
      <c r="A12" s="19" t="s">
        <v>136</v>
      </c>
      <c r="B12" s="12">
        <v>575.04</v>
      </c>
      <c r="C12" s="13">
        <v>44533</v>
      </c>
      <c r="D12" s="13">
        <v>44503</v>
      </c>
      <c r="E12" s="13"/>
      <c r="F12" s="13"/>
      <c r="G12" s="1">
        <f t="shared" si="0"/>
        <v>-30</v>
      </c>
      <c r="H12" s="12">
        <f t="shared" si="1"/>
        <v>-17251.199999999997</v>
      </c>
    </row>
    <row r="13" spans="1:8" x14ac:dyDescent="0.25">
      <c r="A13" s="19" t="s">
        <v>137</v>
      </c>
      <c r="B13" s="12">
        <v>222.69</v>
      </c>
      <c r="C13" s="13">
        <v>44526</v>
      </c>
      <c r="D13" s="13">
        <v>44503</v>
      </c>
      <c r="E13" s="13"/>
      <c r="F13" s="13"/>
      <c r="G13" s="1">
        <f t="shared" si="0"/>
        <v>-23</v>
      </c>
      <c r="H13" s="12">
        <f t="shared" si="1"/>
        <v>-5121.87</v>
      </c>
    </row>
    <row r="14" spans="1:8" x14ac:dyDescent="0.25">
      <c r="A14" s="19" t="s">
        <v>138</v>
      </c>
      <c r="B14" s="12">
        <v>157.06</v>
      </c>
      <c r="C14" s="13">
        <v>44526</v>
      </c>
      <c r="D14" s="13">
        <v>44503</v>
      </c>
      <c r="E14" s="13"/>
      <c r="F14" s="13"/>
      <c r="G14" s="1">
        <f t="shared" si="0"/>
        <v>-23</v>
      </c>
      <c r="H14" s="12">
        <f t="shared" si="1"/>
        <v>-3612.38</v>
      </c>
    </row>
    <row r="15" spans="1:8" x14ac:dyDescent="0.25">
      <c r="A15" s="19" t="s">
        <v>139</v>
      </c>
      <c r="B15" s="12">
        <v>239.4</v>
      </c>
      <c r="C15" s="13">
        <v>44526</v>
      </c>
      <c r="D15" s="13">
        <v>44503</v>
      </c>
      <c r="E15" s="13"/>
      <c r="F15" s="13"/>
      <c r="G15" s="1">
        <f t="shared" si="0"/>
        <v>-23</v>
      </c>
      <c r="H15" s="12">
        <f t="shared" si="1"/>
        <v>-5506.2</v>
      </c>
    </row>
    <row r="16" spans="1:8" x14ac:dyDescent="0.25">
      <c r="A16" s="19" t="s">
        <v>140</v>
      </c>
      <c r="B16" s="12">
        <v>720</v>
      </c>
      <c r="C16" s="13">
        <v>44526</v>
      </c>
      <c r="D16" s="13">
        <v>44503</v>
      </c>
      <c r="E16" s="13"/>
      <c r="F16" s="13"/>
      <c r="G16" s="1">
        <f t="shared" si="0"/>
        <v>-23</v>
      </c>
      <c r="H16" s="12">
        <f t="shared" si="1"/>
        <v>-16560</v>
      </c>
    </row>
    <row r="17" spans="1:8" x14ac:dyDescent="0.25">
      <c r="A17" s="19" t="s">
        <v>141</v>
      </c>
      <c r="B17" s="12">
        <v>4005</v>
      </c>
      <c r="C17" s="13">
        <v>44493</v>
      </c>
      <c r="D17" s="13">
        <v>44503</v>
      </c>
      <c r="E17" s="13"/>
      <c r="F17" s="13"/>
      <c r="G17" s="1">
        <f t="shared" si="0"/>
        <v>10</v>
      </c>
      <c r="H17" s="12">
        <f t="shared" si="1"/>
        <v>40050</v>
      </c>
    </row>
    <row r="18" spans="1:8" x14ac:dyDescent="0.25">
      <c r="A18" s="19" t="s">
        <v>142</v>
      </c>
      <c r="B18" s="12">
        <v>612.5</v>
      </c>
      <c r="C18" s="13">
        <v>44533</v>
      </c>
      <c r="D18" s="13">
        <v>44503</v>
      </c>
      <c r="E18" s="13"/>
      <c r="F18" s="13"/>
      <c r="G18" s="1">
        <f t="shared" si="0"/>
        <v>-30</v>
      </c>
      <c r="H18" s="12">
        <f t="shared" si="1"/>
        <v>-18375</v>
      </c>
    </row>
    <row r="19" spans="1:8" x14ac:dyDescent="0.25">
      <c r="A19" s="19" t="s">
        <v>143</v>
      </c>
      <c r="B19" s="12">
        <v>2700</v>
      </c>
      <c r="C19" s="13">
        <v>44533</v>
      </c>
      <c r="D19" s="13">
        <v>44503</v>
      </c>
      <c r="E19" s="13"/>
      <c r="F19" s="13"/>
      <c r="G19" s="1">
        <f t="shared" si="0"/>
        <v>-30</v>
      </c>
      <c r="H19" s="12">
        <f t="shared" si="1"/>
        <v>-81000</v>
      </c>
    </row>
    <row r="20" spans="1:8" x14ac:dyDescent="0.25">
      <c r="A20" s="19" t="s">
        <v>144</v>
      </c>
      <c r="B20" s="12">
        <v>2475</v>
      </c>
      <c r="C20" s="13">
        <v>44542</v>
      </c>
      <c r="D20" s="13">
        <v>44526</v>
      </c>
      <c r="E20" s="13"/>
      <c r="F20" s="13"/>
      <c r="G20" s="1">
        <f t="shared" si="0"/>
        <v>-16</v>
      </c>
      <c r="H20" s="12">
        <f t="shared" si="1"/>
        <v>-39600</v>
      </c>
    </row>
    <row r="21" spans="1:8" x14ac:dyDescent="0.25">
      <c r="A21" s="19" t="s">
        <v>144</v>
      </c>
      <c r="B21" s="12">
        <v>-2</v>
      </c>
      <c r="C21" s="13">
        <v>44542</v>
      </c>
      <c r="D21" s="13">
        <v>44526</v>
      </c>
      <c r="E21" s="13"/>
      <c r="F21" s="13"/>
      <c r="G21" s="1">
        <f t="shared" si="0"/>
        <v>-16</v>
      </c>
      <c r="H21" s="12">
        <f t="shared" si="1"/>
        <v>32</v>
      </c>
    </row>
    <row r="22" spans="1:8" x14ac:dyDescent="0.25">
      <c r="A22" s="19" t="s">
        <v>145</v>
      </c>
      <c r="B22" s="12">
        <v>11880</v>
      </c>
      <c r="C22" s="13">
        <v>44545</v>
      </c>
      <c r="D22" s="13">
        <v>44526</v>
      </c>
      <c r="E22" s="13"/>
      <c r="F22" s="13"/>
      <c r="G22" s="1">
        <f t="shared" si="0"/>
        <v>-19</v>
      </c>
      <c r="H22" s="12">
        <f t="shared" si="1"/>
        <v>-225720</v>
      </c>
    </row>
    <row r="23" spans="1:8" x14ac:dyDescent="0.25">
      <c r="A23" s="19" t="s">
        <v>146</v>
      </c>
      <c r="B23" s="12">
        <v>4.95</v>
      </c>
      <c r="C23" s="13">
        <v>44545</v>
      </c>
      <c r="D23" s="13">
        <v>44526</v>
      </c>
      <c r="E23" s="13"/>
      <c r="F23" s="13"/>
      <c r="G23" s="1">
        <f t="shared" si="0"/>
        <v>-19</v>
      </c>
      <c r="H23" s="12">
        <f t="shared" si="1"/>
        <v>-94.05</v>
      </c>
    </row>
    <row r="24" spans="1:8" x14ac:dyDescent="0.25">
      <c r="A24" s="19" t="s">
        <v>147</v>
      </c>
      <c r="B24" s="12">
        <v>69</v>
      </c>
      <c r="C24" s="13">
        <v>44545</v>
      </c>
      <c r="D24" s="13">
        <v>44526</v>
      </c>
      <c r="E24" s="13"/>
      <c r="F24" s="13"/>
      <c r="G24" s="1">
        <f t="shared" si="0"/>
        <v>-19</v>
      </c>
      <c r="H24" s="12">
        <f t="shared" si="1"/>
        <v>-1311</v>
      </c>
    </row>
    <row r="25" spans="1:8" x14ac:dyDescent="0.25">
      <c r="A25" s="19" t="s">
        <v>148</v>
      </c>
      <c r="B25" s="12">
        <v>150</v>
      </c>
      <c r="C25" s="13">
        <v>44545</v>
      </c>
      <c r="D25" s="13">
        <v>44526</v>
      </c>
      <c r="E25" s="13"/>
      <c r="F25" s="13"/>
      <c r="G25" s="1">
        <f t="shared" si="0"/>
        <v>-19</v>
      </c>
      <c r="H25" s="12">
        <f t="shared" si="1"/>
        <v>-2850</v>
      </c>
    </row>
    <row r="26" spans="1:8" x14ac:dyDescent="0.25">
      <c r="A26" s="19" t="s">
        <v>149</v>
      </c>
      <c r="B26" s="12">
        <v>187.7</v>
      </c>
      <c r="C26" s="13">
        <v>44545</v>
      </c>
      <c r="D26" s="13">
        <v>44526</v>
      </c>
      <c r="E26" s="13"/>
      <c r="F26" s="13"/>
      <c r="G26" s="1">
        <f t="shared" si="0"/>
        <v>-19</v>
      </c>
      <c r="H26" s="12">
        <f t="shared" si="1"/>
        <v>-3566.2999999999997</v>
      </c>
    </row>
    <row r="27" spans="1:8" x14ac:dyDescent="0.25">
      <c r="A27" s="19" t="s">
        <v>150</v>
      </c>
      <c r="B27" s="12">
        <v>408</v>
      </c>
      <c r="C27" s="13">
        <v>44552</v>
      </c>
      <c r="D27" s="13">
        <v>44526</v>
      </c>
      <c r="E27" s="13"/>
      <c r="F27" s="13"/>
      <c r="G27" s="1">
        <f t="shared" si="0"/>
        <v>-26</v>
      </c>
      <c r="H27" s="12">
        <f t="shared" si="1"/>
        <v>-10608</v>
      </c>
    </row>
    <row r="28" spans="1:8" x14ac:dyDescent="0.25">
      <c r="A28" s="19" t="s">
        <v>151</v>
      </c>
      <c r="B28" s="12">
        <v>1215</v>
      </c>
      <c r="C28" s="13">
        <v>44552</v>
      </c>
      <c r="D28" s="13">
        <v>44526</v>
      </c>
      <c r="E28" s="13"/>
      <c r="F28" s="13"/>
      <c r="G28" s="1">
        <f t="shared" si="0"/>
        <v>-26</v>
      </c>
      <c r="H28" s="12">
        <f t="shared" si="1"/>
        <v>-31590</v>
      </c>
    </row>
    <row r="29" spans="1:8" x14ac:dyDescent="0.25">
      <c r="A29" s="19" t="s">
        <v>152</v>
      </c>
      <c r="B29" s="12">
        <v>408</v>
      </c>
      <c r="C29" s="13">
        <v>44552</v>
      </c>
      <c r="D29" s="13">
        <v>44526</v>
      </c>
      <c r="E29" s="13"/>
      <c r="F29" s="13"/>
      <c r="G29" s="1">
        <f t="shared" si="0"/>
        <v>-26</v>
      </c>
      <c r="H29" s="12">
        <f t="shared" si="1"/>
        <v>-10608</v>
      </c>
    </row>
    <row r="30" spans="1:8" x14ac:dyDescent="0.25">
      <c r="A30" s="19" t="s">
        <v>153</v>
      </c>
      <c r="B30" s="12">
        <v>470.02</v>
      </c>
      <c r="C30" s="13">
        <v>44542</v>
      </c>
      <c r="D30" s="13">
        <v>44526</v>
      </c>
      <c r="E30" s="13"/>
      <c r="F30" s="13"/>
      <c r="G30" s="1">
        <f t="shared" si="0"/>
        <v>-16</v>
      </c>
      <c r="H30" s="12">
        <f t="shared" si="1"/>
        <v>-7520.32</v>
      </c>
    </row>
    <row r="31" spans="1:8" x14ac:dyDescent="0.25">
      <c r="A31" s="19" t="s">
        <v>154</v>
      </c>
      <c r="B31" s="12">
        <v>69.3</v>
      </c>
      <c r="C31" s="13">
        <v>44539</v>
      </c>
      <c r="D31" s="13">
        <v>44526</v>
      </c>
      <c r="E31" s="13"/>
      <c r="F31" s="13"/>
      <c r="G31" s="1">
        <f t="shared" si="0"/>
        <v>-13</v>
      </c>
      <c r="H31" s="12">
        <f t="shared" si="1"/>
        <v>-900.9</v>
      </c>
    </row>
    <row r="32" spans="1:8" x14ac:dyDescent="0.25">
      <c r="A32" s="19" t="s">
        <v>155</v>
      </c>
      <c r="B32" s="12">
        <v>38.520000000000003</v>
      </c>
      <c r="C32" s="13">
        <v>44539</v>
      </c>
      <c r="D32" s="13">
        <v>44526</v>
      </c>
      <c r="E32" s="13"/>
      <c r="F32" s="13"/>
      <c r="G32" s="1">
        <f t="shared" si="0"/>
        <v>-13</v>
      </c>
      <c r="H32" s="12">
        <f t="shared" si="1"/>
        <v>-500.76000000000005</v>
      </c>
    </row>
    <row r="33" spans="1:8" x14ac:dyDescent="0.25">
      <c r="A33" s="19" t="s">
        <v>156</v>
      </c>
      <c r="B33" s="12">
        <v>175.7</v>
      </c>
      <c r="C33" s="13">
        <v>44539</v>
      </c>
      <c r="D33" s="13">
        <v>44526</v>
      </c>
      <c r="E33" s="13"/>
      <c r="F33" s="13"/>
      <c r="G33" s="1">
        <f t="shared" si="0"/>
        <v>-13</v>
      </c>
      <c r="H33" s="12">
        <f t="shared" si="1"/>
        <v>-2284.1</v>
      </c>
    </row>
    <row r="34" spans="1:8" x14ac:dyDescent="0.25">
      <c r="A34" s="19" t="s">
        <v>157</v>
      </c>
      <c r="B34" s="12">
        <v>100</v>
      </c>
      <c r="C34" s="13">
        <v>44569</v>
      </c>
      <c r="D34" s="13">
        <v>44539</v>
      </c>
      <c r="E34" s="13"/>
      <c r="F34" s="13"/>
      <c r="G34" s="1">
        <f t="shared" si="0"/>
        <v>-30</v>
      </c>
      <c r="H34" s="12">
        <f t="shared" si="1"/>
        <v>-3000</v>
      </c>
    </row>
    <row r="35" spans="1:8" x14ac:dyDescent="0.25">
      <c r="A35" s="19" t="s">
        <v>158</v>
      </c>
      <c r="B35" s="12">
        <v>968.2</v>
      </c>
      <c r="C35" s="13">
        <v>44569</v>
      </c>
      <c r="D35" s="13">
        <v>44539</v>
      </c>
      <c r="E35" s="13"/>
      <c r="F35" s="13"/>
      <c r="G35" s="1">
        <f t="shared" si="0"/>
        <v>-30</v>
      </c>
      <c r="H35" s="12">
        <f t="shared" si="1"/>
        <v>-29046</v>
      </c>
    </row>
    <row r="36" spans="1:8" x14ac:dyDescent="0.25">
      <c r="A36" s="19" t="s">
        <v>159</v>
      </c>
      <c r="B36" s="12">
        <v>210.2</v>
      </c>
      <c r="C36" s="13">
        <v>44569</v>
      </c>
      <c r="D36" s="13">
        <v>44539</v>
      </c>
      <c r="E36" s="13"/>
      <c r="F36" s="13"/>
      <c r="G36" s="1">
        <f t="shared" si="0"/>
        <v>-30</v>
      </c>
      <c r="H36" s="12">
        <f t="shared" si="1"/>
        <v>-6306</v>
      </c>
    </row>
    <row r="37" spans="1:8" x14ac:dyDescent="0.25">
      <c r="A37" s="19" t="s">
        <v>160</v>
      </c>
      <c r="B37" s="12">
        <v>4.95</v>
      </c>
      <c r="C37" s="13">
        <v>44569</v>
      </c>
      <c r="D37" s="13">
        <v>44539</v>
      </c>
      <c r="E37" s="13"/>
      <c r="F37" s="13"/>
      <c r="G37" s="1">
        <f t="shared" si="0"/>
        <v>-30</v>
      </c>
      <c r="H37" s="12">
        <f t="shared" si="1"/>
        <v>-148.5</v>
      </c>
    </row>
    <row r="38" spans="1:8" x14ac:dyDescent="0.25">
      <c r="A38" s="19" t="s">
        <v>161</v>
      </c>
      <c r="B38" s="12">
        <v>70.41</v>
      </c>
      <c r="C38" s="13">
        <v>44561</v>
      </c>
      <c r="D38" s="13">
        <v>44539</v>
      </c>
      <c r="E38" s="13"/>
      <c r="F38" s="13"/>
      <c r="G38" s="1">
        <f t="shared" si="0"/>
        <v>-22</v>
      </c>
      <c r="H38" s="12">
        <f t="shared" si="1"/>
        <v>-1549.02</v>
      </c>
    </row>
    <row r="39" spans="1:8" x14ac:dyDescent="0.25">
      <c r="A39" s="19" t="s">
        <v>162</v>
      </c>
      <c r="B39" s="12">
        <v>89.24</v>
      </c>
      <c r="C39" s="13">
        <v>44561</v>
      </c>
      <c r="D39" s="13">
        <v>44539</v>
      </c>
      <c r="E39" s="13"/>
      <c r="F39" s="13"/>
      <c r="G39" s="1">
        <f t="shared" si="0"/>
        <v>-22</v>
      </c>
      <c r="H39" s="12">
        <f t="shared" si="1"/>
        <v>-1963.28</v>
      </c>
    </row>
    <row r="40" spans="1:8" x14ac:dyDescent="0.25">
      <c r="A40" s="19" t="s">
        <v>163</v>
      </c>
      <c r="B40" s="12">
        <v>194.63</v>
      </c>
      <c r="C40" s="13">
        <v>44561</v>
      </c>
      <c r="D40" s="13">
        <v>44539</v>
      </c>
      <c r="E40" s="13"/>
      <c r="F40" s="13"/>
      <c r="G40" s="1">
        <f t="shared" si="0"/>
        <v>-22</v>
      </c>
      <c r="H40" s="12">
        <f t="shared" si="1"/>
        <v>-4281.8599999999997</v>
      </c>
    </row>
    <row r="41" spans="1:8" x14ac:dyDescent="0.25">
      <c r="A41" s="19" t="s">
        <v>164</v>
      </c>
      <c r="B41" s="12">
        <v>111</v>
      </c>
      <c r="C41" s="13">
        <v>44561</v>
      </c>
      <c r="D41" s="13">
        <v>44539</v>
      </c>
      <c r="E41" s="13"/>
      <c r="F41" s="13"/>
      <c r="G41" s="1">
        <f t="shared" si="0"/>
        <v>-22</v>
      </c>
      <c r="H41" s="12">
        <f t="shared" si="1"/>
        <v>-2442</v>
      </c>
    </row>
    <row r="42" spans="1:8" x14ac:dyDescent="0.25">
      <c r="A42" s="19" t="s">
        <v>165</v>
      </c>
      <c r="B42" s="12">
        <v>60.19</v>
      </c>
      <c r="C42" s="13">
        <v>44561</v>
      </c>
      <c r="D42" s="13">
        <v>44539</v>
      </c>
      <c r="E42" s="13"/>
      <c r="F42" s="13"/>
      <c r="G42" s="1">
        <f t="shared" si="0"/>
        <v>-22</v>
      </c>
      <c r="H42" s="12">
        <f t="shared" si="1"/>
        <v>-1324.1799999999998</v>
      </c>
    </row>
    <row r="43" spans="1:8" x14ac:dyDescent="0.25">
      <c r="A43" s="19" t="s">
        <v>166</v>
      </c>
      <c r="B43" s="12">
        <v>105</v>
      </c>
      <c r="C43" s="13">
        <v>44561</v>
      </c>
      <c r="D43" s="13">
        <v>44539</v>
      </c>
      <c r="E43" s="13"/>
      <c r="F43" s="13"/>
      <c r="G43" s="1">
        <f t="shared" si="0"/>
        <v>-22</v>
      </c>
      <c r="H43" s="12">
        <f t="shared" si="1"/>
        <v>-2310</v>
      </c>
    </row>
    <row r="44" spans="1:8" x14ac:dyDescent="0.25">
      <c r="A44" s="19" t="s">
        <v>167</v>
      </c>
      <c r="B44" s="12">
        <v>237.2</v>
      </c>
      <c r="C44" s="13">
        <v>44561</v>
      </c>
      <c r="D44" s="13">
        <v>44539</v>
      </c>
      <c r="E44" s="13"/>
      <c r="F44" s="13"/>
      <c r="G44" s="1">
        <f t="shared" si="0"/>
        <v>-22</v>
      </c>
      <c r="H44" s="12">
        <f t="shared" si="1"/>
        <v>-5218.3999999999996</v>
      </c>
    </row>
    <row r="45" spans="1:8" x14ac:dyDescent="0.25">
      <c r="A45" s="19" t="s">
        <v>168</v>
      </c>
      <c r="B45" s="12">
        <v>235.34</v>
      </c>
      <c r="C45" s="13">
        <v>44561</v>
      </c>
      <c r="D45" s="13">
        <v>44539</v>
      </c>
      <c r="E45" s="13"/>
      <c r="F45" s="13"/>
      <c r="G45" s="1">
        <f t="shared" si="0"/>
        <v>-22</v>
      </c>
      <c r="H45" s="12">
        <f t="shared" si="1"/>
        <v>-5177.4800000000005</v>
      </c>
    </row>
    <row r="46" spans="1:8" x14ac:dyDescent="0.25">
      <c r="A46" s="19" t="s">
        <v>169</v>
      </c>
      <c r="B46" s="12">
        <v>1119.3</v>
      </c>
      <c r="C46" s="13">
        <v>44561</v>
      </c>
      <c r="D46" s="13">
        <v>44539</v>
      </c>
      <c r="E46" s="13"/>
      <c r="F46" s="13"/>
      <c r="G46" s="1">
        <f t="shared" si="0"/>
        <v>-22</v>
      </c>
      <c r="H46" s="12">
        <f t="shared" si="1"/>
        <v>-24624.6</v>
      </c>
    </row>
    <row r="47" spans="1:8" x14ac:dyDescent="0.25">
      <c r="A47" s="19" t="s">
        <v>170</v>
      </c>
      <c r="B47" s="12">
        <v>634.73</v>
      </c>
      <c r="C47" s="13">
        <v>44561</v>
      </c>
      <c r="D47" s="13">
        <v>44539</v>
      </c>
      <c r="E47" s="13"/>
      <c r="F47" s="13"/>
      <c r="G47" s="1">
        <f t="shared" si="0"/>
        <v>-22</v>
      </c>
      <c r="H47" s="12">
        <f t="shared" si="1"/>
        <v>-13964.060000000001</v>
      </c>
    </row>
    <row r="48" spans="1:8" x14ac:dyDescent="0.25">
      <c r="A48" s="19" t="s">
        <v>171</v>
      </c>
      <c r="B48" s="12">
        <v>511.7</v>
      </c>
      <c r="C48" s="13">
        <v>44561</v>
      </c>
      <c r="D48" s="13">
        <v>44539</v>
      </c>
      <c r="E48" s="13"/>
      <c r="F48" s="13"/>
      <c r="G48" s="1">
        <f t="shared" si="0"/>
        <v>-22</v>
      </c>
      <c r="H48" s="12">
        <f t="shared" si="1"/>
        <v>-11257.4</v>
      </c>
    </row>
    <row r="49" spans="1:8" x14ac:dyDescent="0.25">
      <c r="A49" s="19" t="s">
        <v>172</v>
      </c>
      <c r="B49" s="12">
        <v>123.4</v>
      </c>
      <c r="C49" s="13">
        <v>44561</v>
      </c>
      <c r="D49" s="13">
        <v>44539</v>
      </c>
      <c r="E49" s="13"/>
      <c r="F49" s="13"/>
      <c r="G49" s="1">
        <f t="shared" si="0"/>
        <v>-22</v>
      </c>
      <c r="H49" s="12">
        <f t="shared" si="1"/>
        <v>-2714.8</v>
      </c>
    </row>
    <row r="50" spans="1:8" x14ac:dyDescent="0.25">
      <c r="A50" s="19" t="s">
        <v>173</v>
      </c>
      <c r="B50" s="12">
        <v>319.58</v>
      </c>
      <c r="C50" s="13">
        <v>44561</v>
      </c>
      <c r="D50" s="13">
        <v>44539</v>
      </c>
      <c r="E50" s="13"/>
      <c r="F50" s="13"/>
      <c r="G50" s="1">
        <f t="shared" si="0"/>
        <v>-22</v>
      </c>
      <c r="H50" s="12">
        <f t="shared" si="1"/>
        <v>-7030.7599999999993</v>
      </c>
    </row>
    <row r="51" spans="1:8" x14ac:dyDescent="0.25">
      <c r="A51" s="19" t="s">
        <v>174</v>
      </c>
      <c r="B51" s="12">
        <v>1008.53</v>
      </c>
      <c r="C51" s="13">
        <v>44561</v>
      </c>
      <c r="D51" s="13">
        <v>44539</v>
      </c>
      <c r="E51" s="13"/>
      <c r="F51" s="13"/>
      <c r="G51" s="1">
        <f t="shared" si="0"/>
        <v>-22</v>
      </c>
      <c r="H51" s="12">
        <f t="shared" si="1"/>
        <v>-22187.66</v>
      </c>
    </row>
    <row r="52" spans="1:8" x14ac:dyDescent="0.25">
      <c r="A52" s="19" t="s">
        <v>175</v>
      </c>
      <c r="B52" s="12">
        <v>151.12</v>
      </c>
      <c r="C52" s="13">
        <v>44561</v>
      </c>
      <c r="D52" s="13">
        <v>44539</v>
      </c>
      <c r="E52" s="13"/>
      <c r="F52" s="13"/>
      <c r="G52" s="1">
        <f t="shared" si="0"/>
        <v>-22</v>
      </c>
      <c r="H52" s="12">
        <f t="shared" si="1"/>
        <v>-3324.6400000000003</v>
      </c>
    </row>
    <row r="53" spans="1:8" x14ac:dyDescent="0.25">
      <c r="A53" s="19" t="s">
        <v>176</v>
      </c>
      <c r="B53" s="12">
        <v>25</v>
      </c>
      <c r="C53" s="13">
        <v>44561</v>
      </c>
      <c r="D53" s="13">
        <v>44539</v>
      </c>
      <c r="E53" s="13"/>
      <c r="F53" s="13"/>
      <c r="G53" s="1">
        <f t="shared" si="0"/>
        <v>-22</v>
      </c>
      <c r="H53" s="12">
        <f t="shared" si="1"/>
        <v>-550</v>
      </c>
    </row>
    <row r="54" spans="1:8" x14ac:dyDescent="0.25">
      <c r="A54" s="19" t="s">
        <v>177</v>
      </c>
      <c r="B54" s="12">
        <v>294.92</v>
      </c>
      <c r="C54" s="13">
        <v>44573</v>
      </c>
      <c r="D54" s="13">
        <v>44543</v>
      </c>
      <c r="E54" s="13"/>
      <c r="F54" s="13"/>
      <c r="G54" s="1">
        <f t="shared" si="0"/>
        <v>-30</v>
      </c>
      <c r="H54" s="12">
        <f t="shared" si="1"/>
        <v>-8847.6</v>
      </c>
    </row>
    <row r="55" spans="1:8" x14ac:dyDescent="0.25">
      <c r="A55" s="19" t="s">
        <v>178</v>
      </c>
      <c r="B55" s="12">
        <v>108.69</v>
      </c>
      <c r="C55" s="13">
        <v>44573</v>
      </c>
      <c r="D55" s="13">
        <v>44543</v>
      </c>
      <c r="E55" s="13"/>
      <c r="F55" s="13"/>
      <c r="G55" s="1">
        <f t="shared" si="0"/>
        <v>-30</v>
      </c>
      <c r="H55" s="12">
        <f t="shared" si="1"/>
        <v>-3260.7</v>
      </c>
    </row>
    <row r="56" spans="1:8" x14ac:dyDescent="0.25">
      <c r="A56" s="19" t="s">
        <v>179</v>
      </c>
      <c r="B56" s="12">
        <v>348</v>
      </c>
      <c r="C56" s="13">
        <v>44574</v>
      </c>
      <c r="D56" s="13">
        <v>44544</v>
      </c>
      <c r="E56" s="13"/>
      <c r="F56" s="13"/>
      <c r="G56" s="1">
        <f t="shared" si="0"/>
        <v>-30</v>
      </c>
      <c r="H56" s="12">
        <f t="shared" si="1"/>
        <v>-10440</v>
      </c>
    </row>
    <row r="57" spans="1:8" x14ac:dyDescent="0.25">
      <c r="A57" s="19" t="s">
        <v>180</v>
      </c>
      <c r="B57" s="12">
        <v>526.86</v>
      </c>
      <c r="C57" s="13">
        <v>44581</v>
      </c>
      <c r="D57" s="13">
        <v>44551</v>
      </c>
      <c r="E57" s="13"/>
      <c r="F57" s="13"/>
      <c r="G57" s="1">
        <f t="shared" si="0"/>
        <v>-30</v>
      </c>
      <c r="H57" s="12">
        <f t="shared" si="1"/>
        <v>-15805.800000000001</v>
      </c>
    </row>
    <row r="58" spans="1:8" x14ac:dyDescent="0.25">
      <c r="A58" s="19" t="s">
        <v>181</v>
      </c>
      <c r="B58" s="12">
        <v>25</v>
      </c>
      <c r="C58" s="13">
        <v>44581</v>
      </c>
      <c r="D58" s="13">
        <v>44551</v>
      </c>
      <c r="E58" s="13"/>
      <c r="F58" s="13"/>
      <c r="G58" s="1">
        <f t="shared" si="0"/>
        <v>-30</v>
      </c>
      <c r="H58" s="12">
        <f t="shared" si="1"/>
        <v>-750</v>
      </c>
    </row>
    <row r="59" spans="1:8" x14ac:dyDescent="0.25">
      <c r="A59" s="19" t="s">
        <v>182</v>
      </c>
      <c r="B59" s="12">
        <v>222.69</v>
      </c>
      <c r="C59" s="13">
        <v>44581</v>
      </c>
      <c r="D59" s="13">
        <v>44551</v>
      </c>
      <c r="E59" s="13"/>
      <c r="F59" s="13"/>
      <c r="G59" s="1">
        <f t="shared" si="0"/>
        <v>-30</v>
      </c>
      <c r="H59" s="12">
        <f t="shared" si="1"/>
        <v>-6680.7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2022-01-07T12:42:07Z</dcterms:modified>
</cp:coreProperties>
</file>