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STITUTOCOMPRENSIVO\Desktop\DSGA ORIETTA 2018-19\ANAC e RGS Stock debito e ITP indici tempestività pagamenti\"/>
    </mc:Choice>
  </mc:AlternateContent>
  <xr:revisionPtr revIDLastSave="0" documentId="8_{D147F2FB-028F-4085-85C3-8D13A27C52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<sst xmlns="http://schemas.openxmlformats.org/spreadsheetml/2006/main" count="236" uniqueCount="205">
  <si>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</si>
  <si>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</si>
  <si>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</si>
  <si>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</si>
  <si>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</si>
  <si>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</si>
  <si>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</si>
  <si>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</si>
  <si>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</si>
  <si>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</si>
  <si>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</si>
  <si>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</si>
  <si>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</si>
  <si>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</si>
  <si>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</si>
  <si>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</si>
  <si>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</si>
  <si>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</si>
  <si>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</si>
  <si>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</si>
  <si>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 xml:space="preserve">ISTITUTO COMPRENSIVO G. LEOPARDI </t>
  </si>
  <si>
    <t>61036 CALCINELLI DI SALTARA (PU) - Via Marconi n. 1/3 - C.F. 90020760410 C.M. PSIC823004</t>
  </si>
  <si>
    <t>2025</t>
  </si>
  <si>
    <t>2/364 del 12/12/2024</t>
  </si>
  <si>
    <t>18/3 del 16/12/2024</t>
  </si>
  <si>
    <t>2/372 del 13/12/2024</t>
  </si>
  <si>
    <t>3/192 del 20/12/2024</t>
  </si>
  <si>
    <t>169/E2 del 19/12/2024</t>
  </si>
  <si>
    <t>279/PA del 30/12/2024</t>
  </si>
  <si>
    <t>23-0-000038 del 31/12/2024</t>
  </si>
  <si>
    <t>01/0001835 del 31/12/2024</t>
  </si>
  <si>
    <t>2025BENA005008717 del 09/01/2025</t>
  </si>
  <si>
    <t>4/C del 03/01/2025</t>
  </si>
  <si>
    <t>1025004228 del 10/01/2025</t>
  </si>
  <si>
    <t>1 del 08/01/2025</t>
  </si>
  <si>
    <t>4 del 14/01/2025</t>
  </si>
  <si>
    <t>V3-578 del 10/01/2025</t>
  </si>
  <si>
    <t>81/FVIDF del 15/01/2025</t>
  </si>
  <si>
    <t>2/14 del 22/01/2025</t>
  </si>
  <si>
    <t>23 del 29/01/2025</t>
  </si>
  <si>
    <t>14/E2 del 31/01/2025</t>
  </si>
  <si>
    <t>2/18 del 06/02/2025</t>
  </si>
  <si>
    <t>1025029427 del 06/02/2025</t>
  </si>
  <si>
    <t>1/PA del 11/02/2025</t>
  </si>
  <si>
    <t>0000000609/PA del 11/02/2025</t>
  </si>
  <si>
    <t>3/19 del 11/02/2025</t>
  </si>
  <si>
    <t>2/2 del 31/01/2025</t>
  </si>
  <si>
    <t>88/LEPA del 07/02/2025</t>
  </si>
  <si>
    <t>82/FVIFO del 24/02/2025</t>
  </si>
  <si>
    <t>00009/B00 del 03/03/2025</t>
  </si>
  <si>
    <t>571/FVIDF del 18/02/2025</t>
  </si>
  <si>
    <t>V3-5037 del 20/02/2025</t>
  </si>
  <si>
    <t>0000001768/PA del 20/02/2025</t>
  </si>
  <si>
    <t>3/32 del 26/02/2025</t>
  </si>
  <si>
    <t>2/24 del 26/02/2025</t>
  </si>
  <si>
    <t>65 del 27/02/2025</t>
  </si>
  <si>
    <t>1025055026 del 05/03/2025</t>
  </si>
  <si>
    <t>2/55 del 06/03/2025</t>
  </si>
  <si>
    <t>2/56 del 06/03/2025</t>
  </si>
  <si>
    <t>FPA 4/25 del 10/03/2025</t>
  </si>
  <si>
    <t>29/25 del 07/03/2025</t>
  </si>
  <si>
    <t>01/0000249 del 18/03/2025</t>
  </si>
  <si>
    <t>12500607520000000192 del 14/03/2025</t>
  </si>
  <si>
    <t>483/BTER del 16/03/2025</t>
  </si>
  <si>
    <t>55 del 15/03/2025</t>
  </si>
  <si>
    <t>2/55 del 20/03/2025</t>
  </si>
  <si>
    <t>2/54 del 20/03/2025</t>
  </si>
  <si>
    <t>2/76 del 21/03/2025</t>
  </si>
  <si>
    <t>3/58 del 24/03/2025</t>
  </si>
  <si>
    <t>FPA 1/25 del 28/03/2025</t>
  </si>
  <si>
    <t>109 del 28/03/2025</t>
  </si>
  <si>
    <t>00/0002149 del 28/03/2025</t>
  </si>
  <si>
    <t>SP-0000011/25 del 28/03/2025</t>
  </si>
  <si>
    <t>2/67 del 31/03/2025</t>
  </si>
  <si>
    <t>2/66 del 31/03/2025</t>
  </si>
  <si>
    <t>65 del 01/04/2025</t>
  </si>
  <si>
    <t>V3-8621 del 27/03/2025</t>
  </si>
  <si>
    <t>47/E2 del 31/03/2025</t>
  </si>
  <si>
    <t>48/E2 del 31/03/2025</t>
  </si>
  <si>
    <t>1025080217 del 04/04/2025</t>
  </si>
  <si>
    <t>2/65 del 31/03/2025</t>
  </si>
  <si>
    <t>58/PA del 31/03/2025</t>
  </si>
  <si>
    <t>2/90 del 09/04/2025</t>
  </si>
  <si>
    <t>2/86 del 09/04/2025</t>
  </si>
  <si>
    <t>88 del 10/04/2025</t>
  </si>
  <si>
    <t>256 del 23/04/2025</t>
  </si>
  <si>
    <t>01/0000411 del 14/04/2025</t>
  </si>
  <si>
    <t>138/PA/2025 del 16/04/2025</t>
  </si>
  <si>
    <t>137/PA/2025 del 16/04/2025</t>
  </si>
  <si>
    <t>98/74TER/PA2025 del 09/04/2025</t>
  </si>
  <si>
    <t>12/251 del 24/04/2025</t>
  </si>
  <si>
    <t>1/16 del 24/04/2025</t>
  </si>
  <si>
    <t>380 PR del 23/04/2025</t>
  </si>
  <si>
    <t>68/E2 del 24/04/2025</t>
  </si>
  <si>
    <t>67/E2 del 24/04/2025</t>
  </si>
  <si>
    <t>2/114 del 30/04/2025</t>
  </si>
  <si>
    <t>137 del 29/04/2025</t>
  </si>
  <si>
    <t>122/74TER/PA2025 del 30/04/2025</t>
  </si>
  <si>
    <t>253/25 del 30/04/2025</t>
  </si>
  <si>
    <t>2/PA del 07/05/2025</t>
  </si>
  <si>
    <t>1/PA del 07/05/2025</t>
  </si>
  <si>
    <t>110/BP del 08/05/2025</t>
  </si>
  <si>
    <t>0398010001799 del 19/03/2025</t>
  </si>
  <si>
    <t>016EC/31 del 12/05/2025</t>
  </si>
  <si>
    <t>36 del 17/05/2025</t>
  </si>
  <si>
    <t>140/74TER/PA2025 del 12/05/2025</t>
  </si>
  <si>
    <t>244 PA del 16/05/2025</t>
  </si>
  <si>
    <t>148/74TER/PA2025 del 19/05/2025</t>
  </si>
  <si>
    <t>87/04 del 16/05/2025</t>
  </si>
  <si>
    <t>4/001 del 23/05/2025</t>
  </si>
  <si>
    <t>5/001 del 23/05/2025</t>
  </si>
  <si>
    <t>107/03 del 20/05/2025</t>
  </si>
  <si>
    <t>FPA 16/25 del 30/04/2025</t>
  </si>
  <si>
    <t>25/P del 26/05/2025</t>
  </si>
  <si>
    <t>277 PA del 27/05/2025</t>
  </si>
  <si>
    <t>3/PA del 27/05/2025</t>
  </si>
  <si>
    <t>218 del 23/05/2025</t>
  </si>
  <si>
    <t>SP-0000025/25 del 30/05/2025</t>
  </si>
  <si>
    <t>SP-0000026/25 del 30/05/2025</t>
  </si>
  <si>
    <t>2/133 del 30/05/2025</t>
  </si>
  <si>
    <t>2/134 del 30/05/2025</t>
  </si>
  <si>
    <t>2/128 del 30/05/2025</t>
  </si>
  <si>
    <t>1025131029 del 03/06/2025</t>
  </si>
  <si>
    <t>V3-14279 del 30/05/2025</t>
  </si>
  <si>
    <t>345/FC del 26/05/2025</t>
  </si>
  <si>
    <t>154/74TER/PA2025 del 04/06/2025</t>
  </si>
  <si>
    <t>9E del 06/06/2025</t>
  </si>
  <si>
    <t>00000002/17/2025 del 09/06/2025</t>
  </si>
  <si>
    <t>0001125521 del 31/05/2025</t>
  </si>
  <si>
    <t>6 del 11/06/2025</t>
  </si>
  <si>
    <t>23-0-000014 del 31/05/2025</t>
  </si>
  <si>
    <t>06 del 12/06/2025</t>
  </si>
  <si>
    <t>2525/FVIDF del 06/06/2025</t>
  </si>
  <si>
    <t>398 /PA del 30/05/2025</t>
  </si>
  <si>
    <t>79/2025 del 13/06/2025</t>
  </si>
  <si>
    <t>5 del 17/06/2025</t>
  </si>
  <si>
    <t>FPA 1/25 del 20/06/2025</t>
  </si>
  <si>
    <t>126/A/2025 del 28/05/2025</t>
  </si>
  <si>
    <t>FPA 2/25 del 20/06/2025</t>
  </si>
  <si>
    <t>4 del 25/06/2025</t>
  </si>
  <si>
    <t>01/0000992 del 26/06/2025</t>
  </si>
  <si>
    <t>15E del 27/06/2025</t>
  </si>
  <si>
    <t>FPA 1/25 del 01/07/2025</t>
  </si>
  <si>
    <t>00/0003216 del 24/06/2025</t>
  </si>
  <si>
    <t>96/PA del 23/06/2025</t>
  </si>
  <si>
    <t>73 del 02/07/2025</t>
  </si>
  <si>
    <t>74 del 02/07/2025</t>
  </si>
  <si>
    <t>75 del 02/07/2025</t>
  </si>
  <si>
    <t>002-00012 del 01/07/2025</t>
  </si>
  <si>
    <t>01/0001027 del 30/06/2025</t>
  </si>
  <si>
    <t>08 del 02/07/2025</t>
  </si>
  <si>
    <t>1025162381 del 09/07/2025</t>
  </si>
  <si>
    <t>87 del 09/07/2025</t>
  </si>
  <si>
    <t>7 del 30/06/2025</t>
  </si>
  <si>
    <t>8 del 30/06/2025</t>
  </si>
  <si>
    <t>152 del 02/07/2025</t>
  </si>
  <si>
    <t>188/A/2025 del 11/07/2025</t>
  </si>
  <si>
    <t>FPA 1/25 del 22/07/2025</t>
  </si>
  <si>
    <t>1/PA del 06/08/2025</t>
  </si>
  <si>
    <t>109 del 21/08/2025</t>
  </si>
  <si>
    <t>234 del 03/09/2025</t>
  </si>
  <si>
    <t>3296/FVIDF del 01/09/2025</t>
  </si>
  <si>
    <t>0000003794/PA del 08/09/2025</t>
  </si>
  <si>
    <t>1025210208 del 11/09/2025</t>
  </si>
  <si>
    <t>103/E2 del 12/09/2025</t>
  </si>
  <si>
    <t>12500600010000014990 del 24/09/2025</t>
  </si>
  <si>
    <t>FPA 2/25 del 24/09/2025</t>
  </si>
  <si>
    <t>00/0004329 del 30/09/2025</t>
  </si>
  <si>
    <t>2/227 del 29/09/2025</t>
  </si>
  <si>
    <t>106/E2 del 25/09/2025</t>
  </si>
  <si>
    <t>440 del 02/10/2025</t>
  </si>
  <si>
    <t>00248/B00 del 07/10/2025</t>
  </si>
  <si>
    <t>1/1757 del 08/10/2025</t>
  </si>
  <si>
    <t>152/PA del 30/09/2025</t>
  </si>
  <si>
    <t>368/PA/2025 del 13/10/2025</t>
  </si>
  <si>
    <t>348/TER del 17/10/2025</t>
  </si>
  <si>
    <t>347/TER del 17/10/2025</t>
  </si>
  <si>
    <t>346/TER del 17/10/2025</t>
  </si>
  <si>
    <t>1025238582 del 28/10/2025</t>
  </si>
  <si>
    <t>1025238378 del 28/10/2025</t>
  </si>
  <si>
    <t>568 del 27/10/2025</t>
  </si>
  <si>
    <t>252/A/2025 del 07/10/2025</t>
  </si>
  <si>
    <t>253/A/2025 del 07/10/2025</t>
  </si>
  <si>
    <t>9 del 22/10/2025</t>
  </si>
  <si>
    <t>186/74TER/PA2025 del 27/10/2025</t>
  </si>
  <si>
    <t>339/A/2025 del 05/11/2025</t>
  </si>
  <si>
    <t>SP-0000054/25 del 31/10/2025</t>
  </si>
  <si>
    <t>384/TER del 07/11/2025</t>
  </si>
  <si>
    <t>383/TER del 07/11/2025</t>
  </si>
  <si>
    <t>189/74TER/PA2025 del 02/11/2025</t>
  </si>
  <si>
    <t>190/74TER/PA2025 del 02/11/2025</t>
  </si>
  <si>
    <t>00296/B00 del 11/11/2025</t>
  </si>
  <si>
    <t>119/25 del 12/11/2025</t>
  </si>
  <si>
    <t>196/74TER/PA2025 del 14/11/2025</t>
  </si>
  <si>
    <t>195/74TER/PA2025 del 14/11/2025</t>
  </si>
  <si>
    <t>197/74TER/PA2025 del 14/11/2025</t>
  </si>
  <si>
    <t>4633/FVIDF del 14/11/2025</t>
  </si>
  <si>
    <t>404/TER del 21/11/2025</t>
  </si>
  <si>
    <t>403/TER del 21/11/2025</t>
  </si>
  <si>
    <t>13266/FVISE del 19/11/2025</t>
  </si>
  <si>
    <t>248 del 02/12/2025</t>
  </si>
  <si>
    <t>1817/00 del 29/11/2025</t>
  </si>
  <si>
    <t>00/0005353 del 03/12/2025</t>
  </si>
  <si>
    <t>1025268739 del 04/12/2025</t>
  </si>
  <si>
    <t>23-0-000031 del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</si>
</sst>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2" fontId="0" fillId="0" borderId="0" xfId="0" applyNumberFormat="1"/>
    <xf numFmtId="14" fontId="0" fillId="0" borderId="0" xfId="0" applyNumberForma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7" fillId="0" borderId="0" xfId="0" applyFont="1"/>
    <xf numFmtId="0" fontId="0" fillId="0" borderId="1" xfId="0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G9" sqref="G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23" t="s">
        <v>1</v>
      </c>
      <c r="B7" s="24"/>
      <c r="C7" s="24"/>
      <c r="D7" s="24"/>
      <c r="E7" s="24"/>
      <c r="F7" s="25"/>
    </row>
    <row r="8" spans="1:9" ht="30.75" customHeight="1" x14ac:dyDescent="0.25">
      <c r="A8" s="26" t="s">
        <v>0</v>
      </c>
      <c r="B8" s="27"/>
      <c r="C8" s="28" t="s">
        <v>5</v>
      </c>
      <c r="D8" s="27"/>
      <c r="E8" s="29" t="s">
        <v>11</v>
      </c>
      <c r="F8" s="30"/>
    </row>
    <row r="9" spans="1:9" ht="29.25" customHeight="1" thickBot="1" x14ac:dyDescent="0.3">
      <c r="A9" s="31">
        <f>SUM(B13:B16)</f>
        <v>189</v>
      </c>
      <c r="B9" s="32"/>
      <c r="C9" s="33">
        <f>SUM(C13:C16)</f>
        <v>334143.88999999996</v>
      </c>
      <c r="D9" s="32"/>
      <c r="E9" s="34">
        <f>('Trimestre 1'!H1+'Trimestre 2'!H1+'Trimestre 3'!H1+'Trimestre 4'!H1)/C9</f>
        <v>-18.322343317425315</v>
      </c>
      <c r="F9" s="35"/>
    </row>
    <row r="10" spans="1:9" ht="20.100000000000001" customHeight="1" thickBot="1" x14ac:dyDescent="0.3">
      <c r="A10" s="36"/>
      <c r="B10" s="36"/>
      <c r="C10" s="37"/>
      <c r="D10" s="36"/>
      <c r="E10" s="38"/>
      <c r="F10" s="39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76.5" x14ac:dyDescent="0.25">
      <c r="A12" s="43" t="s">
        <v>3</v>
      </c>
      <c r="B12" s="44" t="s">
        <v>0</v>
      </c>
      <c r="C12" s="45" t="s">
        <v>5</v>
      </c>
      <c r="D12" s="46" t="s">
        <v>12</v>
      </c>
      <c r="E12" s="46" t="s">
        <v>18</v>
      </c>
      <c r="F12" s="47" t="s">
        <v>19</v>
      </c>
    </row>
    <row r="13" spans="1:9" ht="22.5" customHeight="1" x14ac:dyDescent="0.25">
      <c r="A13" s="18" t="s">
        <v>13</v>
      </c>
      <c r="B13" s="14">
        <f>'Trimestre 1'!C1</f>
        <v>48</v>
      </c>
      <c r="C13" s="19">
        <f>'Trimestre 1'!B1</f>
        <v>79697.659999999989</v>
      </c>
      <c r="D13" s="19">
        <f>'Trimestre 1'!G1</f>
        <v>-20.434768473754435</v>
      </c>
      <c r="E13" s="19">
        <v>16148.85</v>
      </c>
      <c r="F13" s="20">
        <v>6</v>
      </c>
      <c r="G13" s="4"/>
      <c r="H13" s="5"/>
      <c r="I13" s="5"/>
    </row>
    <row r="14" spans="1:9" ht="22.5" customHeight="1" x14ac:dyDescent="0.25">
      <c r="A14" s="18" t="s">
        <v>14</v>
      </c>
      <c r="B14" s="14">
        <f>'Trimestre 2'!C1</f>
        <v>67</v>
      </c>
      <c r="C14" s="19">
        <f>'Trimestre 2'!B1</f>
        <v>103444.62999999999</v>
      </c>
      <c r="D14" s="19">
        <f>'Trimestre 2'!G1</f>
        <v>-17.744274304040719</v>
      </c>
      <c r="E14" s="19">
        <v>12040</v>
      </c>
      <c r="F14" s="20">
        <v>5</v>
      </c>
    </row>
    <row r="15" spans="1:9" ht="22.5" customHeight="1" x14ac:dyDescent="0.25">
      <c r="A15" s="18" t="s">
        <v>15</v>
      </c>
      <c r="B15" s="14">
        <f>'Trimestre 3'!C1</f>
        <v>33</v>
      </c>
      <c r="C15" s="19">
        <f>'Trimestre 3'!B1</f>
        <v>73602.38</v>
      </c>
      <c r="D15" s="19">
        <f>'Trimestre 3'!G1</f>
        <v>-19.629879767474911</v>
      </c>
      <c r="E15" s="19">
        <v>0</v>
      </c>
      <c r="F15" s="20">
        <v>3</v>
      </c>
    </row>
    <row r="16" spans="1:9" ht="21.75" customHeight="1" x14ac:dyDescent="0.25">
      <c r="A16" s="18" t="s">
        <v>16</v>
      </c>
      <c r="B16" s="14">
        <f>'Trimestre 4'!C1</f>
        <v>41</v>
      </c>
      <c r="C16" s="19">
        <f>'Trimestre 4'!B1</f>
        <v>77399.219999999987</v>
      </c>
      <c r="D16" s="19">
        <f>'Trimestre 4'!G1</f>
        <v>-15.676386402860391</v>
      </c>
      <c r="E16" s="19">
        <v>5845.07</v>
      </c>
      <c r="F16" s="20">
        <v>9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79697.659999999989</v>
      </c>
      <c r="C1">
        <f>COUNTA(A4:A203)</f>
        <v>48</v>
      </c>
      <c r="G1" s="13">
        <f>IF(B1&lt;&gt;0,H1/B1,0)</f>
        <v>-20.434768473754435</v>
      </c>
      <c r="H1" s="12">
        <f>SUM(H4:H195)</f>
        <v>-1628603.23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21" t="s">
        <v>10</v>
      </c>
      <c r="F3" s="22"/>
      <c r="G3" s="7" t="s">
        <v>8</v>
      </c>
      <c r="H3" s="7" t="s">
        <v>9</v>
      </c>
    </row>
    <row r="4" spans="1:8" x14ac:dyDescent="0.25">
      <c r="A4" s="16" t="s">
        <v>23</v>
      </c>
      <c r="B4" s="9">
        <v>406.74</v>
      </c>
      <c r="C4" s="10">
        <v>45668</v>
      </c>
      <c r="D4" s="10">
        <v>45665</v>
      </c>
      <c r="E4" s="10"/>
      <c r="F4" s="10"/>
      <c r="G4" s="1">
        <f>D4-C4-(F4-E4)</f>
        <v>-3</v>
      </c>
      <c r="H4" s="9">
        <f>B4*G4</f>
        <v>-1220.22</v>
      </c>
    </row>
    <row r="5" spans="1:8" x14ac:dyDescent="0.25">
      <c r="A5" s="16" t="s">
        <v>24</v>
      </c>
      <c r="B5" s="9">
        <v>162.63</v>
      </c>
      <c r="C5" s="10">
        <v>45672</v>
      </c>
      <c r="D5" s="10">
        <v>45665</v>
      </c>
      <c r="E5" s="10"/>
      <c r="F5" s="10"/>
      <c r="G5" s="1">
        <f t="shared" ref="G5:G68" si="0">D5-C5-(F5-E5)</f>
        <v>-7</v>
      </c>
      <c r="H5" s="9">
        <f t="shared" ref="H5:H68" si="1">B5*G5</f>
        <v>-1138.4100000000001</v>
      </c>
    </row>
    <row r="6" spans="1:8" x14ac:dyDescent="0.25">
      <c r="A6" s="16" t="s">
        <v>25</v>
      </c>
      <c r="B6" s="9">
        <v>67.900000000000006</v>
      </c>
      <c r="C6" s="10">
        <v>45669</v>
      </c>
      <c r="D6" s="10">
        <v>45665</v>
      </c>
      <c r="E6" s="10"/>
      <c r="F6" s="10"/>
      <c r="G6" s="1">
        <f t="shared" si="0"/>
        <v>-4</v>
      </c>
      <c r="H6" s="9">
        <f t="shared" si="1"/>
        <v>-271.60000000000002</v>
      </c>
    </row>
    <row r="7" spans="1:8" x14ac:dyDescent="0.25">
      <c r="A7" s="16" t="s">
        <v>26</v>
      </c>
      <c r="B7" s="9">
        <v>344.38</v>
      </c>
      <c r="C7" s="10">
        <v>45676</v>
      </c>
      <c r="D7" s="10">
        <v>45665</v>
      </c>
      <c r="E7" s="10"/>
      <c r="F7" s="10"/>
      <c r="G7" s="1">
        <f t="shared" si="0"/>
        <v>-11</v>
      </c>
      <c r="H7" s="9">
        <f t="shared" si="1"/>
        <v>-3788.18</v>
      </c>
    </row>
    <row r="8" spans="1:8" x14ac:dyDescent="0.25">
      <c r="A8" s="16" t="s">
        <v>27</v>
      </c>
      <c r="B8" s="9">
        <v>21.91</v>
      </c>
      <c r="C8" s="10">
        <v>45675</v>
      </c>
      <c r="D8" s="10">
        <v>45665</v>
      </c>
      <c r="E8" s="10"/>
      <c r="F8" s="10"/>
      <c r="G8" s="1">
        <f t="shared" si="0"/>
        <v>-10</v>
      </c>
      <c r="H8" s="9">
        <f t="shared" si="1"/>
        <v>-219.1</v>
      </c>
    </row>
    <row r="9" spans="1:8" x14ac:dyDescent="0.25">
      <c r="A9" s="16" t="s">
        <v>28</v>
      </c>
      <c r="B9" s="9">
        <v>262.39999999999998</v>
      </c>
      <c r="C9" s="10">
        <v>45686</v>
      </c>
      <c r="D9" s="10">
        <v>45673</v>
      </c>
      <c r="E9" s="10"/>
      <c r="F9" s="10"/>
      <c r="G9" s="1">
        <f t="shared" si="0"/>
        <v>-13</v>
      </c>
      <c r="H9" s="9">
        <f t="shared" si="1"/>
        <v>-3411.2</v>
      </c>
    </row>
    <row r="10" spans="1:8" x14ac:dyDescent="0.25">
      <c r="A10" s="16" t="s">
        <v>28</v>
      </c>
      <c r="B10" s="9">
        <v>1037.4100000000001</v>
      </c>
      <c r="C10" s="10">
        <v>45686</v>
      </c>
      <c r="D10" s="10">
        <v>45673</v>
      </c>
      <c r="E10" s="10"/>
      <c r="F10" s="10"/>
      <c r="G10" s="1">
        <f t="shared" si="0"/>
        <v>-13</v>
      </c>
      <c r="H10" s="9">
        <f t="shared" si="1"/>
        <v>-13486.33</v>
      </c>
    </row>
    <row r="11" spans="1:8" x14ac:dyDescent="0.25">
      <c r="A11" s="16" t="s">
        <v>29</v>
      </c>
      <c r="B11" s="9">
        <v>229</v>
      </c>
      <c r="C11" s="10">
        <v>45687</v>
      </c>
      <c r="D11" s="10">
        <v>45673</v>
      </c>
      <c r="E11" s="10"/>
      <c r="F11" s="10"/>
      <c r="G11" s="1">
        <f t="shared" si="0"/>
        <v>-14</v>
      </c>
      <c r="H11" s="9">
        <f t="shared" si="1"/>
        <v>-3206</v>
      </c>
    </row>
    <row r="12" spans="1:8" x14ac:dyDescent="0.25">
      <c r="A12" s="16" t="s">
        <v>30</v>
      </c>
      <c r="B12" s="9">
        <v>43</v>
      </c>
      <c r="C12" s="10">
        <v>45687</v>
      </c>
      <c r="D12" s="10">
        <v>45673</v>
      </c>
      <c r="E12" s="10"/>
      <c r="F12" s="10"/>
      <c r="G12" s="1">
        <f t="shared" si="0"/>
        <v>-14</v>
      </c>
      <c r="H12" s="9">
        <f t="shared" si="1"/>
        <v>-602</v>
      </c>
    </row>
    <row r="13" spans="1:8" x14ac:dyDescent="0.25">
      <c r="A13" s="16" t="s">
        <v>31</v>
      </c>
      <c r="B13" s="9">
        <v>5174.3999999999996</v>
      </c>
      <c r="C13" s="10">
        <v>45696</v>
      </c>
      <c r="D13" s="10">
        <v>45673</v>
      </c>
      <c r="E13" s="10"/>
      <c r="F13" s="10"/>
      <c r="G13" s="1">
        <f t="shared" si="0"/>
        <v>-23</v>
      </c>
      <c r="H13" s="9">
        <f t="shared" si="1"/>
        <v>-119011.2</v>
      </c>
    </row>
    <row r="14" spans="1:8" x14ac:dyDescent="0.25">
      <c r="A14" s="16" t="s">
        <v>32</v>
      </c>
      <c r="B14" s="9">
        <v>1100</v>
      </c>
      <c r="C14" s="10">
        <v>45690</v>
      </c>
      <c r="D14" s="10">
        <v>45673</v>
      </c>
      <c r="E14" s="10"/>
      <c r="F14" s="10"/>
      <c r="G14" s="1">
        <f t="shared" si="0"/>
        <v>-17</v>
      </c>
      <c r="H14" s="9">
        <f t="shared" si="1"/>
        <v>-18700</v>
      </c>
    </row>
    <row r="15" spans="1:8" x14ac:dyDescent="0.25">
      <c r="A15" s="16" t="s">
        <v>33</v>
      </c>
      <c r="B15" s="9">
        <v>31.82</v>
      </c>
      <c r="C15" s="10">
        <v>45697</v>
      </c>
      <c r="D15" s="10">
        <v>45673</v>
      </c>
      <c r="E15" s="10"/>
      <c r="F15" s="10"/>
      <c r="G15" s="1">
        <f t="shared" si="0"/>
        <v>-24</v>
      </c>
      <c r="H15" s="9">
        <f t="shared" si="1"/>
        <v>-763.68</v>
      </c>
    </row>
    <row r="16" spans="1:8" x14ac:dyDescent="0.25">
      <c r="A16" s="16" t="s">
        <v>34</v>
      </c>
      <c r="B16" s="9">
        <v>223.93</v>
      </c>
      <c r="C16" s="10">
        <v>45695</v>
      </c>
      <c r="D16" s="10">
        <v>45673</v>
      </c>
      <c r="E16" s="10"/>
      <c r="F16" s="10"/>
      <c r="G16" s="1">
        <f t="shared" si="0"/>
        <v>-22</v>
      </c>
      <c r="H16" s="9">
        <f t="shared" si="1"/>
        <v>-4926.46</v>
      </c>
    </row>
    <row r="17" spans="1:8" x14ac:dyDescent="0.25">
      <c r="A17" s="16" t="s">
        <v>35</v>
      </c>
      <c r="B17" s="9">
        <v>1230</v>
      </c>
      <c r="C17" s="10">
        <v>45701</v>
      </c>
      <c r="D17" s="10">
        <v>45673</v>
      </c>
      <c r="E17" s="10"/>
      <c r="F17" s="10"/>
      <c r="G17" s="1">
        <f t="shared" si="0"/>
        <v>-28</v>
      </c>
      <c r="H17" s="9">
        <f t="shared" si="1"/>
        <v>-34440</v>
      </c>
    </row>
    <row r="18" spans="1:8" x14ac:dyDescent="0.25">
      <c r="A18" s="16" t="s">
        <v>36</v>
      </c>
      <c r="B18" s="9">
        <v>115.57</v>
      </c>
      <c r="C18" s="10">
        <v>45697</v>
      </c>
      <c r="D18" s="10">
        <v>45686</v>
      </c>
      <c r="E18" s="10"/>
      <c r="F18" s="10"/>
      <c r="G18" s="1">
        <f t="shared" si="0"/>
        <v>-11</v>
      </c>
      <c r="H18" s="9">
        <f t="shared" si="1"/>
        <v>-1271.27</v>
      </c>
    </row>
    <row r="19" spans="1:8" x14ac:dyDescent="0.25">
      <c r="A19" s="16" t="s">
        <v>37</v>
      </c>
      <c r="B19" s="9">
        <v>942.11</v>
      </c>
      <c r="C19" s="10">
        <v>45702</v>
      </c>
      <c r="D19" s="10">
        <v>45686</v>
      </c>
      <c r="E19" s="10"/>
      <c r="F19" s="10"/>
      <c r="G19" s="1">
        <f t="shared" si="0"/>
        <v>-16</v>
      </c>
      <c r="H19" s="9">
        <f t="shared" si="1"/>
        <v>-15073.76</v>
      </c>
    </row>
    <row r="20" spans="1:8" x14ac:dyDescent="0.25">
      <c r="A20" s="16" t="s">
        <v>38</v>
      </c>
      <c r="B20" s="9">
        <v>171.31</v>
      </c>
      <c r="C20" s="10">
        <v>45709</v>
      </c>
      <c r="D20" s="10">
        <v>45686</v>
      </c>
      <c r="E20" s="10"/>
      <c r="F20" s="10"/>
      <c r="G20" s="1">
        <f t="shared" si="0"/>
        <v>-23</v>
      </c>
      <c r="H20" s="9">
        <f t="shared" si="1"/>
        <v>-3940.13</v>
      </c>
    </row>
    <row r="21" spans="1:8" x14ac:dyDescent="0.25">
      <c r="A21" s="16" t="s">
        <v>39</v>
      </c>
      <c r="B21" s="9">
        <v>245.08</v>
      </c>
      <c r="C21" s="10">
        <v>45716</v>
      </c>
      <c r="D21" s="10">
        <v>45695</v>
      </c>
      <c r="E21" s="10"/>
      <c r="F21" s="10"/>
      <c r="G21" s="1">
        <f t="shared" si="0"/>
        <v>-21</v>
      </c>
      <c r="H21" s="9">
        <f t="shared" si="1"/>
        <v>-5146.68</v>
      </c>
    </row>
    <row r="22" spans="1:8" x14ac:dyDescent="0.25">
      <c r="A22" s="16" t="s">
        <v>40</v>
      </c>
      <c r="B22" s="9">
        <v>4831.21</v>
      </c>
      <c r="C22" s="10">
        <v>45718</v>
      </c>
      <c r="D22" s="10">
        <v>45695</v>
      </c>
      <c r="E22" s="10"/>
      <c r="F22" s="10"/>
      <c r="G22" s="1">
        <f t="shared" si="0"/>
        <v>-23</v>
      </c>
      <c r="H22" s="9">
        <f t="shared" si="1"/>
        <v>-111117.83</v>
      </c>
    </row>
    <row r="23" spans="1:8" x14ac:dyDescent="0.25">
      <c r="A23" s="16" t="s">
        <v>41</v>
      </c>
      <c r="B23" s="9">
        <v>98.86</v>
      </c>
      <c r="C23" s="10">
        <v>45724</v>
      </c>
      <c r="D23" s="10">
        <v>45695</v>
      </c>
      <c r="E23" s="10"/>
      <c r="F23" s="10"/>
      <c r="G23" s="1">
        <f t="shared" si="0"/>
        <v>-29</v>
      </c>
      <c r="H23" s="9">
        <f t="shared" si="1"/>
        <v>-2866.94</v>
      </c>
    </row>
    <row r="24" spans="1:8" x14ac:dyDescent="0.25">
      <c r="A24" s="16" t="s">
        <v>42</v>
      </c>
      <c r="B24" s="9">
        <v>110.16</v>
      </c>
      <c r="C24" s="10">
        <v>45724</v>
      </c>
      <c r="D24" s="10">
        <v>45695</v>
      </c>
      <c r="E24" s="10"/>
      <c r="F24" s="10"/>
      <c r="G24" s="1">
        <f t="shared" si="0"/>
        <v>-29</v>
      </c>
      <c r="H24" s="9">
        <f t="shared" si="1"/>
        <v>-3194.64</v>
      </c>
    </row>
    <row r="25" spans="1:8" x14ac:dyDescent="0.25">
      <c r="A25" s="16" t="s">
        <v>43</v>
      </c>
      <c r="B25" s="9">
        <v>552.91999999999996</v>
      </c>
      <c r="C25" s="10">
        <v>45729</v>
      </c>
      <c r="D25" s="10">
        <v>45712</v>
      </c>
      <c r="E25" s="10"/>
      <c r="F25" s="10"/>
      <c r="G25" s="1">
        <f t="shared" si="0"/>
        <v>-17</v>
      </c>
      <c r="H25" s="9">
        <f t="shared" si="1"/>
        <v>-9399.64</v>
      </c>
    </row>
    <row r="26" spans="1:8" x14ac:dyDescent="0.25">
      <c r="A26" s="16" t="s">
        <v>44</v>
      </c>
      <c r="B26" s="9">
        <v>1275</v>
      </c>
      <c r="C26" s="10">
        <v>45729</v>
      </c>
      <c r="D26" s="10">
        <v>45712</v>
      </c>
      <c r="E26" s="10"/>
      <c r="F26" s="10"/>
      <c r="G26" s="1">
        <f t="shared" si="0"/>
        <v>-17</v>
      </c>
      <c r="H26" s="9">
        <f t="shared" si="1"/>
        <v>-21675</v>
      </c>
    </row>
    <row r="27" spans="1:8" x14ac:dyDescent="0.25">
      <c r="A27" s="16" t="s">
        <v>45</v>
      </c>
      <c r="B27" s="9">
        <v>1732</v>
      </c>
      <c r="C27" s="10">
        <v>45729</v>
      </c>
      <c r="D27" s="10">
        <v>45712</v>
      </c>
      <c r="E27" s="10"/>
      <c r="F27" s="10"/>
      <c r="G27" s="1">
        <f t="shared" si="0"/>
        <v>-17</v>
      </c>
      <c r="H27" s="9">
        <f t="shared" si="1"/>
        <v>-29444</v>
      </c>
    </row>
    <row r="28" spans="1:8" x14ac:dyDescent="0.25">
      <c r="A28" s="16" t="s">
        <v>46</v>
      </c>
      <c r="B28" s="9">
        <v>2570.5</v>
      </c>
      <c r="C28" s="10">
        <v>45718</v>
      </c>
      <c r="D28" s="10">
        <v>45712</v>
      </c>
      <c r="E28" s="10"/>
      <c r="F28" s="10"/>
      <c r="G28" s="1">
        <f t="shared" si="0"/>
        <v>-6</v>
      </c>
      <c r="H28" s="9">
        <f t="shared" si="1"/>
        <v>-15423</v>
      </c>
    </row>
    <row r="29" spans="1:8" x14ac:dyDescent="0.25">
      <c r="A29" s="16" t="s">
        <v>47</v>
      </c>
      <c r="B29" s="9">
        <v>5141</v>
      </c>
      <c r="C29" s="10">
        <v>45725</v>
      </c>
      <c r="D29" s="10">
        <v>45712</v>
      </c>
      <c r="E29" s="10"/>
      <c r="F29" s="10"/>
      <c r="G29" s="1">
        <f t="shared" si="0"/>
        <v>-13</v>
      </c>
      <c r="H29" s="9">
        <f t="shared" si="1"/>
        <v>-66833</v>
      </c>
    </row>
    <row r="30" spans="1:8" x14ac:dyDescent="0.25">
      <c r="A30" s="16" t="s">
        <v>48</v>
      </c>
      <c r="B30" s="9">
        <v>1499</v>
      </c>
      <c r="C30" s="10">
        <v>45742</v>
      </c>
      <c r="D30" s="10">
        <v>45713</v>
      </c>
      <c r="E30" s="10"/>
      <c r="F30" s="10"/>
      <c r="G30" s="1">
        <f t="shared" si="0"/>
        <v>-29</v>
      </c>
      <c r="H30" s="9">
        <f t="shared" si="1"/>
        <v>-43471</v>
      </c>
    </row>
    <row r="31" spans="1:8" x14ac:dyDescent="0.25">
      <c r="A31" s="16" t="s">
        <v>49</v>
      </c>
      <c r="B31" s="9">
        <v>94.9</v>
      </c>
      <c r="C31" s="10">
        <v>45749</v>
      </c>
      <c r="D31" s="10">
        <v>45722</v>
      </c>
      <c r="E31" s="10"/>
      <c r="F31" s="10"/>
      <c r="G31" s="1">
        <f t="shared" si="0"/>
        <v>-27</v>
      </c>
      <c r="H31" s="9">
        <f t="shared" si="1"/>
        <v>-2562.3000000000002</v>
      </c>
    </row>
    <row r="32" spans="1:8" x14ac:dyDescent="0.25">
      <c r="A32" s="16" t="s">
        <v>50</v>
      </c>
      <c r="B32" s="9">
        <v>116.39</v>
      </c>
      <c r="C32" s="10">
        <v>45736</v>
      </c>
      <c r="D32" s="10">
        <v>45722</v>
      </c>
      <c r="E32" s="10"/>
      <c r="F32" s="10"/>
      <c r="G32" s="1">
        <f t="shared" si="0"/>
        <v>-14</v>
      </c>
      <c r="H32" s="9">
        <f t="shared" si="1"/>
        <v>-1629.46</v>
      </c>
    </row>
    <row r="33" spans="1:8" x14ac:dyDescent="0.25">
      <c r="A33" s="16" t="s">
        <v>51</v>
      </c>
      <c r="B33" s="9">
        <v>318.27</v>
      </c>
      <c r="C33" s="10">
        <v>45738</v>
      </c>
      <c r="D33" s="10">
        <v>45722</v>
      </c>
      <c r="E33" s="10"/>
      <c r="F33" s="10"/>
      <c r="G33" s="1">
        <f t="shared" si="0"/>
        <v>-16</v>
      </c>
      <c r="H33" s="9">
        <f t="shared" si="1"/>
        <v>-5092.32</v>
      </c>
    </row>
    <row r="34" spans="1:8" x14ac:dyDescent="0.25">
      <c r="A34" s="16" t="s">
        <v>52</v>
      </c>
      <c r="B34" s="9">
        <v>515</v>
      </c>
      <c r="C34" s="10">
        <v>45738</v>
      </c>
      <c r="D34" s="10">
        <v>45722</v>
      </c>
      <c r="E34" s="10"/>
      <c r="F34" s="10"/>
      <c r="G34" s="1">
        <f t="shared" si="0"/>
        <v>-16</v>
      </c>
      <c r="H34" s="9">
        <f t="shared" si="1"/>
        <v>-8240</v>
      </c>
    </row>
    <row r="35" spans="1:8" x14ac:dyDescent="0.25">
      <c r="A35" s="16" t="s">
        <v>53</v>
      </c>
      <c r="B35" s="9">
        <v>2874</v>
      </c>
      <c r="C35" s="10">
        <v>45744</v>
      </c>
      <c r="D35" s="10">
        <v>45722</v>
      </c>
      <c r="E35" s="10"/>
      <c r="F35" s="10"/>
      <c r="G35" s="1">
        <f t="shared" si="0"/>
        <v>-22</v>
      </c>
      <c r="H35" s="9">
        <f t="shared" si="1"/>
        <v>-63228</v>
      </c>
    </row>
    <row r="36" spans="1:8" x14ac:dyDescent="0.25">
      <c r="A36" s="16" t="s">
        <v>54</v>
      </c>
      <c r="B36" s="9">
        <v>365.73</v>
      </c>
      <c r="C36" s="10">
        <v>45744</v>
      </c>
      <c r="D36" s="10">
        <v>45722</v>
      </c>
      <c r="E36" s="10"/>
      <c r="F36" s="10"/>
      <c r="G36" s="1">
        <f t="shared" si="0"/>
        <v>-22</v>
      </c>
      <c r="H36" s="9">
        <f t="shared" si="1"/>
        <v>-8046.06</v>
      </c>
    </row>
    <row r="37" spans="1:8" x14ac:dyDescent="0.25">
      <c r="A37" s="16" t="s">
        <v>55</v>
      </c>
      <c r="B37" s="9">
        <v>560</v>
      </c>
      <c r="C37" s="10">
        <v>45745</v>
      </c>
      <c r="D37" s="10">
        <v>45722</v>
      </c>
      <c r="E37" s="10"/>
      <c r="F37" s="10"/>
      <c r="G37" s="1">
        <f t="shared" si="0"/>
        <v>-23</v>
      </c>
      <c r="H37" s="9">
        <f t="shared" si="1"/>
        <v>-12880</v>
      </c>
    </row>
    <row r="38" spans="1:8" x14ac:dyDescent="0.25">
      <c r="A38" s="16" t="s">
        <v>56</v>
      </c>
      <c r="B38" s="9">
        <v>4.0599999999999996</v>
      </c>
      <c r="C38" s="10">
        <v>45751</v>
      </c>
      <c r="D38" s="10">
        <v>45722</v>
      </c>
      <c r="E38" s="10"/>
      <c r="F38" s="10"/>
      <c r="G38" s="1">
        <f t="shared" si="0"/>
        <v>-29</v>
      </c>
      <c r="H38" s="9">
        <f t="shared" si="1"/>
        <v>-117.74</v>
      </c>
    </row>
    <row r="39" spans="1:8" x14ac:dyDescent="0.25">
      <c r="A39" s="16" t="s">
        <v>57</v>
      </c>
      <c r="B39" s="9">
        <v>1631.96</v>
      </c>
      <c r="C39" s="10">
        <v>45752</v>
      </c>
      <c r="D39" s="10">
        <v>45726</v>
      </c>
      <c r="E39" s="10"/>
      <c r="F39" s="10"/>
      <c r="G39" s="1">
        <f t="shared" si="0"/>
        <v>-26</v>
      </c>
      <c r="H39" s="9">
        <f t="shared" si="1"/>
        <v>-42430.96</v>
      </c>
    </row>
    <row r="40" spans="1:8" x14ac:dyDescent="0.25">
      <c r="A40" s="16" t="s">
        <v>58</v>
      </c>
      <c r="B40" s="9">
        <v>3318.84</v>
      </c>
      <c r="C40" s="10">
        <v>45752</v>
      </c>
      <c r="D40" s="10">
        <v>45726</v>
      </c>
      <c r="E40" s="10"/>
      <c r="F40" s="10"/>
      <c r="G40" s="1">
        <f t="shared" si="0"/>
        <v>-26</v>
      </c>
      <c r="H40" s="9">
        <f t="shared" si="1"/>
        <v>-86289.84</v>
      </c>
    </row>
    <row r="41" spans="1:8" x14ac:dyDescent="0.25">
      <c r="A41" s="16" t="s">
        <v>59</v>
      </c>
      <c r="B41" s="9">
        <v>420</v>
      </c>
      <c r="C41" s="10">
        <v>45756</v>
      </c>
      <c r="D41" s="10">
        <v>45734</v>
      </c>
      <c r="E41" s="10"/>
      <c r="F41" s="10"/>
      <c r="G41" s="1">
        <f t="shared" si="0"/>
        <v>-22</v>
      </c>
      <c r="H41" s="9">
        <f t="shared" si="1"/>
        <v>-9240</v>
      </c>
    </row>
    <row r="42" spans="1:8" x14ac:dyDescent="0.25">
      <c r="A42" s="16" t="s">
        <v>60</v>
      </c>
      <c r="B42" s="9">
        <v>864.3</v>
      </c>
      <c r="C42" s="10">
        <v>45753</v>
      </c>
      <c r="D42" s="10">
        <v>45734</v>
      </c>
      <c r="E42" s="10"/>
      <c r="F42" s="10"/>
      <c r="G42" s="1">
        <f t="shared" si="0"/>
        <v>-19</v>
      </c>
      <c r="H42" s="9">
        <f t="shared" si="1"/>
        <v>-16421.7</v>
      </c>
    </row>
    <row r="43" spans="1:8" x14ac:dyDescent="0.25">
      <c r="A43" s="16" t="s">
        <v>61</v>
      </c>
      <c r="B43" s="9">
        <v>645</v>
      </c>
      <c r="C43" s="10">
        <v>45764</v>
      </c>
      <c r="D43" s="10">
        <v>45736</v>
      </c>
      <c r="E43" s="10"/>
      <c r="F43" s="10"/>
      <c r="G43" s="1">
        <f t="shared" si="0"/>
        <v>-28</v>
      </c>
      <c r="H43" s="9">
        <f t="shared" si="1"/>
        <v>-18060</v>
      </c>
    </row>
    <row r="44" spans="1:8" x14ac:dyDescent="0.25">
      <c r="A44" s="16" t="s">
        <v>62</v>
      </c>
      <c r="B44" s="9">
        <v>451.45</v>
      </c>
      <c r="C44" s="10">
        <v>45760</v>
      </c>
      <c r="D44" s="10">
        <v>45741</v>
      </c>
      <c r="E44" s="10"/>
      <c r="F44" s="10"/>
      <c r="G44" s="1">
        <f t="shared" si="0"/>
        <v>-19</v>
      </c>
      <c r="H44" s="9">
        <f t="shared" si="1"/>
        <v>-8577.5499999999993</v>
      </c>
    </row>
    <row r="45" spans="1:8" x14ac:dyDescent="0.25">
      <c r="A45" s="16" t="s">
        <v>63</v>
      </c>
      <c r="B45" s="9">
        <v>33787.5</v>
      </c>
      <c r="C45" s="10">
        <v>45762</v>
      </c>
      <c r="D45" s="10">
        <v>45741</v>
      </c>
      <c r="E45" s="10"/>
      <c r="F45" s="10"/>
      <c r="G45" s="1">
        <f t="shared" si="0"/>
        <v>-21</v>
      </c>
      <c r="H45" s="9">
        <f t="shared" si="1"/>
        <v>-709537.5</v>
      </c>
    </row>
    <row r="46" spans="1:8" x14ac:dyDescent="0.25">
      <c r="A46" s="16" t="s">
        <v>64</v>
      </c>
      <c r="B46" s="9">
        <v>1590.91</v>
      </c>
      <c r="C46" s="10">
        <v>45761</v>
      </c>
      <c r="D46" s="10">
        <v>45741</v>
      </c>
      <c r="E46" s="10"/>
      <c r="F46" s="10"/>
      <c r="G46" s="1">
        <f t="shared" si="0"/>
        <v>-20</v>
      </c>
      <c r="H46" s="9">
        <f t="shared" si="1"/>
        <v>-31818.2</v>
      </c>
    </row>
    <row r="47" spans="1:8" x14ac:dyDescent="0.25">
      <c r="A47" s="16" t="s">
        <v>65</v>
      </c>
      <c r="B47" s="9">
        <v>241.11</v>
      </c>
      <c r="C47" s="10">
        <v>45766</v>
      </c>
      <c r="D47" s="10">
        <v>45741</v>
      </c>
      <c r="E47" s="10"/>
      <c r="F47" s="10"/>
      <c r="G47" s="1">
        <f t="shared" si="0"/>
        <v>-25</v>
      </c>
      <c r="H47" s="9">
        <f t="shared" si="1"/>
        <v>-6027.75</v>
      </c>
    </row>
    <row r="48" spans="1:8" x14ac:dyDescent="0.25">
      <c r="A48" s="16" t="s">
        <v>66</v>
      </c>
      <c r="B48" s="9">
        <v>340.31</v>
      </c>
      <c r="C48" s="10">
        <v>45766</v>
      </c>
      <c r="D48" s="10">
        <v>45741</v>
      </c>
      <c r="E48" s="10"/>
      <c r="F48" s="10"/>
      <c r="G48" s="1">
        <f t="shared" si="0"/>
        <v>-25</v>
      </c>
      <c r="H48" s="9">
        <f t="shared" si="1"/>
        <v>-8507.75</v>
      </c>
    </row>
    <row r="49" spans="1:8" x14ac:dyDescent="0.25">
      <c r="A49" s="16" t="s">
        <v>67</v>
      </c>
      <c r="B49" s="9">
        <v>372.73</v>
      </c>
      <c r="C49" s="10">
        <v>45767</v>
      </c>
      <c r="D49" s="10">
        <v>45741</v>
      </c>
      <c r="E49" s="10"/>
      <c r="F49" s="10"/>
      <c r="G49" s="1">
        <f t="shared" si="0"/>
        <v>-26</v>
      </c>
      <c r="H49" s="9">
        <f t="shared" si="1"/>
        <v>-9690.98</v>
      </c>
    </row>
    <row r="50" spans="1:8" x14ac:dyDescent="0.25">
      <c r="A50" s="16" t="s">
        <v>68</v>
      </c>
      <c r="B50" s="9">
        <v>784.95</v>
      </c>
      <c r="C50" s="10">
        <v>45770</v>
      </c>
      <c r="D50" s="10">
        <v>45741</v>
      </c>
      <c r="E50" s="10"/>
      <c r="F50" s="10"/>
      <c r="G50" s="1">
        <f t="shared" si="0"/>
        <v>-29</v>
      </c>
      <c r="H50" s="9">
        <f t="shared" si="1"/>
        <v>-22763.55</v>
      </c>
    </row>
    <row r="51" spans="1:8" x14ac:dyDescent="0.25">
      <c r="A51" s="16" t="s">
        <v>69</v>
      </c>
      <c r="B51" s="9">
        <v>780.01</v>
      </c>
      <c r="C51" s="10">
        <v>45774</v>
      </c>
      <c r="D51" s="10">
        <v>45744</v>
      </c>
      <c r="E51" s="10"/>
      <c r="F51" s="10"/>
      <c r="G51" s="1">
        <f t="shared" si="0"/>
        <v>-30</v>
      </c>
      <c r="H51" s="9">
        <f t="shared" si="1"/>
        <v>-23400.3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103444.62999999999</v>
      </c>
      <c r="C1">
        <f>COUNTA(A4:A203)</f>
        <v>67</v>
      </c>
      <c r="G1" s="13">
        <f>IF(B1&lt;&gt;0,H1/B1,0)</f>
        <v>-17.744274304040719</v>
      </c>
      <c r="H1" s="12">
        <f>SUM(H4:H195)</f>
        <v>-1835549.8899999997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21" t="s">
        <v>10</v>
      </c>
      <c r="F3" s="22"/>
      <c r="G3" s="7" t="s">
        <v>8</v>
      </c>
      <c r="H3" s="7" t="s">
        <v>9</v>
      </c>
    </row>
    <row r="4" spans="1:8" x14ac:dyDescent="0.25">
      <c r="A4" s="16" t="s">
        <v>70</v>
      </c>
      <c r="B4" s="9">
        <v>220</v>
      </c>
      <c r="C4" s="10">
        <v>45774</v>
      </c>
      <c r="D4" s="10">
        <v>45748</v>
      </c>
      <c r="E4" s="10"/>
      <c r="F4" s="10"/>
      <c r="G4" s="1">
        <f>D4-C4-(F4-E4)</f>
        <v>-26</v>
      </c>
      <c r="H4" s="9">
        <f>B4*G4</f>
        <v>-5720</v>
      </c>
    </row>
    <row r="5" spans="1:8" x14ac:dyDescent="0.25">
      <c r="A5" s="16" t="s">
        <v>71</v>
      </c>
      <c r="B5" s="9">
        <v>282.5</v>
      </c>
      <c r="C5" s="10">
        <v>45774</v>
      </c>
      <c r="D5" s="10">
        <v>45748</v>
      </c>
      <c r="E5" s="10"/>
      <c r="F5" s="10"/>
      <c r="G5" s="1">
        <f t="shared" ref="G5:G68" si="0">D5-C5-(F5-E5)</f>
        <v>-26</v>
      </c>
      <c r="H5" s="9">
        <f t="shared" ref="H5:H68" si="1">B5*G5</f>
        <v>-7345</v>
      </c>
    </row>
    <row r="6" spans="1:8" x14ac:dyDescent="0.25">
      <c r="A6" s="16" t="s">
        <v>72</v>
      </c>
      <c r="B6" s="9">
        <v>260</v>
      </c>
      <c r="C6" s="10">
        <v>45774</v>
      </c>
      <c r="D6" s="10">
        <v>45748</v>
      </c>
      <c r="E6" s="10"/>
      <c r="F6" s="10"/>
      <c r="G6" s="1">
        <f t="shared" si="0"/>
        <v>-26</v>
      </c>
      <c r="H6" s="9">
        <f t="shared" si="1"/>
        <v>-6760</v>
      </c>
    </row>
    <row r="7" spans="1:8" x14ac:dyDescent="0.25">
      <c r="A7" s="16" t="s">
        <v>73</v>
      </c>
      <c r="B7" s="9">
        <v>204.47</v>
      </c>
      <c r="C7" s="10">
        <v>45777</v>
      </c>
      <c r="D7" s="10">
        <v>45748</v>
      </c>
      <c r="E7" s="10"/>
      <c r="F7" s="10"/>
      <c r="G7" s="1">
        <f t="shared" si="0"/>
        <v>-29</v>
      </c>
      <c r="H7" s="9">
        <f t="shared" si="1"/>
        <v>-5929.63</v>
      </c>
    </row>
    <row r="8" spans="1:8" x14ac:dyDescent="0.25">
      <c r="A8" s="16" t="s">
        <v>74</v>
      </c>
      <c r="B8" s="9">
        <v>358.77</v>
      </c>
      <c r="C8" s="10">
        <v>45777</v>
      </c>
      <c r="D8" s="10">
        <v>45748</v>
      </c>
      <c r="E8" s="10"/>
      <c r="F8" s="10"/>
      <c r="G8" s="1">
        <f t="shared" si="0"/>
        <v>-29</v>
      </c>
      <c r="H8" s="9">
        <f t="shared" si="1"/>
        <v>-10404.33</v>
      </c>
    </row>
    <row r="9" spans="1:8" x14ac:dyDescent="0.25">
      <c r="A9" s="16" t="s">
        <v>75</v>
      </c>
      <c r="B9" s="9">
        <v>624.1</v>
      </c>
      <c r="C9" s="10">
        <v>45778</v>
      </c>
      <c r="D9" s="10">
        <v>45754</v>
      </c>
      <c r="E9" s="10"/>
      <c r="F9" s="10"/>
      <c r="G9" s="1">
        <f t="shared" si="0"/>
        <v>-24</v>
      </c>
      <c r="H9" s="9">
        <f t="shared" si="1"/>
        <v>-14978.4</v>
      </c>
    </row>
    <row r="10" spans="1:8" x14ac:dyDescent="0.25">
      <c r="A10" s="16" t="s">
        <v>76</v>
      </c>
      <c r="B10" s="9">
        <v>70.11</v>
      </c>
      <c r="C10" s="10">
        <v>45773</v>
      </c>
      <c r="D10" s="10">
        <v>45754</v>
      </c>
      <c r="E10" s="10"/>
      <c r="F10" s="10"/>
      <c r="G10" s="1">
        <f t="shared" si="0"/>
        <v>-19</v>
      </c>
      <c r="H10" s="9">
        <f t="shared" si="1"/>
        <v>-1332.09</v>
      </c>
    </row>
    <row r="11" spans="1:8" x14ac:dyDescent="0.25">
      <c r="A11" s="16" t="s">
        <v>77</v>
      </c>
      <c r="B11" s="9">
        <v>113.84</v>
      </c>
      <c r="C11" s="10">
        <v>45777</v>
      </c>
      <c r="D11" s="10">
        <v>45754</v>
      </c>
      <c r="E11" s="10"/>
      <c r="F11" s="10"/>
      <c r="G11" s="1">
        <f t="shared" si="0"/>
        <v>-23</v>
      </c>
      <c r="H11" s="9">
        <f t="shared" si="1"/>
        <v>-2618.3200000000002</v>
      </c>
    </row>
    <row r="12" spans="1:8" x14ac:dyDescent="0.25">
      <c r="A12" s="16" t="s">
        <v>78</v>
      </c>
      <c r="B12" s="9">
        <v>88</v>
      </c>
      <c r="C12" s="10">
        <v>45777</v>
      </c>
      <c r="D12" s="10">
        <v>45754</v>
      </c>
      <c r="E12" s="10"/>
      <c r="F12" s="10"/>
      <c r="G12" s="1">
        <f t="shared" si="0"/>
        <v>-23</v>
      </c>
      <c r="H12" s="9">
        <f t="shared" si="1"/>
        <v>-2024</v>
      </c>
    </row>
    <row r="13" spans="1:8" x14ac:dyDescent="0.25">
      <c r="A13" s="16" t="s">
        <v>79</v>
      </c>
      <c r="B13" s="9">
        <v>10.81</v>
      </c>
      <c r="C13" s="10">
        <v>45781</v>
      </c>
      <c r="D13" s="10">
        <v>45754</v>
      </c>
      <c r="E13" s="10"/>
      <c r="F13" s="10"/>
      <c r="G13" s="1">
        <f t="shared" si="0"/>
        <v>-27</v>
      </c>
      <c r="H13" s="9">
        <f t="shared" si="1"/>
        <v>-291.87</v>
      </c>
    </row>
    <row r="14" spans="1:8" x14ac:dyDescent="0.25">
      <c r="A14" s="16" t="s">
        <v>80</v>
      </c>
      <c r="B14" s="9">
        <v>188.38</v>
      </c>
      <c r="C14" s="10">
        <v>45777</v>
      </c>
      <c r="D14" s="10">
        <v>45754</v>
      </c>
      <c r="E14" s="10"/>
      <c r="F14" s="10"/>
      <c r="G14" s="1">
        <f t="shared" si="0"/>
        <v>-23</v>
      </c>
      <c r="H14" s="9">
        <f t="shared" si="1"/>
        <v>-4332.74</v>
      </c>
    </row>
    <row r="15" spans="1:8" x14ac:dyDescent="0.25">
      <c r="A15" s="16" t="s">
        <v>81</v>
      </c>
      <c r="B15" s="9">
        <v>418.21</v>
      </c>
      <c r="C15" s="10">
        <v>45777</v>
      </c>
      <c r="D15" s="10">
        <v>45758</v>
      </c>
      <c r="E15" s="10"/>
      <c r="F15" s="10"/>
      <c r="G15" s="1">
        <f t="shared" si="0"/>
        <v>-19</v>
      </c>
      <c r="H15" s="9">
        <f t="shared" si="1"/>
        <v>-7945.99</v>
      </c>
    </row>
    <row r="16" spans="1:8" x14ac:dyDescent="0.25">
      <c r="A16" s="16" t="s">
        <v>81</v>
      </c>
      <c r="B16" s="9">
        <v>1921.62</v>
      </c>
      <c r="C16" s="10">
        <v>45777</v>
      </c>
      <c r="D16" s="10">
        <v>45758</v>
      </c>
      <c r="E16" s="10"/>
      <c r="F16" s="10"/>
      <c r="G16" s="1">
        <f t="shared" si="0"/>
        <v>-19</v>
      </c>
      <c r="H16" s="9">
        <f t="shared" si="1"/>
        <v>-36510.78</v>
      </c>
    </row>
    <row r="17" spans="1:8" x14ac:dyDescent="0.25">
      <c r="A17" s="16" t="s">
        <v>82</v>
      </c>
      <c r="B17" s="9">
        <v>295</v>
      </c>
      <c r="C17" s="10">
        <v>45786</v>
      </c>
      <c r="D17" s="10">
        <v>45758</v>
      </c>
      <c r="E17" s="10"/>
      <c r="F17" s="10"/>
      <c r="G17" s="1">
        <f t="shared" si="0"/>
        <v>-28</v>
      </c>
      <c r="H17" s="9">
        <f t="shared" si="1"/>
        <v>-8260</v>
      </c>
    </row>
    <row r="18" spans="1:8" x14ac:dyDescent="0.25">
      <c r="A18" s="16" t="s">
        <v>83</v>
      </c>
      <c r="B18" s="9">
        <v>221.25</v>
      </c>
      <c r="C18" s="10">
        <v>45786</v>
      </c>
      <c r="D18" s="10">
        <v>45758</v>
      </c>
      <c r="E18" s="10"/>
      <c r="F18" s="10"/>
      <c r="G18" s="1">
        <f t="shared" si="0"/>
        <v>-28</v>
      </c>
      <c r="H18" s="9">
        <f t="shared" si="1"/>
        <v>-6195</v>
      </c>
    </row>
    <row r="19" spans="1:8" x14ac:dyDescent="0.25">
      <c r="A19" s="16" t="s">
        <v>84</v>
      </c>
      <c r="B19" s="9">
        <v>520.49</v>
      </c>
      <c r="C19" s="10">
        <v>45787</v>
      </c>
      <c r="D19" s="10">
        <v>45770</v>
      </c>
      <c r="E19" s="10"/>
      <c r="F19" s="10"/>
      <c r="G19" s="1">
        <f t="shared" si="0"/>
        <v>-17</v>
      </c>
      <c r="H19" s="9">
        <f t="shared" si="1"/>
        <v>-8848.33</v>
      </c>
    </row>
    <row r="20" spans="1:8" x14ac:dyDescent="0.25">
      <c r="A20" s="16" t="s">
        <v>85</v>
      </c>
      <c r="B20" s="9">
        <v>513</v>
      </c>
      <c r="C20" s="10">
        <v>45800</v>
      </c>
      <c r="D20" s="10">
        <v>45771</v>
      </c>
      <c r="E20" s="10"/>
      <c r="F20" s="10"/>
      <c r="G20" s="1">
        <f t="shared" si="0"/>
        <v>-29</v>
      </c>
      <c r="H20" s="9">
        <f t="shared" si="1"/>
        <v>-14877</v>
      </c>
    </row>
    <row r="21" spans="1:8" x14ac:dyDescent="0.25">
      <c r="A21" s="16" t="s">
        <v>86</v>
      </c>
      <c r="B21" s="9">
        <v>920</v>
      </c>
      <c r="C21" s="10">
        <v>45791</v>
      </c>
      <c r="D21" s="10">
        <v>45782</v>
      </c>
      <c r="E21" s="10"/>
      <c r="F21" s="10"/>
      <c r="G21" s="1">
        <f t="shared" si="0"/>
        <v>-9</v>
      </c>
      <c r="H21" s="9">
        <f t="shared" si="1"/>
        <v>-8280</v>
      </c>
    </row>
    <row r="22" spans="1:8" x14ac:dyDescent="0.25">
      <c r="A22" s="16" t="s">
        <v>87</v>
      </c>
      <c r="B22" s="9">
        <v>541.89</v>
      </c>
      <c r="C22" s="10">
        <v>45793</v>
      </c>
      <c r="D22" s="10">
        <v>45782</v>
      </c>
      <c r="E22" s="10"/>
      <c r="F22" s="10"/>
      <c r="G22" s="1">
        <f t="shared" si="0"/>
        <v>-11</v>
      </c>
      <c r="H22" s="9">
        <f t="shared" si="1"/>
        <v>-5960.79</v>
      </c>
    </row>
    <row r="23" spans="1:8" x14ac:dyDescent="0.25">
      <c r="A23" s="16" t="s">
        <v>88</v>
      </c>
      <c r="B23" s="9">
        <v>241.16</v>
      </c>
      <c r="C23" s="10">
        <v>45793</v>
      </c>
      <c r="D23" s="10">
        <v>45782</v>
      </c>
      <c r="E23" s="10"/>
      <c r="F23" s="10"/>
      <c r="G23" s="1">
        <f t="shared" si="0"/>
        <v>-11</v>
      </c>
      <c r="H23" s="9">
        <f t="shared" si="1"/>
        <v>-2652.76</v>
      </c>
    </row>
    <row r="24" spans="1:8" x14ac:dyDescent="0.25">
      <c r="A24" s="16" t="s">
        <v>89</v>
      </c>
      <c r="B24" s="9">
        <v>9388.08</v>
      </c>
      <c r="C24" s="10">
        <v>45786</v>
      </c>
      <c r="D24" s="10">
        <v>45782</v>
      </c>
      <c r="E24" s="10"/>
      <c r="F24" s="10"/>
      <c r="G24" s="1">
        <f t="shared" si="0"/>
        <v>-4</v>
      </c>
      <c r="H24" s="9">
        <f t="shared" si="1"/>
        <v>-37552.32</v>
      </c>
    </row>
    <row r="25" spans="1:8" x14ac:dyDescent="0.25">
      <c r="A25" s="16" t="s">
        <v>90</v>
      </c>
      <c r="B25" s="9">
        <v>163.93</v>
      </c>
      <c r="C25" s="10">
        <v>45801</v>
      </c>
      <c r="D25" s="10">
        <v>45782</v>
      </c>
      <c r="E25" s="10"/>
      <c r="F25" s="10"/>
      <c r="G25" s="1">
        <f t="shared" si="0"/>
        <v>-19</v>
      </c>
      <c r="H25" s="9">
        <f t="shared" si="1"/>
        <v>-3114.67</v>
      </c>
    </row>
    <row r="26" spans="1:8" x14ac:dyDescent="0.25">
      <c r="A26" s="16" t="s">
        <v>91</v>
      </c>
      <c r="B26" s="9">
        <v>106</v>
      </c>
      <c r="C26" s="10">
        <v>45801</v>
      </c>
      <c r="D26" s="10">
        <v>45782</v>
      </c>
      <c r="E26" s="10"/>
      <c r="F26" s="10"/>
      <c r="G26" s="1">
        <f t="shared" si="0"/>
        <v>-19</v>
      </c>
      <c r="H26" s="9">
        <f t="shared" si="1"/>
        <v>-2014</v>
      </c>
    </row>
    <row r="27" spans="1:8" x14ac:dyDescent="0.25">
      <c r="A27" s="16" t="s">
        <v>92</v>
      </c>
      <c r="B27" s="9">
        <v>3010</v>
      </c>
      <c r="C27" s="10">
        <v>45800</v>
      </c>
      <c r="D27" s="10">
        <v>45782</v>
      </c>
      <c r="E27" s="10"/>
      <c r="F27" s="10"/>
      <c r="G27" s="1">
        <f t="shared" si="0"/>
        <v>-18</v>
      </c>
      <c r="H27" s="9">
        <f t="shared" si="1"/>
        <v>-54180</v>
      </c>
    </row>
    <row r="28" spans="1:8" x14ac:dyDescent="0.25">
      <c r="A28" s="16" t="s">
        <v>93</v>
      </c>
      <c r="B28" s="9">
        <v>2819.28</v>
      </c>
      <c r="C28" s="10">
        <v>45801</v>
      </c>
      <c r="D28" s="10">
        <v>45782</v>
      </c>
      <c r="E28" s="10"/>
      <c r="F28" s="10"/>
      <c r="G28" s="1">
        <f t="shared" si="0"/>
        <v>-19</v>
      </c>
      <c r="H28" s="9">
        <f t="shared" si="1"/>
        <v>-53566.32</v>
      </c>
    </row>
    <row r="29" spans="1:8" x14ac:dyDescent="0.25">
      <c r="A29" s="16" t="s">
        <v>94</v>
      </c>
      <c r="B29" s="9">
        <v>1296.1500000000001</v>
      </c>
      <c r="C29" s="10">
        <v>45801</v>
      </c>
      <c r="D29" s="10">
        <v>45782</v>
      </c>
      <c r="E29" s="10"/>
      <c r="F29" s="10"/>
      <c r="G29" s="1">
        <f t="shared" si="0"/>
        <v>-19</v>
      </c>
      <c r="H29" s="9">
        <f t="shared" si="1"/>
        <v>-24626.85</v>
      </c>
    </row>
    <row r="30" spans="1:8" x14ac:dyDescent="0.25">
      <c r="A30" s="16" t="s">
        <v>95</v>
      </c>
      <c r="B30" s="9">
        <v>263.36</v>
      </c>
      <c r="C30" s="10">
        <v>45807</v>
      </c>
      <c r="D30" s="10">
        <v>45786</v>
      </c>
      <c r="E30" s="10"/>
      <c r="F30" s="10"/>
      <c r="G30" s="1">
        <f t="shared" si="0"/>
        <v>-21</v>
      </c>
      <c r="H30" s="9">
        <f t="shared" si="1"/>
        <v>-5530.56</v>
      </c>
    </row>
    <row r="31" spans="1:8" x14ac:dyDescent="0.25">
      <c r="A31" s="16" t="s">
        <v>96</v>
      </c>
      <c r="B31" s="9">
        <v>1590.91</v>
      </c>
      <c r="C31" s="10">
        <v>45806</v>
      </c>
      <c r="D31" s="10">
        <v>45786</v>
      </c>
      <c r="E31" s="10"/>
      <c r="F31" s="10"/>
      <c r="G31" s="1">
        <f t="shared" si="0"/>
        <v>-20</v>
      </c>
      <c r="H31" s="9">
        <f t="shared" si="1"/>
        <v>-31818.2</v>
      </c>
    </row>
    <row r="32" spans="1:8" x14ac:dyDescent="0.25">
      <c r="A32" s="16" t="s">
        <v>97</v>
      </c>
      <c r="B32" s="9">
        <v>1786.61</v>
      </c>
      <c r="C32" s="10">
        <v>45807</v>
      </c>
      <c r="D32" s="10">
        <v>45786</v>
      </c>
      <c r="E32" s="10"/>
      <c r="F32" s="10"/>
      <c r="G32" s="1">
        <f t="shared" si="0"/>
        <v>-21</v>
      </c>
      <c r="H32" s="9">
        <f t="shared" si="1"/>
        <v>-37518.81</v>
      </c>
    </row>
    <row r="33" spans="1:8" x14ac:dyDescent="0.25">
      <c r="A33" s="16" t="s">
        <v>98</v>
      </c>
      <c r="B33" s="9">
        <v>204.9</v>
      </c>
      <c r="C33" s="10">
        <v>45807</v>
      </c>
      <c r="D33" s="10">
        <v>45786</v>
      </c>
      <c r="E33" s="10"/>
      <c r="F33" s="10"/>
      <c r="G33" s="1">
        <f t="shared" si="0"/>
        <v>-21</v>
      </c>
      <c r="H33" s="9">
        <f t="shared" si="1"/>
        <v>-4302.8999999999996</v>
      </c>
    </row>
    <row r="34" spans="1:8" x14ac:dyDescent="0.25">
      <c r="A34" s="16" t="s">
        <v>99</v>
      </c>
      <c r="B34" s="9">
        <v>1672.14</v>
      </c>
      <c r="C34" s="10">
        <v>45814</v>
      </c>
      <c r="D34" s="10">
        <v>45786</v>
      </c>
      <c r="E34" s="10"/>
      <c r="F34" s="10"/>
      <c r="G34" s="1">
        <f t="shared" si="0"/>
        <v>-28</v>
      </c>
      <c r="H34" s="9">
        <f t="shared" si="1"/>
        <v>-46819.92</v>
      </c>
    </row>
    <row r="35" spans="1:8" x14ac:dyDescent="0.25">
      <c r="A35" s="16" t="s">
        <v>100</v>
      </c>
      <c r="B35" s="9">
        <v>1003.28</v>
      </c>
      <c r="C35" s="10">
        <v>45814</v>
      </c>
      <c r="D35" s="10">
        <v>45786</v>
      </c>
      <c r="E35" s="10"/>
      <c r="F35" s="10"/>
      <c r="G35" s="1">
        <f t="shared" si="0"/>
        <v>-28</v>
      </c>
      <c r="H35" s="9">
        <f t="shared" si="1"/>
        <v>-28091.84</v>
      </c>
    </row>
    <row r="36" spans="1:8" x14ac:dyDescent="0.25">
      <c r="A36" s="16" t="s">
        <v>101</v>
      </c>
      <c r="B36" s="9">
        <v>9060.31</v>
      </c>
      <c r="C36" s="10">
        <v>45815</v>
      </c>
      <c r="D36" s="10">
        <v>45790</v>
      </c>
      <c r="E36" s="10"/>
      <c r="F36" s="10"/>
      <c r="G36" s="1">
        <f t="shared" si="0"/>
        <v>-25</v>
      </c>
      <c r="H36" s="9">
        <f t="shared" si="1"/>
        <v>-226507.75</v>
      </c>
    </row>
    <row r="37" spans="1:8" x14ac:dyDescent="0.25">
      <c r="A37" s="16" t="s">
        <v>102</v>
      </c>
      <c r="B37" s="9">
        <v>33.200000000000003</v>
      </c>
      <c r="C37" s="10">
        <v>45765</v>
      </c>
      <c r="D37" s="10">
        <v>45790</v>
      </c>
      <c r="E37" s="10"/>
      <c r="F37" s="10"/>
      <c r="G37" s="1">
        <f t="shared" si="0"/>
        <v>25</v>
      </c>
      <c r="H37" s="9">
        <f t="shared" si="1"/>
        <v>830</v>
      </c>
    </row>
    <row r="38" spans="1:8" x14ac:dyDescent="0.25">
      <c r="A38" s="16" t="s">
        <v>103</v>
      </c>
      <c r="B38" s="9">
        <v>600</v>
      </c>
      <c r="C38" s="10">
        <v>45819</v>
      </c>
      <c r="D38" s="10">
        <v>45796</v>
      </c>
      <c r="E38" s="10"/>
      <c r="F38" s="10"/>
      <c r="G38" s="1">
        <f t="shared" si="0"/>
        <v>-23</v>
      </c>
      <c r="H38" s="9">
        <f t="shared" si="1"/>
        <v>-13800</v>
      </c>
    </row>
    <row r="39" spans="1:8" x14ac:dyDescent="0.25">
      <c r="A39" s="16" t="s">
        <v>104</v>
      </c>
      <c r="B39" s="9">
        <v>600</v>
      </c>
      <c r="C39" s="10">
        <v>45824</v>
      </c>
      <c r="D39" s="10">
        <v>45796</v>
      </c>
      <c r="E39" s="10"/>
      <c r="F39" s="10"/>
      <c r="G39" s="1">
        <f t="shared" si="0"/>
        <v>-28</v>
      </c>
      <c r="H39" s="9">
        <f t="shared" si="1"/>
        <v>-16800</v>
      </c>
    </row>
    <row r="40" spans="1:8" x14ac:dyDescent="0.25">
      <c r="A40" s="16" t="s">
        <v>105</v>
      </c>
      <c r="B40" s="9">
        <v>1142.0899999999999</v>
      </c>
      <c r="C40" s="10">
        <v>45819</v>
      </c>
      <c r="D40" s="10">
        <v>45796</v>
      </c>
      <c r="E40" s="10"/>
      <c r="F40" s="10"/>
      <c r="G40" s="1">
        <f t="shared" si="0"/>
        <v>-23</v>
      </c>
      <c r="H40" s="9">
        <f t="shared" si="1"/>
        <v>-26268.07</v>
      </c>
    </row>
    <row r="41" spans="1:8" x14ac:dyDescent="0.25">
      <c r="A41" s="16" t="s">
        <v>106</v>
      </c>
      <c r="B41" s="9">
        <v>219.05</v>
      </c>
      <c r="C41" s="10">
        <v>45823</v>
      </c>
      <c r="D41" s="10">
        <v>45800</v>
      </c>
      <c r="E41" s="10"/>
      <c r="F41" s="10"/>
      <c r="G41" s="1">
        <f t="shared" si="0"/>
        <v>-23</v>
      </c>
      <c r="H41" s="9">
        <f t="shared" si="1"/>
        <v>-5038.1499999999996</v>
      </c>
    </row>
    <row r="42" spans="1:8" x14ac:dyDescent="0.25">
      <c r="A42" s="16" t="s">
        <v>107</v>
      </c>
      <c r="B42" s="9">
        <v>2420.36</v>
      </c>
      <c r="C42" s="10">
        <v>45826</v>
      </c>
      <c r="D42" s="10">
        <v>45803</v>
      </c>
      <c r="E42" s="10"/>
      <c r="F42" s="10"/>
      <c r="G42" s="1">
        <f t="shared" si="0"/>
        <v>-23</v>
      </c>
      <c r="H42" s="9">
        <f t="shared" si="1"/>
        <v>-55668.28</v>
      </c>
    </row>
    <row r="43" spans="1:8" x14ac:dyDescent="0.25">
      <c r="A43" s="16" t="s">
        <v>108</v>
      </c>
      <c r="B43" s="9">
        <v>486.89</v>
      </c>
      <c r="C43" s="10">
        <v>45823</v>
      </c>
      <c r="D43" s="10">
        <v>45803</v>
      </c>
      <c r="E43" s="10"/>
      <c r="F43" s="10"/>
      <c r="G43" s="1">
        <f t="shared" si="0"/>
        <v>-20</v>
      </c>
      <c r="H43" s="9">
        <f t="shared" si="1"/>
        <v>-9737.7999999999993</v>
      </c>
    </row>
    <row r="44" spans="1:8" x14ac:dyDescent="0.25">
      <c r="A44" s="16" t="s">
        <v>109</v>
      </c>
      <c r="B44" s="9">
        <v>420</v>
      </c>
      <c r="C44" s="10">
        <v>45830</v>
      </c>
      <c r="D44" s="10">
        <v>45803</v>
      </c>
      <c r="E44" s="10"/>
      <c r="F44" s="10"/>
      <c r="G44" s="1">
        <f t="shared" si="0"/>
        <v>-27</v>
      </c>
      <c r="H44" s="9">
        <f t="shared" si="1"/>
        <v>-11340</v>
      </c>
    </row>
    <row r="45" spans="1:8" x14ac:dyDescent="0.25">
      <c r="A45" s="16" t="s">
        <v>110</v>
      </c>
      <c r="B45" s="9">
        <v>350</v>
      </c>
      <c r="C45" s="10">
        <v>45830</v>
      </c>
      <c r="D45" s="10">
        <v>45803</v>
      </c>
      <c r="E45" s="10"/>
      <c r="F45" s="10"/>
      <c r="G45" s="1">
        <f t="shared" si="0"/>
        <v>-27</v>
      </c>
      <c r="H45" s="9">
        <f t="shared" si="1"/>
        <v>-9450</v>
      </c>
    </row>
    <row r="46" spans="1:8" x14ac:dyDescent="0.25">
      <c r="A46" s="16" t="s">
        <v>111</v>
      </c>
      <c r="B46" s="9">
        <v>3927</v>
      </c>
      <c r="C46" s="10">
        <v>45827</v>
      </c>
      <c r="D46" s="10">
        <v>45803</v>
      </c>
      <c r="E46" s="10"/>
      <c r="F46" s="10"/>
      <c r="G46" s="1">
        <f t="shared" si="0"/>
        <v>-24</v>
      </c>
      <c r="H46" s="9">
        <f t="shared" si="1"/>
        <v>-94248</v>
      </c>
    </row>
    <row r="47" spans="1:8" x14ac:dyDescent="0.25">
      <c r="A47" s="16" t="s">
        <v>112</v>
      </c>
      <c r="B47" s="9">
        <v>15267</v>
      </c>
      <c r="C47" s="10">
        <v>45807</v>
      </c>
      <c r="D47" s="10">
        <v>45808</v>
      </c>
      <c r="E47" s="10"/>
      <c r="F47" s="10"/>
      <c r="G47" s="1">
        <f t="shared" si="0"/>
        <v>1</v>
      </c>
      <c r="H47" s="9">
        <f t="shared" si="1"/>
        <v>15267</v>
      </c>
    </row>
    <row r="48" spans="1:8" x14ac:dyDescent="0.25">
      <c r="A48" s="16" t="s">
        <v>113</v>
      </c>
      <c r="B48" s="9">
        <v>202</v>
      </c>
      <c r="C48" s="10">
        <v>45833</v>
      </c>
      <c r="D48" s="10">
        <v>45808</v>
      </c>
      <c r="E48" s="10"/>
      <c r="F48" s="10"/>
      <c r="G48" s="1">
        <f t="shared" si="0"/>
        <v>-25</v>
      </c>
      <c r="H48" s="9">
        <f t="shared" si="1"/>
        <v>-5050</v>
      </c>
    </row>
    <row r="49" spans="1:8" x14ac:dyDescent="0.25">
      <c r="A49" s="16" t="s">
        <v>114</v>
      </c>
      <c r="B49" s="9">
        <v>219.05</v>
      </c>
      <c r="C49" s="10">
        <v>45834</v>
      </c>
      <c r="D49" s="10">
        <v>45808</v>
      </c>
      <c r="E49" s="10"/>
      <c r="F49" s="10"/>
      <c r="G49" s="1">
        <f t="shared" si="0"/>
        <v>-26</v>
      </c>
      <c r="H49" s="9">
        <f t="shared" si="1"/>
        <v>-5695.3</v>
      </c>
    </row>
    <row r="50" spans="1:8" x14ac:dyDescent="0.25">
      <c r="A50" s="16" t="s">
        <v>115</v>
      </c>
      <c r="B50" s="9">
        <v>326</v>
      </c>
      <c r="C50" s="10">
        <v>45834</v>
      </c>
      <c r="D50" s="10">
        <v>45808</v>
      </c>
      <c r="E50" s="10"/>
      <c r="F50" s="10"/>
      <c r="G50" s="1">
        <f t="shared" si="0"/>
        <v>-26</v>
      </c>
      <c r="H50" s="9">
        <f t="shared" si="1"/>
        <v>-8476</v>
      </c>
    </row>
    <row r="51" spans="1:8" x14ac:dyDescent="0.25">
      <c r="A51" s="16" t="s">
        <v>116</v>
      </c>
      <c r="B51" s="9">
        <v>18954.53</v>
      </c>
      <c r="C51" s="10">
        <v>45830</v>
      </c>
      <c r="D51" s="10">
        <v>45808</v>
      </c>
      <c r="E51" s="10"/>
      <c r="F51" s="10"/>
      <c r="G51" s="1">
        <f t="shared" si="0"/>
        <v>-22</v>
      </c>
      <c r="H51" s="9">
        <f t="shared" si="1"/>
        <v>-416999.66</v>
      </c>
    </row>
    <row r="52" spans="1:8" x14ac:dyDescent="0.25">
      <c r="A52" s="16" t="s">
        <v>117</v>
      </c>
      <c r="B52" s="9">
        <v>20</v>
      </c>
      <c r="C52" s="10">
        <v>45837</v>
      </c>
      <c r="D52" s="10">
        <v>45808</v>
      </c>
      <c r="E52" s="10"/>
      <c r="F52" s="10"/>
      <c r="G52" s="1">
        <f t="shared" si="0"/>
        <v>-29</v>
      </c>
      <c r="H52" s="9">
        <f t="shared" si="1"/>
        <v>-580</v>
      </c>
    </row>
    <row r="53" spans="1:8" x14ac:dyDescent="0.25">
      <c r="A53" s="16" t="s">
        <v>118</v>
      </c>
      <c r="B53" s="9">
        <v>168</v>
      </c>
      <c r="C53" s="10">
        <v>45837</v>
      </c>
      <c r="D53" s="10">
        <v>45808</v>
      </c>
      <c r="E53" s="10"/>
      <c r="F53" s="10"/>
      <c r="G53" s="1">
        <f t="shared" si="0"/>
        <v>-29</v>
      </c>
      <c r="H53" s="9">
        <f t="shared" si="1"/>
        <v>-4872</v>
      </c>
    </row>
    <row r="54" spans="1:8" x14ac:dyDescent="0.25">
      <c r="A54" s="16" t="s">
        <v>119</v>
      </c>
      <c r="B54" s="9">
        <v>442.5</v>
      </c>
      <c r="C54" s="10">
        <v>45837</v>
      </c>
      <c r="D54" s="10">
        <v>45808</v>
      </c>
      <c r="E54" s="10"/>
      <c r="F54" s="10"/>
      <c r="G54" s="1">
        <f t="shared" si="0"/>
        <v>-29</v>
      </c>
      <c r="H54" s="9">
        <f t="shared" si="1"/>
        <v>-12832.5</v>
      </c>
    </row>
    <row r="55" spans="1:8" x14ac:dyDescent="0.25">
      <c r="A55" s="16" t="s">
        <v>120</v>
      </c>
      <c r="B55" s="9">
        <v>81.86</v>
      </c>
      <c r="C55" s="10">
        <v>45837</v>
      </c>
      <c r="D55" s="10">
        <v>45808</v>
      </c>
      <c r="E55" s="10"/>
      <c r="F55" s="10"/>
      <c r="G55" s="1">
        <f t="shared" si="0"/>
        <v>-29</v>
      </c>
      <c r="H55" s="9">
        <f t="shared" si="1"/>
        <v>-2373.94</v>
      </c>
    </row>
    <row r="56" spans="1:8" x14ac:dyDescent="0.25">
      <c r="A56" s="16" t="s">
        <v>121</v>
      </c>
      <c r="B56" s="9">
        <v>329.6</v>
      </c>
      <c r="C56" s="10">
        <v>45837</v>
      </c>
      <c r="D56" s="10">
        <v>45808</v>
      </c>
      <c r="E56" s="10"/>
      <c r="F56" s="10"/>
      <c r="G56" s="1">
        <f t="shared" si="0"/>
        <v>-29</v>
      </c>
      <c r="H56" s="9">
        <f t="shared" si="1"/>
        <v>-9558.4</v>
      </c>
    </row>
    <row r="57" spans="1:8" x14ac:dyDescent="0.25">
      <c r="A57" s="16" t="s">
        <v>122</v>
      </c>
      <c r="B57" s="9">
        <v>4.34</v>
      </c>
      <c r="C57" s="10">
        <v>45841</v>
      </c>
      <c r="D57" s="10">
        <v>45817</v>
      </c>
      <c r="E57" s="10"/>
      <c r="F57" s="10"/>
      <c r="G57" s="1">
        <f t="shared" si="0"/>
        <v>-24</v>
      </c>
      <c r="H57" s="9">
        <f t="shared" si="1"/>
        <v>-104.16</v>
      </c>
    </row>
    <row r="58" spans="1:8" x14ac:dyDescent="0.25">
      <c r="A58" s="16" t="s">
        <v>123</v>
      </c>
      <c r="B58" s="9">
        <v>15.57</v>
      </c>
      <c r="C58" s="10">
        <v>45837</v>
      </c>
      <c r="D58" s="10">
        <v>45817</v>
      </c>
      <c r="E58" s="10"/>
      <c r="F58" s="10"/>
      <c r="G58" s="1">
        <f t="shared" si="0"/>
        <v>-20</v>
      </c>
      <c r="H58" s="9">
        <f t="shared" si="1"/>
        <v>-311.39999999999998</v>
      </c>
    </row>
    <row r="59" spans="1:8" x14ac:dyDescent="0.25">
      <c r="A59" s="16" t="s">
        <v>124</v>
      </c>
      <c r="B59" s="9">
        <v>1385.45</v>
      </c>
      <c r="C59" s="10">
        <v>45833</v>
      </c>
      <c r="D59" s="10">
        <v>45817</v>
      </c>
      <c r="E59" s="10"/>
      <c r="F59" s="10"/>
      <c r="G59" s="1">
        <f t="shared" si="0"/>
        <v>-16</v>
      </c>
      <c r="H59" s="9">
        <f t="shared" si="1"/>
        <v>-22167.200000000001</v>
      </c>
    </row>
    <row r="60" spans="1:8" x14ac:dyDescent="0.25">
      <c r="A60" s="16" t="s">
        <v>125</v>
      </c>
      <c r="B60" s="9">
        <v>2028.7</v>
      </c>
      <c r="C60" s="10">
        <v>45842</v>
      </c>
      <c r="D60" s="10">
        <v>45817</v>
      </c>
      <c r="E60" s="10"/>
      <c r="F60" s="10"/>
      <c r="G60" s="1">
        <f t="shared" si="0"/>
        <v>-25</v>
      </c>
      <c r="H60" s="9">
        <f t="shared" si="1"/>
        <v>-50717.5</v>
      </c>
    </row>
    <row r="61" spans="1:8" x14ac:dyDescent="0.25">
      <c r="A61" s="16" t="s">
        <v>126</v>
      </c>
      <c r="B61" s="9">
        <v>2370</v>
      </c>
      <c r="C61" s="10">
        <v>45844</v>
      </c>
      <c r="D61" s="10">
        <v>45817</v>
      </c>
      <c r="E61" s="10"/>
      <c r="F61" s="10"/>
      <c r="G61" s="1">
        <f t="shared" si="0"/>
        <v>-27</v>
      </c>
      <c r="H61" s="9">
        <f t="shared" si="1"/>
        <v>-63990</v>
      </c>
    </row>
    <row r="62" spans="1:8" x14ac:dyDescent="0.25">
      <c r="A62" s="16" t="s">
        <v>127</v>
      </c>
      <c r="B62" s="9">
        <v>351</v>
      </c>
      <c r="C62" s="10">
        <v>45847</v>
      </c>
      <c r="D62" s="10">
        <v>45819</v>
      </c>
      <c r="E62" s="10"/>
      <c r="F62" s="10"/>
      <c r="G62" s="1">
        <f t="shared" si="0"/>
        <v>-28</v>
      </c>
      <c r="H62" s="9">
        <f t="shared" si="1"/>
        <v>-9828</v>
      </c>
    </row>
    <row r="63" spans="1:8" x14ac:dyDescent="0.25">
      <c r="A63" s="16" t="s">
        <v>128</v>
      </c>
      <c r="B63" s="9">
        <v>800</v>
      </c>
      <c r="C63" s="10">
        <v>45838</v>
      </c>
      <c r="D63" s="10">
        <v>45819</v>
      </c>
      <c r="E63" s="10"/>
      <c r="F63" s="10"/>
      <c r="G63" s="1">
        <f t="shared" si="0"/>
        <v>-19</v>
      </c>
      <c r="H63" s="9">
        <f t="shared" si="1"/>
        <v>-15200</v>
      </c>
    </row>
    <row r="64" spans="1:8" x14ac:dyDescent="0.25">
      <c r="A64" s="16" t="s">
        <v>129</v>
      </c>
      <c r="B64" s="9">
        <v>1422</v>
      </c>
      <c r="C64" s="10">
        <v>45849</v>
      </c>
      <c r="D64" s="10">
        <v>45825</v>
      </c>
      <c r="E64" s="10"/>
      <c r="F64" s="10"/>
      <c r="G64" s="1">
        <f t="shared" si="0"/>
        <v>-24</v>
      </c>
      <c r="H64" s="9">
        <f t="shared" si="1"/>
        <v>-34128</v>
      </c>
    </row>
    <row r="65" spans="1:8" x14ac:dyDescent="0.25">
      <c r="A65" s="16" t="s">
        <v>130</v>
      </c>
      <c r="B65" s="9">
        <v>65.900000000000006</v>
      </c>
      <c r="C65" s="10">
        <v>45838</v>
      </c>
      <c r="D65" s="10">
        <v>45825</v>
      </c>
      <c r="E65" s="10"/>
      <c r="F65" s="10"/>
      <c r="G65" s="1">
        <f t="shared" si="0"/>
        <v>-13</v>
      </c>
      <c r="H65" s="9">
        <f t="shared" si="1"/>
        <v>-856.7</v>
      </c>
    </row>
    <row r="66" spans="1:8" x14ac:dyDescent="0.25">
      <c r="A66" s="16" t="s">
        <v>131</v>
      </c>
      <c r="B66" s="9">
        <v>1170</v>
      </c>
      <c r="C66" s="10">
        <v>45850</v>
      </c>
      <c r="D66" s="10">
        <v>45825</v>
      </c>
      <c r="E66" s="10"/>
      <c r="F66" s="10"/>
      <c r="G66" s="1">
        <f t="shared" si="0"/>
        <v>-25</v>
      </c>
      <c r="H66" s="9">
        <f t="shared" si="1"/>
        <v>-29250</v>
      </c>
    </row>
    <row r="67" spans="1:8" x14ac:dyDescent="0.25">
      <c r="A67" s="16" t="s">
        <v>132</v>
      </c>
      <c r="B67" s="9">
        <v>128.9</v>
      </c>
      <c r="C67" s="10">
        <v>45844</v>
      </c>
      <c r="D67" s="10">
        <v>45825</v>
      </c>
      <c r="E67" s="10"/>
      <c r="F67" s="10"/>
      <c r="G67" s="1">
        <f t="shared" si="0"/>
        <v>-19</v>
      </c>
      <c r="H67" s="9">
        <f t="shared" si="1"/>
        <v>-2449.1</v>
      </c>
    </row>
    <row r="68" spans="1:8" x14ac:dyDescent="0.25">
      <c r="A68" s="16" t="s">
        <v>133</v>
      </c>
      <c r="B68" s="9">
        <v>305.45</v>
      </c>
      <c r="C68" s="10">
        <v>45837</v>
      </c>
      <c r="D68" s="10">
        <v>45825</v>
      </c>
      <c r="E68" s="10"/>
      <c r="F68" s="10"/>
      <c r="G68" s="1">
        <f t="shared" si="0"/>
        <v>-12</v>
      </c>
      <c r="H68" s="9">
        <f t="shared" si="1"/>
        <v>-3665.4</v>
      </c>
    </row>
    <row r="69" spans="1:8" x14ac:dyDescent="0.25">
      <c r="A69" s="16" t="s">
        <v>134</v>
      </c>
      <c r="B69" s="9">
        <v>1399.8</v>
      </c>
      <c r="C69" s="10">
        <v>45851</v>
      </c>
      <c r="D69" s="10">
        <v>45825</v>
      </c>
      <c r="E69" s="10"/>
      <c r="F69" s="10"/>
      <c r="G69" s="1">
        <f t="shared" ref="G69:G132" si="2">D69-C69-(F69-E69)</f>
        <v>-26</v>
      </c>
      <c r="H69" s="9">
        <f t="shared" ref="H69:H132" si="3">B69*G69</f>
        <v>-36394.800000000003</v>
      </c>
    </row>
    <row r="70" spans="1:8" x14ac:dyDescent="0.25">
      <c r="A70" s="16" t="s">
        <v>135</v>
      </c>
      <c r="B70" s="9">
        <v>5409.84</v>
      </c>
      <c r="C70" s="10">
        <v>45855</v>
      </c>
      <c r="D70" s="10">
        <v>45826</v>
      </c>
      <c r="E70" s="10"/>
      <c r="F70" s="10"/>
      <c r="G70" s="1">
        <f t="shared" si="2"/>
        <v>-29</v>
      </c>
      <c r="H70" s="9">
        <f t="shared" si="3"/>
        <v>-156885.35999999999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73602.38</v>
      </c>
      <c r="C1">
        <f>COUNTA(A4:A203)</f>
        <v>33</v>
      </c>
      <c r="G1" s="13">
        <f>IF(B1&lt;&gt;0,H1/B1,0)</f>
        <v>-19.629879767474911</v>
      </c>
      <c r="H1" s="12">
        <f>SUM(H4:H195)</f>
        <v>-1444805.8699999999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21" t="s">
        <v>10</v>
      </c>
      <c r="F3" s="22"/>
      <c r="G3" s="7" t="s">
        <v>8</v>
      </c>
      <c r="H3" s="7" t="s">
        <v>9</v>
      </c>
    </row>
    <row r="4" spans="1:8" x14ac:dyDescent="0.25">
      <c r="A4" s="16" t="s">
        <v>136</v>
      </c>
      <c r="B4" s="9">
        <v>150</v>
      </c>
      <c r="C4" s="10">
        <v>45858</v>
      </c>
      <c r="D4" s="10">
        <v>45839</v>
      </c>
      <c r="E4" s="10"/>
      <c r="F4" s="10"/>
      <c r="G4" s="1">
        <f>D4-C4-(F4-E4)</f>
        <v>-19</v>
      </c>
      <c r="H4" s="9">
        <f>B4*G4</f>
        <v>-2850</v>
      </c>
    </row>
    <row r="5" spans="1:8" x14ac:dyDescent="0.25">
      <c r="A5" s="16" t="s">
        <v>137</v>
      </c>
      <c r="B5" s="9">
        <v>11590</v>
      </c>
      <c r="C5" s="10">
        <v>45835</v>
      </c>
      <c r="D5" s="10">
        <v>45839</v>
      </c>
      <c r="E5" s="10"/>
      <c r="F5" s="10"/>
      <c r="G5" s="1">
        <f t="shared" ref="G5:G68" si="0">D5-C5-(F5-E5)</f>
        <v>4</v>
      </c>
      <c r="H5" s="9">
        <f t="shared" ref="H5:H68" si="1">B5*G5</f>
        <v>46360</v>
      </c>
    </row>
    <row r="6" spans="1:8" x14ac:dyDescent="0.25">
      <c r="A6" s="16" t="s">
        <v>138</v>
      </c>
      <c r="B6" s="9">
        <v>300</v>
      </c>
      <c r="C6" s="10">
        <v>45858</v>
      </c>
      <c r="D6" s="10">
        <v>45839</v>
      </c>
      <c r="E6" s="10"/>
      <c r="F6" s="10"/>
      <c r="G6" s="1">
        <f t="shared" si="0"/>
        <v>-19</v>
      </c>
      <c r="H6" s="9">
        <f t="shared" si="1"/>
        <v>-5700</v>
      </c>
    </row>
    <row r="7" spans="1:8" x14ac:dyDescent="0.25">
      <c r="A7" s="16" t="s">
        <v>139</v>
      </c>
      <c r="B7" s="9">
        <v>3000</v>
      </c>
      <c r="C7" s="10">
        <v>45863</v>
      </c>
      <c r="D7" s="10">
        <v>45839</v>
      </c>
      <c r="E7" s="10"/>
      <c r="F7" s="10"/>
      <c r="G7" s="1">
        <f t="shared" si="0"/>
        <v>-24</v>
      </c>
      <c r="H7" s="9">
        <f t="shared" si="1"/>
        <v>-72000</v>
      </c>
    </row>
    <row r="8" spans="1:8" x14ac:dyDescent="0.25">
      <c r="A8" s="16" t="s">
        <v>140</v>
      </c>
      <c r="B8" s="9">
        <v>28</v>
      </c>
      <c r="C8" s="10">
        <v>45864</v>
      </c>
      <c r="D8" s="10">
        <v>45839</v>
      </c>
      <c r="E8" s="10"/>
      <c r="F8" s="10"/>
      <c r="G8" s="1">
        <f t="shared" si="0"/>
        <v>-25</v>
      </c>
      <c r="H8" s="9">
        <f t="shared" si="1"/>
        <v>-700</v>
      </c>
    </row>
    <row r="9" spans="1:8" x14ac:dyDescent="0.25">
      <c r="A9" s="16" t="s">
        <v>141</v>
      </c>
      <c r="B9" s="9">
        <v>2160</v>
      </c>
      <c r="C9" s="10">
        <v>45865</v>
      </c>
      <c r="D9" s="10">
        <v>45839</v>
      </c>
      <c r="E9" s="10"/>
      <c r="F9" s="10"/>
      <c r="G9" s="1">
        <f t="shared" si="0"/>
        <v>-26</v>
      </c>
      <c r="H9" s="9">
        <f t="shared" si="1"/>
        <v>-56160</v>
      </c>
    </row>
    <row r="10" spans="1:8" x14ac:dyDescent="0.25">
      <c r="A10" s="16" t="s">
        <v>142</v>
      </c>
      <c r="B10" s="9">
        <v>1400</v>
      </c>
      <c r="C10" s="10">
        <v>45869</v>
      </c>
      <c r="D10" s="10">
        <v>45841</v>
      </c>
      <c r="E10" s="10"/>
      <c r="F10" s="10"/>
      <c r="G10" s="1">
        <f t="shared" si="0"/>
        <v>-28</v>
      </c>
      <c r="H10" s="9">
        <f t="shared" si="1"/>
        <v>-39200</v>
      </c>
    </row>
    <row r="11" spans="1:8" x14ac:dyDescent="0.25">
      <c r="A11" s="16" t="s">
        <v>143</v>
      </c>
      <c r="B11" s="9">
        <v>282.5</v>
      </c>
      <c r="C11" s="10">
        <v>45862</v>
      </c>
      <c r="D11" s="10">
        <v>45841</v>
      </c>
      <c r="E11" s="10"/>
      <c r="F11" s="10"/>
      <c r="G11" s="1">
        <f t="shared" si="0"/>
        <v>-21</v>
      </c>
      <c r="H11" s="9">
        <f t="shared" si="1"/>
        <v>-5932.5</v>
      </c>
    </row>
    <row r="12" spans="1:8" x14ac:dyDescent="0.25">
      <c r="A12" s="16" t="s">
        <v>144</v>
      </c>
      <c r="B12" s="9">
        <v>368.74</v>
      </c>
      <c r="C12" s="10">
        <v>45861</v>
      </c>
      <c r="D12" s="10">
        <v>45841</v>
      </c>
      <c r="E12" s="10"/>
      <c r="F12" s="10"/>
      <c r="G12" s="1">
        <f t="shared" si="0"/>
        <v>-20</v>
      </c>
      <c r="H12" s="9">
        <f t="shared" si="1"/>
        <v>-7374.8</v>
      </c>
    </row>
    <row r="13" spans="1:8" x14ac:dyDescent="0.25">
      <c r="A13" s="16" t="s">
        <v>144</v>
      </c>
      <c r="B13" s="9">
        <v>1482.62</v>
      </c>
      <c r="C13" s="10">
        <v>45861</v>
      </c>
      <c r="D13" s="10">
        <v>45841</v>
      </c>
      <c r="E13" s="10"/>
      <c r="F13" s="10"/>
      <c r="G13" s="1">
        <f t="shared" si="0"/>
        <v>-20</v>
      </c>
      <c r="H13" s="9">
        <f t="shared" si="1"/>
        <v>-29652.400000000001</v>
      </c>
    </row>
    <row r="14" spans="1:8" x14ac:dyDescent="0.25">
      <c r="A14" s="16" t="s">
        <v>145</v>
      </c>
      <c r="B14" s="9">
        <v>450</v>
      </c>
      <c r="C14" s="10">
        <v>45870</v>
      </c>
      <c r="D14" s="10">
        <v>45841</v>
      </c>
      <c r="E14" s="10"/>
      <c r="F14" s="10"/>
      <c r="G14" s="1">
        <f t="shared" si="0"/>
        <v>-29</v>
      </c>
      <c r="H14" s="9">
        <f t="shared" si="1"/>
        <v>-13050</v>
      </c>
    </row>
    <row r="15" spans="1:8" x14ac:dyDescent="0.25">
      <c r="A15" s="16" t="s">
        <v>146</v>
      </c>
      <c r="B15" s="9">
        <v>450</v>
      </c>
      <c r="C15" s="10">
        <v>45870</v>
      </c>
      <c r="D15" s="10">
        <v>45841</v>
      </c>
      <c r="E15" s="10"/>
      <c r="F15" s="10"/>
      <c r="G15" s="1">
        <f t="shared" si="0"/>
        <v>-29</v>
      </c>
      <c r="H15" s="9">
        <f t="shared" si="1"/>
        <v>-13050</v>
      </c>
    </row>
    <row r="16" spans="1:8" x14ac:dyDescent="0.25">
      <c r="A16" s="16" t="s">
        <v>147</v>
      </c>
      <c r="B16" s="9">
        <v>450</v>
      </c>
      <c r="C16" s="10">
        <v>45870</v>
      </c>
      <c r="D16" s="10">
        <v>45841</v>
      </c>
      <c r="E16" s="10"/>
      <c r="F16" s="10"/>
      <c r="G16" s="1">
        <f t="shared" si="0"/>
        <v>-29</v>
      </c>
      <c r="H16" s="9">
        <f t="shared" si="1"/>
        <v>-13050</v>
      </c>
    </row>
    <row r="17" spans="1:8" x14ac:dyDescent="0.25">
      <c r="A17" s="16" t="s">
        <v>148</v>
      </c>
      <c r="B17" s="9">
        <v>4740</v>
      </c>
      <c r="C17" s="10">
        <v>45869</v>
      </c>
      <c r="D17" s="10">
        <v>45841</v>
      </c>
      <c r="E17" s="10"/>
      <c r="F17" s="10"/>
      <c r="G17" s="1">
        <f t="shared" si="0"/>
        <v>-28</v>
      </c>
      <c r="H17" s="9">
        <f t="shared" si="1"/>
        <v>-132720</v>
      </c>
    </row>
    <row r="18" spans="1:8" x14ac:dyDescent="0.25">
      <c r="A18" s="16" t="s">
        <v>149</v>
      </c>
      <c r="B18" s="9">
        <v>90</v>
      </c>
      <c r="C18" s="10">
        <v>45868</v>
      </c>
      <c r="D18" s="10">
        <v>45841</v>
      </c>
      <c r="E18" s="10"/>
      <c r="F18" s="10"/>
      <c r="G18" s="1">
        <f t="shared" si="0"/>
        <v>-27</v>
      </c>
      <c r="H18" s="9">
        <f t="shared" si="1"/>
        <v>-2430</v>
      </c>
    </row>
    <row r="19" spans="1:8" x14ac:dyDescent="0.25">
      <c r="A19" s="16" t="s">
        <v>150</v>
      </c>
      <c r="B19" s="9">
        <v>200</v>
      </c>
      <c r="C19" s="10">
        <v>45870</v>
      </c>
      <c r="D19" s="10">
        <v>45841</v>
      </c>
      <c r="E19" s="10"/>
      <c r="F19" s="10"/>
      <c r="G19" s="1">
        <f t="shared" si="0"/>
        <v>-29</v>
      </c>
      <c r="H19" s="9">
        <f t="shared" si="1"/>
        <v>-5800</v>
      </c>
    </row>
    <row r="20" spans="1:8" x14ac:dyDescent="0.25">
      <c r="A20" s="16" t="s">
        <v>151</v>
      </c>
      <c r="B20" s="9">
        <v>4.34</v>
      </c>
      <c r="C20" s="10">
        <v>45877</v>
      </c>
      <c r="D20" s="10">
        <v>45849</v>
      </c>
      <c r="E20" s="10"/>
      <c r="F20" s="10"/>
      <c r="G20" s="1">
        <f t="shared" si="0"/>
        <v>-28</v>
      </c>
      <c r="H20" s="9">
        <f t="shared" si="1"/>
        <v>-121.52</v>
      </c>
    </row>
    <row r="21" spans="1:8" x14ac:dyDescent="0.25">
      <c r="A21" s="16" t="s">
        <v>152</v>
      </c>
      <c r="B21" s="9">
        <v>11705.45</v>
      </c>
      <c r="C21" s="10">
        <v>45877</v>
      </c>
      <c r="D21" s="10">
        <v>45849</v>
      </c>
      <c r="E21" s="10"/>
      <c r="F21" s="10"/>
      <c r="G21" s="1">
        <f t="shared" si="0"/>
        <v>-28</v>
      </c>
      <c r="H21" s="9">
        <f t="shared" si="1"/>
        <v>-327752.59999999998</v>
      </c>
    </row>
    <row r="22" spans="1:8" x14ac:dyDescent="0.25">
      <c r="A22" s="16" t="s">
        <v>153</v>
      </c>
      <c r="B22" s="9">
        <v>1728</v>
      </c>
      <c r="C22" s="10">
        <v>45868</v>
      </c>
      <c r="D22" s="10">
        <v>45849</v>
      </c>
      <c r="E22" s="10"/>
      <c r="F22" s="10"/>
      <c r="G22" s="1">
        <f t="shared" si="0"/>
        <v>-19</v>
      </c>
      <c r="H22" s="9">
        <f t="shared" si="1"/>
        <v>-32832</v>
      </c>
    </row>
    <row r="23" spans="1:8" x14ac:dyDescent="0.25">
      <c r="A23" s="16" t="s">
        <v>154</v>
      </c>
      <c r="B23" s="9">
        <v>480</v>
      </c>
      <c r="C23" s="10">
        <v>45868</v>
      </c>
      <c r="D23" s="10">
        <v>45849</v>
      </c>
      <c r="E23" s="10"/>
      <c r="F23" s="10"/>
      <c r="G23" s="1">
        <f t="shared" si="0"/>
        <v>-19</v>
      </c>
      <c r="H23" s="9">
        <f t="shared" si="1"/>
        <v>-9120</v>
      </c>
    </row>
    <row r="24" spans="1:8" x14ac:dyDescent="0.25">
      <c r="A24" s="16" t="s">
        <v>155</v>
      </c>
      <c r="B24" s="9">
        <v>600</v>
      </c>
      <c r="C24" s="10">
        <v>45870</v>
      </c>
      <c r="D24" s="10">
        <v>45859</v>
      </c>
      <c r="E24" s="10"/>
      <c r="F24" s="10"/>
      <c r="G24" s="1">
        <f t="shared" si="0"/>
        <v>-11</v>
      </c>
      <c r="H24" s="9">
        <f t="shared" si="1"/>
        <v>-6600</v>
      </c>
    </row>
    <row r="25" spans="1:8" x14ac:dyDescent="0.25">
      <c r="A25" s="16" t="s">
        <v>156</v>
      </c>
      <c r="B25" s="9">
        <v>7686</v>
      </c>
      <c r="C25" s="10">
        <v>45879</v>
      </c>
      <c r="D25" s="10">
        <v>45859</v>
      </c>
      <c r="E25" s="10"/>
      <c r="F25" s="10"/>
      <c r="G25" s="1">
        <f t="shared" si="0"/>
        <v>-20</v>
      </c>
      <c r="H25" s="9">
        <f t="shared" si="1"/>
        <v>-153720</v>
      </c>
    </row>
    <row r="26" spans="1:8" x14ac:dyDescent="0.25">
      <c r="A26" s="16" t="s">
        <v>157</v>
      </c>
      <c r="B26" s="9">
        <v>200</v>
      </c>
      <c r="C26" s="10">
        <v>45890</v>
      </c>
      <c r="D26" s="10">
        <v>45861</v>
      </c>
      <c r="E26" s="10"/>
      <c r="F26" s="10"/>
      <c r="G26" s="1">
        <f t="shared" si="0"/>
        <v>-29</v>
      </c>
      <c r="H26" s="9">
        <f t="shared" si="1"/>
        <v>-5800</v>
      </c>
    </row>
    <row r="27" spans="1:8" x14ac:dyDescent="0.25">
      <c r="A27" s="16" t="s">
        <v>157</v>
      </c>
      <c r="B27" s="9">
        <v>200</v>
      </c>
      <c r="C27" s="10">
        <v>45890</v>
      </c>
      <c r="D27" s="10">
        <v>45861</v>
      </c>
      <c r="E27" s="10"/>
      <c r="F27" s="10"/>
      <c r="G27" s="1">
        <f t="shared" si="0"/>
        <v>-29</v>
      </c>
      <c r="H27" s="9">
        <f t="shared" si="1"/>
        <v>-5800</v>
      </c>
    </row>
    <row r="28" spans="1:8" x14ac:dyDescent="0.25">
      <c r="A28" s="16" t="s">
        <v>158</v>
      </c>
      <c r="B28" s="9">
        <v>1170</v>
      </c>
      <c r="C28" s="10">
        <v>45905</v>
      </c>
      <c r="D28" s="10">
        <v>45888</v>
      </c>
      <c r="E28" s="10"/>
      <c r="F28" s="10"/>
      <c r="G28" s="1">
        <f t="shared" si="0"/>
        <v>-17</v>
      </c>
      <c r="H28" s="9">
        <f t="shared" si="1"/>
        <v>-19890</v>
      </c>
    </row>
    <row r="29" spans="1:8" x14ac:dyDescent="0.25">
      <c r="A29" s="16" t="s">
        <v>159</v>
      </c>
      <c r="B29" s="9">
        <v>9283.64</v>
      </c>
      <c r="C29" s="10">
        <v>45920</v>
      </c>
      <c r="D29" s="10">
        <v>45894</v>
      </c>
      <c r="E29" s="10"/>
      <c r="F29" s="10"/>
      <c r="G29" s="1">
        <f t="shared" si="0"/>
        <v>-26</v>
      </c>
      <c r="H29" s="9">
        <f t="shared" si="1"/>
        <v>-241374.64</v>
      </c>
    </row>
    <row r="30" spans="1:8" x14ac:dyDescent="0.25">
      <c r="A30" s="16" t="s">
        <v>160</v>
      </c>
      <c r="B30" s="9">
        <v>7654.76</v>
      </c>
      <c r="C30" s="10">
        <v>45933</v>
      </c>
      <c r="D30" s="10">
        <v>45912</v>
      </c>
      <c r="E30" s="10"/>
      <c r="F30" s="10"/>
      <c r="G30" s="1">
        <f t="shared" si="0"/>
        <v>-21</v>
      </c>
      <c r="H30" s="9">
        <f t="shared" si="1"/>
        <v>-160749.96</v>
      </c>
    </row>
    <row r="31" spans="1:8" x14ac:dyDescent="0.25">
      <c r="A31" s="16" t="s">
        <v>161</v>
      </c>
      <c r="B31" s="9">
        <v>2112</v>
      </c>
      <c r="C31" s="10">
        <v>45931</v>
      </c>
      <c r="D31" s="10">
        <v>45912</v>
      </c>
      <c r="E31" s="10"/>
      <c r="F31" s="10"/>
      <c r="G31" s="1">
        <f t="shared" si="0"/>
        <v>-19</v>
      </c>
      <c r="H31" s="9">
        <f t="shared" si="1"/>
        <v>-40128</v>
      </c>
    </row>
    <row r="32" spans="1:8" x14ac:dyDescent="0.25">
      <c r="A32" s="16" t="s">
        <v>162</v>
      </c>
      <c r="B32" s="9">
        <v>1590</v>
      </c>
      <c r="C32" s="10">
        <v>45938</v>
      </c>
      <c r="D32" s="10">
        <v>45912</v>
      </c>
      <c r="E32" s="10"/>
      <c r="F32" s="10"/>
      <c r="G32" s="1">
        <f t="shared" si="0"/>
        <v>-26</v>
      </c>
      <c r="H32" s="9">
        <f t="shared" si="1"/>
        <v>-41340</v>
      </c>
    </row>
    <row r="33" spans="1:8" x14ac:dyDescent="0.25">
      <c r="A33" s="16" t="s">
        <v>163</v>
      </c>
      <c r="B33" s="9">
        <v>57.04</v>
      </c>
      <c r="C33" s="10">
        <v>45941</v>
      </c>
      <c r="D33" s="10">
        <v>45917</v>
      </c>
      <c r="E33" s="10"/>
      <c r="F33" s="10"/>
      <c r="G33" s="1">
        <f t="shared" si="0"/>
        <v>-24</v>
      </c>
      <c r="H33" s="9">
        <f t="shared" si="1"/>
        <v>-1368.96</v>
      </c>
    </row>
    <row r="34" spans="1:8" x14ac:dyDescent="0.25">
      <c r="A34" s="16" t="s">
        <v>164</v>
      </c>
      <c r="B34" s="9">
        <v>1065.9100000000001</v>
      </c>
      <c r="C34" s="10">
        <v>45942</v>
      </c>
      <c r="D34" s="10">
        <v>45925</v>
      </c>
      <c r="E34" s="10"/>
      <c r="F34" s="10"/>
      <c r="G34" s="1">
        <f t="shared" si="0"/>
        <v>-17</v>
      </c>
      <c r="H34" s="9">
        <f t="shared" si="1"/>
        <v>-18120.47</v>
      </c>
    </row>
    <row r="35" spans="1:8" x14ac:dyDescent="0.25">
      <c r="A35" s="16" t="s">
        <v>165</v>
      </c>
      <c r="B35" s="9">
        <v>143.38</v>
      </c>
      <c r="C35" s="10">
        <v>45954</v>
      </c>
      <c r="D35" s="10">
        <v>45925</v>
      </c>
      <c r="E35" s="10"/>
      <c r="F35" s="10"/>
      <c r="G35" s="1">
        <f t="shared" si="0"/>
        <v>-29</v>
      </c>
      <c r="H35" s="9">
        <f t="shared" si="1"/>
        <v>-4158.0200000000004</v>
      </c>
    </row>
    <row r="36" spans="1:8" x14ac:dyDescent="0.25">
      <c r="A36" s="16" t="s">
        <v>166</v>
      </c>
      <c r="B36" s="9">
        <v>780</v>
      </c>
      <c r="C36" s="10">
        <v>45954</v>
      </c>
      <c r="D36" s="10">
        <v>45925</v>
      </c>
      <c r="E36" s="10"/>
      <c r="F36" s="10"/>
      <c r="G36" s="1">
        <f t="shared" si="0"/>
        <v>-29</v>
      </c>
      <c r="H36" s="9">
        <f t="shared" si="1"/>
        <v>-22620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77399.219999999987</v>
      </c>
      <c r="C1">
        <f>COUNTA(A4:A203)</f>
        <v>41</v>
      </c>
      <c r="G1" s="13">
        <f>IF(B1&lt;&gt;0,H1/B1,0)</f>
        <v>-15.676386402860391</v>
      </c>
      <c r="H1" s="12">
        <f>SUM(H4:H195)</f>
        <v>-1213340.0799999998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21" t="s">
        <v>10</v>
      </c>
      <c r="F3" s="22"/>
      <c r="G3" s="7" t="s">
        <v>8</v>
      </c>
      <c r="H3" s="7" t="s">
        <v>9</v>
      </c>
    </row>
    <row r="4" spans="1:8" x14ac:dyDescent="0.25">
      <c r="A4" s="16" t="s">
        <v>167</v>
      </c>
      <c r="B4" s="9">
        <v>282.5</v>
      </c>
      <c r="C4" s="10">
        <v>45960</v>
      </c>
      <c r="D4" s="10">
        <v>45945</v>
      </c>
      <c r="E4" s="10"/>
      <c r="F4" s="10"/>
      <c r="G4" s="1">
        <f>D4-C4-(F4-E4)</f>
        <v>-15</v>
      </c>
      <c r="H4" s="9">
        <f>B4*G4</f>
        <v>-4237.5</v>
      </c>
    </row>
    <row r="5" spans="1:8" x14ac:dyDescent="0.25">
      <c r="A5" s="16" t="s">
        <v>168</v>
      </c>
      <c r="B5" s="9">
        <v>2829</v>
      </c>
      <c r="C5" s="10">
        <v>45959</v>
      </c>
      <c r="D5" s="10">
        <v>45945</v>
      </c>
      <c r="E5" s="10"/>
      <c r="F5" s="10"/>
      <c r="G5" s="1">
        <f t="shared" ref="G5:G68" si="0">D5-C5-(F5-E5)</f>
        <v>-14</v>
      </c>
      <c r="H5" s="9">
        <f t="shared" ref="H5:H68" si="1">B5*G5</f>
        <v>-39606</v>
      </c>
    </row>
    <row r="6" spans="1:8" x14ac:dyDescent="0.25">
      <c r="A6" s="16" t="s">
        <v>169</v>
      </c>
      <c r="B6" s="9">
        <v>259.14999999999998</v>
      </c>
      <c r="C6" s="10">
        <v>45955</v>
      </c>
      <c r="D6" s="10">
        <v>45945</v>
      </c>
      <c r="E6" s="10"/>
      <c r="F6" s="10"/>
      <c r="G6" s="1">
        <f t="shared" si="0"/>
        <v>-10</v>
      </c>
      <c r="H6" s="9">
        <f t="shared" si="1"/>
        <v>-2591.5</v>
      </c>
    </row>
    <row r="7" spans="1:8" x14ac:dyDescent="0.25">
      <c r="A7" s="16" t="s">
        <v>169</v>
      </c>
      <c r="B7" s="9">
        <v>3640.16</v>
      </c>
      <c r="C7" s="10">
        <v>45955</v>
      </c>
      <c r="D7" s="10">
        <v>45945</v>
      </c>
      <c r="E7" s="10"/>
      <c r="F7" s="10"/>
      <c r="G7" s="1">
        <f t="shared" si="0"/>
        <v>-10</v>
      </c>
      <c r="H7" s="9">
        <f t="shared" si="1"/>
        <v>-36401.599999999999</v>
      </c>
    </row>
    <row r="8" spans="1:8" x14ac:dyDescent="0.25">
      <c r="A8" s="16" t="s">
        <v>170</v>
      </c>
      <c r="B8" s="9">
        <v>1550</v>
      </c>
      <c r="C8" s="10">
        <v>45962</v>
      </c>
      <c r="D8" s="10">
        <v>45945</v>
      </c>
      <c r="E8" s="10"/>
      <c r="F8" s="10"/>
      <c r="G8" s="1">
        <f t="shared" si="0"/>
        <v>-17</v>
      </c>
      <c r="H8" s="9">
        <f t="shared" si="1"/>
        <v>-26350</v>
      </c>
    </row>
    <row r="9" spans="1:8" x14ac:dyDescent="0.25">
      <c r="A9" s="16" t="s">
        <v>171</v>
      </c>
      <c r="B9" s="9">
        <v>1361.3</v>
      </c>
      <c r="C9" s="10">
        <v>45967</v>
      </c>
      <c r="D9" s="10">
        <v>45945</v>
      </c>
      <c r="E9" s="10"/>
      <c r="F9" s="10"/>
      <c r="G9" s="1">
        <f t="shared" si="0"/>
        <v>-22</v>
      </c>
      <c r="H9" s="9">
        <f t="shared" si="1"/>
        <v>-29948.6</v>
      </c>
    </row>
    <row r="10" spans="1:8" x14ac:dyDescent="0.25">
      <c r="A10" s="16" t="s">
        <v>172</v>
      </c>
      <c r="B10" s="9">
        <v>778.69</v>
      </c>
      <c r="C10" s="10">
        <v>45968</v>
      </c>
      <c r="D10" s="10">
        <v>45945</v>
      </c>
      <c r="E10" s="10"/>
      <c r="F10" s="10"/>
      <c r="G10" s="1">
        <f t="shared" si="0"/>
        <v>-23</v>
      </c>
      <c r="H10" s="9">
        <f t="shared" si="1"/>
        <v>-17909.87</v>
      </c>
    </row>
    <row r="11" spans="1:8" x14ac:dyDescent="0.25">
      <c r="A11" s="16" t="s">
        <v>173</v>
      </c>
      <c r="B11" s="9">
        <v>40.25</v>
      </c>
      <c r="C11" s="10">
        <v>45960</v>
      </c>
      <c r="D11" s="10">
        <v>45952</v>
      </c>
      <c r="E11" s="10"/>
      <c r="F11" s="10"/>
      <c r="G11" s="1">
        <f t="shared" si="0"/>
        <v>-8</v>
      </c>
      <c r="H11" s="9">
        <f t="shared" si="1"/>
        <v>-322</v>
      </c>
    </row>
    <row r="12" spans="1:8" x14ac:dyDescent="0.25">
      <c r="A12" s="16" t="s">
        <v>173</v>
      </c>
      <c r="B12" s="9">
        <v>243.11</v>
      </c>
      <c r="C12" s="10">
        <v>45960</v>
      </c>
      <c r="D12" s="10">
        <v>45952</v>
      </c>
      <c r="E12" s="10"/>
      <c r="F12" s="10"/>
      <c r="G12" s="1">
        <f t="shared" si="0"/>
        <v>-8</v>
      </c>
      <c r="H12" s="9">
        <f t="shared" si="1"/>
        <v>-1944.88</v>
      </c>
    </row>
    <row r="13" spans="1:8" x14ac:dyDescent="0.25">
      <c r="A13" s="16" t="s">
        <v>173</v>
      </c>
      <c r="B13" s="9">
        <v>408.15</v>
      </c>
      <c r="C13" s="10">
        <v>45960</v>
      </c>
      <c r="D13" s="10">
        <v>45952</v>
      </c>
      <c r="E13" s="10"/>
      <c r="F13" s="10"/>
      <c r="G13" s="1">
        <f t="shared" si="0"/>
        <v>-8</v>
      </c>
      <c r="H13" s="9">
        <f t="shared" si="1"/>
        <v>-3265.2</v>
      </c>
    </row>
    <row r="14" spans="1:8" x14ac:dyDescent="0.25">
      <c r="A14" s="16" t="s">
        <v>174</v>
      </c>
      <c r="B14" s="9">
        <v>268.36</v>
      </c>
      <c r="C14" s="10">
        <v>45973</v>
      </c>
      <c r="D14" s="10">
        <v>45952</v>
      </c>
      <c r="E14" s="10"/>
      <c r="F14" s="10"/>
      <c r="G14" s="1">
        <f t="shared" si="0"/>
        <v>-21</v>
      </c>
      <c r="H14" s="9">
        <f t="shared" si="1"/>
        <v>-5635.56</v>
      </c>
    </row>
    <row r="15" spans="1:8" x14ac:dyDescent="0.25">
      <c r="A15" s="16" t="s">
        <v>175</v>
      </c>
      <c r="B15" s="9">
        <v>248.75</v>
      </c>
      <c r="C15" s="10">
        <v>45977</v>
      </c>
      <c r="D15" s="10">
        <v>45952</v>
      </c>
      <c r="E15" s="10"/>
      <c r="F15" s="10"/>
      <c r="G15" s="1">
        <f t="shared" si="0"/>
        <v>-25</v>
      </c>
      <c r="H15" s="9">
        <f t="shared" si="1"/>
        <v>-6218.75</v>
      </c>
    </row>
    <row r="16" spans="1:8" x14ac:dyDescent="0.25">
      <c r="A16" s="16" t="s">
        <v>176</v>
      </c>
      <c r="B16" s="9">
        <v>362.5</v>
      </c>
      <c r="C16" s="10">
        <v>45977</v>
      </c>
      <c r="D16" s="10">
        <v>45952</v>
      </c>
      <c r="E16" s="10"/>
      <c r="F16" s="10"/>
      <c r="G16" s="1">
        <f t="shared" si="0"/>
        <v>-25</v>
      </c>
      <c r="H16" s="9">
        <f t="shared" si="1"/>
        <v>-9062.5</v>
      </c>
    </row>
    <row r="17" spans="1:8" x14ac:dyDescent="0.25">
      <c r="A17" s="16" t="s">
        <v>177</v>
      </c>
      <c r="B17" s="9">
        <v>1360</v>
      </c>
      <c r="C17" s="10">
        <v>45977</v>
      </c>
      <c r="D17" s="10">
        <v>45952</v>
      </c>
      <c r="E17" s="10"/>
      <c r="F17" s="10"/>
      <c r="G17" s="1">
        <f t="shared" si="0"/>
        <v>-25</v>
      </c>
      <c r="H17" s="9">
        <f t="shared" si="1"/>
        <v>-34000</v>
      </c>
    </row>
    <row r="18" spans="1:8" x14ac:dyDescent="0.25">
      <c r="A18" s="16" t="s">
        <v>178</v>
      </c>
      <c r="B18" s="9">
        <v>92.69</v>
      </c>
      <c r="C18" s="10">
        <v>45988</v>
      </c>
      <c r="D18" s="10">
        <v>45959</v>
      </c>
      <c r="E18" s="10"/>
      <c r="F18" s="10"/>
      <c r="G18" s="1">
        <f t="shared" si="0"/>
        <v>-29</v>
      </c>
      <c r="H18" s="9">
        <f t="shared" si="1"/>
        <v>-2688.01</v>
      </c>
    </row>
    <row r="19" spans="1:8" x14ac:dyDescent="0.25">
      <c r="A19" s="16" t="s">
        <v>179</v>
      </c>
      <c r="B19" s="9">
        <v>116.53</v>
      </c>
      <c r="C19" s="10">
        <v>45988</v>
      </c>
      <c r="D19" s="10">
        <v>45959</v>
      </c>
      <c r="E19" s="10"/>
      <c r="F19" s="10"/>
      <c r="G19" s="1">
        <f t="shared" si="0"/>
        <v>-29</v>
      </c>
      <c r="H19" s="9">
        <f t="shared" si="1"/>
        <v>-3379.37</v>
      </c>
    </row>
    <row r="20" spans="1:8" x14ac:dyDescent="0.25">
      <c r="A20" s="16" t="s">
        <v>180</v>
      </c>
      <c r="B20" s="9">
        <v>1434.13</v>
      </c>
      <c r="C20" s="10">
        <v>45987</v>
      </c>
      <c r="D20" s="10">
        <v>45959</v>
      </c>
      <c r="E20" s="10"/>
      <c r="F20" s="10"/>
      <c r="G20" s="1">
        <f t="shared" si="0"/>
        <v>-28</v>
      </c>
      <c r="H20" s="9">
        <f t="shared" si="1"/>
        <v>-40155.64</v>
      </c>
    </row>
    <row r="21" spans="1:8" x14ac:dyDescent="0.25">
      <c r="A21" s="16" t="s">
        <v>181</v>
      </c>
      <c r="B21" s="9">
        <v>10736</v>
      </c>
      <c r="C21" s="10">
        <v>45967</v>
      </c>
      <c r="D21" s="10">
        <v>45961</v>
      </c>
      <c r="E21" s="10"/>
      <c r="F21" s="10"/>
      <c r="G21" s="1">
        <f t="shared" si="0"/>
        <v>-6</v>
      </c>
      <c r="H21" s="9">
        <f t="shared" si="1"/>
        <v>-64416</v>
      </c>
    </row>
    <row r="22" spans="1:8" x14ac:dyDescent="0.25">
      <c r="A22" s="16" t="s">
        <v>182</v>
      </c>
      <c r="B22" s="9">
        <v>15291.2</v>
      </c>
      <c r="C22" s="10">
        <v>45967</v>
      </c>
      <c r="D22" s="10">
        <v>45961</v>
      </c>
      <c r="E22" s="10"/>
      <c r="F22" s="10"/>
      <c r="G22" s="1">
        <f t="shared" si="0"/>
        <v>-6</v>
      </c>
      <c r="H22" s="9">
        <f t="shared" si="1"/>
        <v>-91747.199999999997</v>
      </c>
    </row>
    <row r="23" spans="1:8" x14ac:dyDescent="0.25">
      <c r="A23" s="16" t="s">
        <v>183</v>
      </c>
      <c r="B23" s="9">
        <v>237</v>
      </c>
      <c r="C23" s="10">
        <v>45982</v>
      </c>
      <c r="D23" s="10">
        <v>45961</v>
      </c>
      <c r="E23" s="10"/>
      <c r="F23" s="10"/>
      <c r="G23" s="1">
        <f t="shared" si="0"/>
        <v>-21</v>
      </c>
      <c r="H23" s="9">
        <f t="shared" si="1"/>
        <v>-4977</v>
      </c>
    </row>
    <row r="24" spans="1:8" x14ac:dyDescent="0.25">
      <c r="A24" s="16" t="s">
        <v>184</v>
      </c>
      <c r="B24" s="9">
        <v>3277.38</v>
      </c>
      <c r="C24" s="10">
        <v>45987</v>
      </c>
      <c r="D24" s="10">
        <v>45971</v>
      </c>
      <c r="E24" s="10"/>
      <c r="F24" s="10"/>
      <c r="G24" s="1">
        <f t="shared" si="0"/>
        <v>-16</v>
      </c>
      <c r="H24" s="9">
        <f t="shared" si="1"/>
        <v>-52438.080000000002</v>
      </c>
    </row>
    <row r="25" spans="1:8" x14ac:dyDescent="0.25">
      <c r="A25" s="16" t="s">
        <v>185</v>
      </c>
      <c r="B25" s="9">
        <v>2000</v>
      </c>
      <c r="C25" s="10">
        <v>45996</v>
      </c>
      <c r="D25" s="10">
        <v>45971</v>
      </c>
      <c r="E25" s="10"/>
      <c r="F25" s="10"/>
      <c r="G25" s="1">
        <f t="shared" si="0"/>
        <v>-25</v>
      </c>
      <c r="H25" s="9">
        <f t="shared" si="1"/>
        <v>-50000</v>
      </c>
    </row>
    <row r="26" spans="1:8" x14ac:dyDescent="0.25">
      <c r="A26" s="16" t="s">
        <v>186</v>
      </c>
      <c r="B26" s="9">
        <v>220</v>
      </c>
      <c r="C26" s="10">
        <v>45991</v>
      </c>
      <c r="D26" s="10">
        <v>45971</v>
      </c>
      <c r="E26" s="10"/>
      <c r="F26" s="10"/>
      <c r="G26" s="1">
        <f t="shared" si="0"/>
        <v>-20</v>
      </c>
      <c r="H26" s="9">
        <f t="shared" si="1"/>
        <v>-4400</v>
      </c>
    </row>
    <row r="27" spans="1:8" x14ac:dyDescent="0.25">
      <c r="A27" s="16" t="s">
        <v>187</v>
      </c>
      <c r="B27" s="9">
        <v>1087.5</v>
      </c>
      <c r="C27" s="10">
        <v>45998</v>
      </c>
      <c r="D27" s="10">
        <v>45971</v>
      </c>
      <c r="E27" s="10"/>
      <c r="F27" s="10"/>
      <c r="G27" s="1">
        <f t="shared" si="0"/>
        <v>-27</v>
      </c>
      <c r="H27" s="9">
        <f t="shared" si="1"/>
        <v>-29362.5</v>
      </c>
    </row>
    <row r="28" spans="1:8" x14ac:dyDescent="0.25">
      <c r="A28" s="16" t="s">
        <v>188</v>
      </c>
      <c r="B28" s="9">
        <v>1625</v>
      </c>
      <c r="C28" s="10">
        <v>45998</v>
      </c>
      <c r="D28" s="10">
        <v>45971</v>
      </c>
      <c r="E28" s="10"/>
      <c r="F28" s="10"/>
      <c r="G28" s="1">
        <f t="shared" si="0"/>
        <v>-27</v>
      </c>
      <c r="H28" s="9">
        <f t="shared" si="1"/>
        <v>-43875</v>
      </c>
    </row>
    <row r="29" spans="1:8" x14ac:dyDescent="0.25">
      <c r="A29" s="16" t="s">
        <v>189</v>
      </c>
      <c r="B29" s="9">
        <v>3384.36</v>
      </c>
      <c r="C29" s="10">
        <v>45993</v>
      </c>
      <c r="D29" s="10">
        <v>45973</v>
      </c>
      <c r="E29" s="10"/>
      <c r="F29" s="10"/>
      <c r="G29" s="1">
        <f t="shared" si="0"/>
        <v>-20</v>
      </c>
      <c r="H29" s="9">
        <f t="shared" si="1"/>
        <v>-67687.199999999997</v>
      </c>
    </row>
    <row r="30" spans="1:8" x14ac:dyDescent="0.25">
      <c r="A30" s="16" t="s">
        <v>190</v>
      </c>
      <c r="B30" s="9">
        <v>1292</v>
      </c>
      <c r="C30" s="10">
        <v>45993</v>
      </c>
      <c r="D30" s="10">
        <v>45973</v>
      </c>
      <c r="E30" s="10"/>
      <c r="F30" s="10"/>
      <c r="G30" s="1">
        <f t="shared" si="0"/>
        <v>-20</v>
      </c>
      <c r="H30" s="9">
        <f t="shared" si="1"/>
        <v>-25840</v>
      </c>
    </row>
    <row r="31" spans="1:8" x14ac:dyDescent="0.25">
      <c r="A31" s="16" t="s">
        <v>191</v>
      </c>
      <c r="B31" s="9">
        <v>53</v>
      </c>
      <c r="C31" s="10">
        <v>46002</v>
      </c>
      <c r="D31" s="10">
        <v>45973</v>
      </c>
      <c r="E31" s="10"/>
      <c r="F31" s="10"/>
      <c r="G31" s="1">
        <f t="shared" si="0"/>
        <v>-29</v>
      </c>
      <c r="H31" s="9">
        <f t="shared" si="1"/>
        <v>-1537</v>
      </c>
    </row>
    <row r="32" spans="1:8" x14ac:dyDescent="0.25">
      <c r="A32" s="16" t="s">
        <v>192</v>
      </c>
      <c r="B32" s="9">
        <v>90</v>
      </c>
      <c r="C32" s="10">
        <v>46003</v>
      </c>
      <c r="D32" s="10">
        <v>45982</v>
      </c>
      <c r="E32" s="10"/>
      <c r="F32" s="10"/>
      <c r="G32" s="1">
        <f t="shared" si="0"/>
        <v>-21</v>
      </c>
      <c r="H32" s="9">
        <f t="shared" si="1"/>
        <v>-1890</v>
      </c>
    </row>
    <row r="33" spans="1:8" x14ac:dyDescent="0.25">
      <c r="A33" s="16" t="s">
        <v>193</v>
      </c>
      <c r="B33" s="9">
        <v>3958.53</v>
      </c>
      <c r="C33" s="10">
        <v>46005</v>
      </c>
      <c r="D33" s="10">
        <v>45982</v>
      </c>
      <c r="E33" s="10"/>
      <c r="F33" s="10"/>
      <c r="G33" s="1">
        <f t="shared" si="0"/>
        <v>-23</v>
      </c>
      <c r="H33" s="9">
        <f t="shared" si="1"/>
        <v>-91046.19</v>
      </c>
    </row>
    <row r="34" spans="1:8" x14ac:dyDescent="0.25">
      <c r="A34" s="16" t="s">
        <v>194</v>
      </c>
      <c r="B34" s="9">
        <v>6901.1</v>
      </c>
      <c r="C34" s="10">
        <v>46005</v>
      </c>
      <c r="D34" s="10">
        <v>45982</v>
      </c>
      <c r="E34" s="10"/>
      <c r="F34" s="10"/>
      <c r="G34" s="1">
        <f t="shared" si="0"/>
        <v>-23</v>
      </c>
      <c r="H34" s="9">
        <f t="shared" si="1"/>
        <v>-158725.29999999999</v>
      </c>
    </row>
    <row r="35" spans="1:8" x14ac:dyDescent="0.25">
      <c r="A35" s="16" t="s">
        <v>195</v>
      </c>
      <c r="B35" s="9">
        <v>2306.54</v>
      </c>
      <c r="C35" s="10">
        <v>46005</v>
      </c>
      <c r="D35" s="10">
        <v>45982</v>
      </c>
      <c r="E35" s="10"/>
      <c r="F35" s="10"/>
      <c r="G35" s="1">
        <f t="shared" si="0"/>
        <v>-23</v>
      </c>
      <c r="H35" s="9">
        <f t="shared" si="1"/>
        <v>-53050.42</v>
      </c>
    </row>
    <row r="36" spans="1:8" x14ac:dyDescent="0.25">
      <c r="A36" s="16" t="s">
        <v>196</v>
      </c>
      <c r="B36" s="9">
        <v>272.14999999999998</v>
      </c>
      <c r="C36" s="10">
        <v>46005</v>
      </c>
      <c r="D36" s="10">
        <v>45982</v>
      </c>
      <c r="E36" s="10"/>
      <c r="F36" s="10"/>
      <c r="G36" s="1">
        <f t="shared" si="0"/>
        <v>-23</v>
      </c>
      <c r="H36" s="9">
        <f t="shared" si="1"/>
        <v>-6259.45</v>
      </c>
    </row>
    <row r="37" spans="1:8" x14ac:dyDescent="0.25">
      <c r="A37" s="16" t="s">
        <v>197</v>
      </c>
      <c r="B37" s="9">
        <v>746.25</v>
      </c>
      <c r="C37" s="10">
        <v>46012</v>
      </c>
      <c r="D37" s="10">
        <v>45992</v>
      </c>
      <c r="E37" s="10"/>
      <c r="F37" s="10"/>
      <c r="G37" s="1">
        <f t="shared" si="0"/>
        <v>-20</v>
      </c>
      <c r="H37" s="9">
        <f t="shared" si="1"/>
        <v>-14925</v>
      </c>
    </row>
    <row r="38" spans="1:8" x14ac:dyDescent="0.25">
      <c r="A38" s="16" t="s">
        <v>198</v>
      </c>
      <c r="B38" s="9">
        <v>4875</v>
      </c>
      <c r="C38" s="10">
        <v>46012</v>
      </c>
      <c r="D38" s="10">
        <v>45992</v>
      </c>
      <c r="E38" s="10"/>
      <c r="F38" s="10"/>
      <c r="G38" s="1">
        <f t="shared" si="0"/>
        <v>-20</v>
      </c>
      <c r="H38" s="9">
        <f t="shared" si="1"/>
        <v>-97500</v>
      </c>
    </row>
    <row r="39" spans="1:8" x14ac:dyDescent="0.25">
      <c r="A39" s="16" t="s">
        <v>199</v>
      </c>
      <c r="B39" s="9">
        <v>562.29999999999995</v>
      </c>
      <c r="C39" s="10">
        <v>46010</v>
      </c>
      <c r="D39" s="10">
        <v>45996</v>
      </c>
      <c r="E39" s="10"/>
      <c r="F39" s="10"/>
      <c r="G39" s="1">
        <f t="shared" si="0"/>
        <v>-14</v>
      </c>
      <c r="H39" s="9">
        <f t="shared" si="1"/>
        <v>-7872.2</v>
      </c>
    </row>
    <row r="40" spans="1:8" x14ac:dyDescent="0.25">
      <c r="A40" s="16" t="s">
        <v>200</v>
      </c>
      <c r="B40" s="9">
        <v>1780</v>
      </c>
      <c r="C40" s="10">
        <v>46023</v>
      </c>
      <c r="D40" s="10">
        <v>45996</v>
      </c>
      <c r="E40" s="10"/>
      <c r="F40" s="10"/>
      <c r="G40" s="1">
        <f t="shared" si="0"/>
        <v>-27</v>
      </c>
      <c r="H40" s="9">
        <f t="shared" si="1"/>
        <v>-48060</v>
      </c>
    </row>
    <row r="41" spans="1:8" x14ac:dyDescent="0.25">
      <c r="A41" s="16" t="s">
        <v>201</v>
      </c>
      <c r="B41" s="9">
        <v>591.5</v>
      </c>
      <c r="C41" s="10">
        <v>46020</v>
      </c>
      <c r="D41" s="10">
        <v>45996</v>
      </c>
      <c r="E41" s="10"/>
      <c r="F41" s="10"/>
      <c r="G41" s="1">
        <f t="shared" si="0"/>
        <v>-24</v>
      </c>
      <c r="H41" s="9">
        <f t="shared" si="1"/>
        <v>-14196</v>
      </c>
    </row>
    <row r="42" spans="1:8" x14ac:dyDescent="0.25">
      <c r="A42" s="16" t="s">
        <v>202</v>
      </c>
      <c r="B42" s="9">
        <v>282.5</v>
      </c>
      <c r="C42" s="10">
        <v>46024</v>
      </c>
      <c r="D42" s="10">
        <v>45996</v>
      </c>
      <c r="E42" s="10"/>
      <c r="F42" s="10"/>
      <c r="G42" s="1">
        <f t="shared" si="0"/>
        <v>-28</v>
      </c>
      <c r="H42" s="9">
        <f t="shared" si="1"/>
        <v>-7910</v>
      </c>
    </row>
    <row r="43" spans="1:8" x14ac:dyDescent="0.25">
      <c r="A43" s="16" t="s">
        <v>203</v>
      </c>
      <c r="B43" s="9">
        <v>90.64</v>
      </c>
      <c r="C43" s="10">
        <v>46025</v>
      </c>
      <c r="D43" s="10">
        <v>45996</v>
      </c>
      <c r="E43" s="10"/>
      <c r="F43" s="10"/>
      <c r="G43" s="1">
        <f t="shared" si="0"/>
        <v>-29</v>
      </c>
      <c r="H43" s="9">
        <f t="shared" si="1"/>
        <v>-2628.56</v>
      </c>
    </row>
    <row r="44" spans="1:8" x14ac:dyDescent="0.25">
      <c r="A44" s="16" t="s">
        <v>204</v>
      </c>
      <c r="B44" s="9">
        <v>464</v>
      </c>
      <c r="C44" s="10">
        <v>46021</v>
      </c>
      <c r="D44" s="10">
        <v>46001</v>
      </c>
      <c r="E44" s="10"/>
      <c r="F44" s="10"/>
      <c r="G44" s="1">
        <f t="shared" si="0"/>
        <v>-20</v>
      </c>
      <c r="H44" s="9">
        <f t="shared" si="1"/>
        <v>-9280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ISTITUTO COMPRENSIVO G. LEOPARDI CALCINELLI-SALTARA</dc:creator>
  <cp:lastModifiedBy>didattica secondaria istituto comprensivo</cp:lastModifiedBy>
  <dcterms:created xsi:type="dcterms:W3CDTF">2006-09-16T00:00:00Z</dcterms:created>
  <dcterms:modified xsi:type="dcterms:W3CDTF">2026-01-12T15:27:45Z</dcterms:modified>
</cp:coreProperties>
</file>