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7755" activeTab="1"/>
  </bookViews>
  <sheets>
    <sheet name="PRIMO TRIMESTRE" sheetId="1" r:id="rId1"/>
    <sheet name="gennaio marzo" sheetId="2" r:id="rId2"/>
    <sheet name="aprile giugno" sheetId="3" r:id="rId3"/>
    <sheet name="Foglio3" sheetId="4" r:id="rId4"/>
  </sheets>
  <calcPr calcId="125725"/>
</workbook>
</file>

<file path=xl/calcChain.xml><?xml version="1.0" encoding="utf-8"?>
<calcChain xmlns="http://schemas.openxmlformats.org/spreadsheetml/2006/main">
  <c r="E20" i="2"/>
  <c r="F20" s="1"/>
  <c r="F19"/>
  <c r="E19"/>
  <c r="F18"/>
  <c r="E18"/>
  <c r="E17"/>
  <c r="F17" s="1"/>
  <c r="F14"/>
  <c r="E14"/>
  <c r="B14" i="3" l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6" i="2"/>
  <c r="F16" s="1"/>
  <c r="E12"/>
  <c r="F12" s="1"/>
  <c r="E13"/>
  <c r="F13" s="1"/>
  <c r="E15"/>
  <c r="F15" s="1"/>
  <c r="B21"/>
  <c r="B17" i="4"/>
  <c r="E16"/>
  <c r="F16" s="1"/>
  <c r="E15"/>
  <c r="F15" s="1"/>
  <c r="E14"/>
  <c r="F14" s="1"/>
  <c r="F13"/>
  <c r="E13"/>
  <c r="E12"/>
  <c r="F12" s="1"/>
  <c r="F11"/>
  <c r="E11"/>
  <c r="E10"/>
  <c r="F10" s="1"/>
  <c r="F9"/>
  <c r="E9"/>
  <c r="E8"/>
  <c r="F8" s="1"/>
  <c r="F7"/>
  <c r="E7"/>
  <c r="E6"/>
  <c r="F6" s="1"/>
  <c r="F5"/>
  <c r="E5"/>
  <c r="E4"/>
  <c r="F4" s="1"/>
  <c r="E41" i="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11" i="2"/>
  <c r="F11" s="1"/>
  <c r="E10"/>
  <c r="F10" s="1"/>
  <c r="E9"/>
  <c r="F9" s="1"/>
  <c r="E8"/>
  <c r="F8" s="1"/>
  <c r="E7"/>
  <c r="F7" s="1"/>
  <c r="E5"/>
  <c r="F5" s="1"/>
  <c r="E6"/>
  <c r="F6" s="1"/>
  <c r="E23" i="1"/>
  <c r="F23" s="1"/>
  <c r="E24"/>
  <c r="F24" s="1"/>
  <c r="E25"/>
  <c r="F25" s="1"/>
  <c r="E26"/>
  <c r="F26" s="1"/>
  <c r="E4" i="3"/>
  <c r="F4" s="1"/>
  <c r="E8" i="1"/>
  <c r="F8" s="1"/>
  <c r="E9"/>
  <c r="F9" s="1"/>
  <c r="E10"/>
  <c r="E11"/>
  <c r="F11" s="1"/>
  <c r="E12"/>
  <c r="F12" s="1"/>
  <c r="E13"/>
  <c r="F13" s="1"/>
  <c r="E14"/>
  <c r="E15"/>
  <c r="F15" s="1"/>
  <c r="E16"/>
  <c r="E17"/>
  <c r="F17" s="1"/>
  <c r="E18"/>
  <c r="E19"/>
  <c r="F19" s="1"/>
  <c r="E20"/>
  <c r="F20" s="1"/>
  <c r="E21"/>
  <c r="F21" s="1"/>
  <c r="E22"/>
  <c r="E27"/>
  <c r="F27" s="1"/>
  <c r="E28"/>
  <c r="E42"/>
  <c r="F42" s="1"/>
  <c r="E43"/>
  <c r="F43" s="1"/>
  <c r="E44"/>
  <c r="F44" s="1"/>
  <c r="B67"/>
  <c r="F10"/>
  <c r="F14"/>
  <c r="F16"/>
  <c r="F18"/>
  <c r="F22"/>
  <c r="F28"/>
  <c r="F17" i="4" l="1"/>
  <c r="F1" s="1"/>
  <c r="F14" i="3"/>
  <c r="F1" s="1"/>
  <c r="F21" i="2"/>
  <c r="F1" s="1"/>
  <c r="F67" i="1"/>
  <c r="F5" s="1"/>
</calcChain>
</file>

<file path=xl/comments1.xml><?xml version="1.0" encoding="utf-8"?>
<comments xmlns="http://schemas.openxmlformats.org/spreadsheetml/2006/main">
  <authors>
    <author/>
  </authors>
  <commentList>
    <comment ref="E7" authorId="0">
      <text>
        <r>
          <rPr>
            <b/>
            <sz val="9"/>
            <color indexed="8"/>
            <rFont val="Tahoma"/>
            <family val="2"/>
          </rPr>
          <t>+ se pagamento dopo la scadenza
- se pagamento prima della scadenza</t>
        </r>
      </text>
    </comment>
    <comment ref="F7" authorId="0">
      <text>
        <r>
          <rPr>
            <b/>
            <sz val="9"/>
            <color indexed="8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3" authorId="0">
      <text>
        <r>
          <rPr>
            <b/>
            <sz val="9"/>
            <color indexed="8"/>
            <rFont val="Tahoma"/>
            <family val="2"/>
          </rPr>
          <t>+ se pagamento dopo la scadenza
- se pagamento prima della scadenza</t>
        </r>
      </text>
    </comment>
    <comment ref="F3" authorId="0">
      <text>
        <r>
          <rPr>
            <b/>
            <sz val="9"/>
            <color indexed="8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3" authorId="0">
      <text>
        <r>
          <rPr>
            <b/>
            <sz val="9"/>
            <color indexed="8"/>
            <rFont val="Tahoma"/>
            <family val="2"/>
          </rPr>
          <t>+ se pagamento dopo la scadenza
- se pagamento prima della scadenza</t>
        </r>
      </text>
    </comment>
    <comment ref="F3" authorId="0">
      <text>
        <r>
          <rPr>
            <b/>
            <sz val="9"/>
            <color indexed="8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E3" authorId="0">
      <text>
        <r>
          <rPr>
            <b/>
            <sz val="9"/>
            <color indexed="8"/>
            <rFont val="Tahoma"/>
            <family val="2"/>
          </rPr>
          <t>+ se pagamento dopo la scadenza
- se pagamento prima della scadenza</t>
        </r>
      </text>
    </comment>
    <comment ref="F3" authorId="0">
      <text>
        <r>
          <rPr>
            <b/>
            <sz val="9"/>
            <color indexed="8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sharedStrings.xml><?xml version="1.0" encoding="utf-8"?>
<sst xmlns="http://schemas.openxmlformats.org/spreadsheetml/2006/main" count="143" uniqueCount="100">
  <si>
    <t>FATTURE</t>
  </si>
  <si>
    <t>DATA SCADENZA FATTURA</t>
  </si>
  <si>
    <t>DATA PAGAMENTO FATTURA</t>
  </si>
  <si>
    <t>TOTALI</t>
  </si>
  <si>
    <t xml:space="preserve">Importo                                                      in € </t>
  </si>
  <si>
    <t>PAGAMENTO                   n. gg. + dopo / - prima della scadenza</t>
  </si>
  <si>
    <t>IMPORTO                      x                                        N. GG</t>
  </si>
  <si>
    <t xml:space="preserve">INDICE DI TEMPESTIVITA' DEI PAGAMENTI PERIODO </t>
  </si>
  <si>
    <t>PROT.N 356 DEL 28/01/2020</t>
  </si>
  <si>
    <t>PROT.N.357 DEL 28/01/2020</t>
  </si>
  <si>
    <t>PROT.N 358 DEL 28/01/2020</t>
  </si>
  <si>
    <t>PROT N.359 DEL 28/01/2020</t>
  </si>
  <si>
    <t>PROT N 360 DEL 28/01/2020</t>
  </si>
  <si>
    <t>PROT .N 361 DEL 28/01/2020</t>
  </si>
  <si>
    <t>PROT N 362 DEL 28/01/2020</t>
  </si>
  <si>
    <t>PROT N 628 DEL 11/02/2020</t>
  </si>
  <si>
    <t>PROT N 623 DEL 11/02/2020</t>
  </si>
  <si>
    <t>PROT N 625 DEL 11/02/2020</t>
  </si>
  <si>
    <t>PROT N 626 DEL 11/02/2020</t>
  </si>
  <si>
    <t>PROT N 886 DEL 13/03/2020</t>
  </si>
  <si>
    <t>PROT N 889 DEL 13/03/2020</t>
  </si>
  <si>
    <t xml:space="preserve">PROT N 888 DEL 01/09/2020 </t>
  </si>
  <si>
    <t>PROT N 891DEL 13/03/2020</t>
  </si>
  <si>
    <t>PROT N 893DEL 13/03/2020</t>
  </si>
  <si>
    <t>PROT N 892DEL 13/03/2020</t>
  </si>
  <si>
    <t>PROT N 894DEL 13/03/2020</t>
  </si>
  <si>
    <t>PROT N 887 DEL 13/03/2020</t>
  </si>
  <si>
    <t>PROT N 890 DEL 13/03/2020</t>
  </si>
  <si>
    <t xml:space="preserve">TOTALI </t>
  </si>
  <si>
    <t>IL Direttore S.G.A</t>
  </si>
  <si>
    <t>Pullara Giancarlo</t>
  </si>
  <si>
    <t>dott.ssa Barbara Masocco</t>
  </si>
  <si>
    <t xml:space="preserve">   IL Dirigente Scolastico</t>
  </si>
  <si>
    <t>PROT N 1037 DEL 14/04/2020</t>
  </si>
  <si>
    <t>PROT N1038 DEL 14/04/2020</t>
  </si>
  <si>
    <t>PROT N1193 DEL 04/10/2020</t>
  </si>
  <si>
    <t>PROT N 1191 DEL 04/05/2020</t>
  </si>
  <si>
    <t>PROT N 1190 DEL 04/05/2020</t>
  </si>
  <si>
    <t>PROT 1194 DEL 04/05/2020</t>
  </si>
  <si>
    <t>PROT N 1192 DEL 04/05/2020</t>
  </si>
  <si>
    <t>PROT N 1039 DEL 14/04/2020</t>
  </si>
  <si>
    <t>PROT N 1040 DEL 14/04/2020</t>
  </si>
  <si>
    <t>PROT N 1256 DEL 11/05/2020</t>
  </si>
  <si>
    <t>PROT N 1257 DEL 11/05/2020</t>
  </si>
  <si>
    <t>PROT N1611 DEL 05/06/2020</t>
  </si>
  <si>
    <t>PROT N 1821 DEL 20/06/2020</t>
  </si>
  <si>
    <t>INDICE DI TEMPESTIVITA' DEI PAGAMENTI PERIODO APRILE GIUGNO 2020</t>
  </si>
  <si>
    <t>PROT N 2096 DEL 6/08//2020</t>
  </si>
  <si>
    <t>PROT N 2095 DEL 6/08//2020</t>
  </si>
  <si>
    <t>PROT N 2816 DEL 01/10/2020</t>
  </si>
  <si>
    <t>PROT N 2818 DEL 01/10/2020</t>
  </si>
  <si>
    <t>PROT N 2819 DEL 01/10/2020</t>
  </si>
  <si>
    <t>PROT N 2823 DEL 01/10/2020</t>
  </si>
  <si>
    <t>PROT N 2822 DEL 01/10/2020</t>
  </si>
  <si>
    <t>PROT N 2820 DEL 01/10/2020</t>
  </si>
  <si>
    <t>PROT N 2980DEL 08/10/2020</t>
  </si>
  <si>
    <t>PROT N 2982DEL 08/10/2020</t>
  </si>
  <si>
    <t>PROT N 2821DEL 01/10/2020</t>
  </si>
  <si>
    <t>PROT N 2983 DEL 8/10/2020</t>
  </si>
  <si>
    <t>PROT N3482 DEL 09/11/2020</t>
  </si>
  <si>
    <t>PROT N3480 DEL 09/11/2020</t>
  </si>
  <si>
    <t>PROT N3481 DEL 09/11/2020</t>
  </si>
  <si>
    <t>PROT N3606 DEL 19/11/2020</t>
  </si>
  <si>
    <t>PROT N3608 DEL 19/11/2020</t>
  </si>
  <si>
    <t>PROT N3734 DEL 30/11/2020</t>
  </si>
  <si>
    <t>PROT N3925 DEL 11/12/2020</t>
  </si>
  <si>
    <t>PROT N3924 DEL 11/12/2020</t>
  </si>
  <si>
    <t>PROT N3923 DEL 11/12/2020</t>
  </si>
  <si>
    <t>PROT N3954DEL 15/12/2020</t>
  </si>
  <si>
    <r>
      <t xml:space="preserve">L'indice di tempestività dei pagamenti dell'amministrazione per il periodo relativo l'anno 2020 calcolato come previsto dalla circolare n. 3 prot. 2565 del 14 gennaio 2015 è pari a </t>
    </r>
    <r>
      <rPr>
        <b/>
        <i/>
        <sz val="11"/>
        <color rgb="FFFF0000"/>
        <rFont val="Calibri"/>
        <family val="2"/>
      </rPr>
      <t>-35,41</t>
    </r>
  </si>
  <si>
    <t>PROT.N.802DEL 10/02/2022</t>
  </si>
  <si>
    <t>PROT.N 801 DEL 10/02/2022</t>
  </si>
  <si>
    <t>PROT.N803 DEL 10/02/2022</t>
  </si>
  <si>
    <t>PROT N.806DEL 10/02/2022</t>
  </si>
  <si>
    <t>PROT N 805 DEL 10/02/2022</t>
  </si>
  <si>
    <t>PROT .N 804 DEL 10/02/2022</t>
  </si>
  <si>
    <t>PROT N 808 DEL 10/02/2022</t>
  </si>
  <si>
    <t>PROT N 807 DEL 10/02/2022</t>
  </si>
  <si>
    <t>PROT N 1799 DEL 30/03/2022</t>
  </si>
  <si>
    <t>PROT N 1798 DEL 30/03/2022</t>
  </si>
  <si>
    <t>INDICE DI TEMPESTIVITA' DEI PAGAMENTI PERIODO GENNAIO MARZO   2023</t>
  </si>
  <si>
    <t>PROT.N342 del 19/01/2023</t>
  </si>
  <si>
    <t>INDICE DI TEMPESTIVITA' DEI PAGAMENTI PERIODO  GENNAIO MARZO 2023</t>
  </si>
  <si>
    <t>PROT.N.138 del 11/01/2023</t>
  </si>
  <si>
    <t>PROT.N843 del 03/02/2023</t>
  </si>
  <si>
    <t>PROT N.139 del 11/01/2023</t>
  </si>
  <si>
    <t>PROT N 661 del 28/01/2023</t>
  </si>
  <si>
    <t>PROT .N 660  DEL 28/01/2023</t>
  </si>
  <si>
    <t>PROT N 608 del 27/01/2023</t>
  </si>
  <si>
    <t>PROT N 607 del 27/01/2023</t>
  </si>
  <si>
    <t>PROT N 1394 del 21/02/2023</t>
  </si>
  <si>
    <t>PROT N 1090 del 10/02/2023</t>
  </si>
  <si>
    <t>PROT N 11040 del 09/02/2023</t>
  </si>
  <si>
    <t>PROT N 1687 de l02/03/2023</t>
  </si>
  <si>
    <t>PROT N 1089 del 10/02/2023</t>
  </si>
  <si>
    <t>PROT N 1510 del 24/02/2023</t>
  </si>
  <si>
    <t>PROT N 1511 del 24/02/2023</t>
  </si>
  <si>
    <t>PROT N 1939 del 10/03/2023</t>
  </si>
  <si>
    <t>Proff.ssa Savino Antonella Raffella Lucia</t>
  </si>
  <si>
    <t xml:space="preserve">        IL Dirigente Scolastico</t>
  </si>
</sst>
</file>

<file path=xl/styles.xml><?xml version="1.0" encoding="utf-8"?>
<styleSheet xmlns="http://schemas.openxmlformats.org/spreadsheetml/2006/main">
  <numFmts count="2">
    <numFmt numFmtId="164" formatCode="[$€-410]\ #,##0.00;[Red]\-[$€-410]\ #,##0.00"/>
    <numFmt numFmtId="165" formatCode="dd/mm/yy"/>
  </numFmts>
  <fonts count="14">
    <font>
      <sz val="11"/>
      <color indexed="8"/>
      <name val="Calibri"/>
      <family val="2"/>
    </font>
    <font>
      <b/>
      <sz val="11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4"/>
      <color indexed="53"/>
      <name val="Arial"/>
      <family val="2"/>
      <charset val="1"/>
    </font>
    <font>
      <b/>
      <sz val="9"/>
      <color indexed="8"/>
      <name val="Tahoma"/>
      <family val="2"/>
    </font>
    <font>
      <b/>
      <sz val="11"/>
      <color indexed="8"/>
      <name val="Arial"/>
      <family val="2"/>
    </font>
    <font>
      <b/>
      <i/>
      <sz val="11"/>
      <name val="Calibri"/>
      <family val="2"/>
    </font>
    <font>
      <b/>
      <i/>
      <sz val="11"/>
      <color rgb="FFFF0000"/>
      <name val="Calibri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theme="1"/>
      <name val="Arial"/>
      <family val="2"/>
    </font>
    <font>
      <b/>
      <sz val="11"/>
      <color theme="1"/>
      <name val="Arial"/>
      <family val="2"/>
      <charset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2" fontId="3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/>
    <xf numFmtId="164" fontId="1" fillId="3" borderId="2" xfId="0" applyNumberFormat="1" applyFont="1" applyFill="1" applyBorder="1"/>
    <xf numFmtId="164" fontId="1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2" fillId="4" borderId="2" xfId="0" applyFont="1" applyFill="1" applyBorder="1" applyProtection="1">
      <protection locked="0"/>
    </xf>
    <xf numFmtId="164" fontId="5" fillId="4" borderId="2" xfId="0" applyNumberFormat="1" applyFont="1" applyFill="1" applyBorder="1" applyAlignment="1" applyProtection="1">
      <alignment horizontal="center"/>
      <protection locked="0"/>
    </xf>
    <xf numFmtId="165" fontId="5" fillId="4" borderId="2" xfId="0" applyNumberFormat="1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0" fontId="0" fillId="0" borderId="0" xfId="0" applyBorder="1"/>
    <xf numFmtId="0" fontId="2" fillId="4" borderId="0" xfId="0" applyFont="1" applyFill="1" applyBorder="1" applyProtection="1">
      <protection locked="0"/>
    </xf>
    <xf numFmtId="0" fontId="9" fillId="4" borderId="2" xfId="0" applyFont="1" applyFill="1" applyBorder="1" applyProtection="1">
      <protection locked="0"/>
    </xf>
    <xf numFmtId="164" fontId="1" fillId="3" borderId="7" xfId="0" applyNumberFormat="1" applyFont="1" applyFill="1" applyBorder="1"/>
    <xf numFmtId="0" fontId="11" fillId="4" borderId="6" xfId="0" applyFont="1" applyFill="1" applyBorder="1" applyProtection="1">
      <protection locked="0"/>
    </xf>
    <xf numFmtId="0" fontId="9" fillId="4" borderId="0" xfId="0" applyFont="1" applyFill="1" applyBorder="1" applyProtection="1">
      <protection locked="0"/>
    </xf>
    <xf numFmtId="0" fontId="1" fillId="3" borderId="6" xfId="0" applyFont="1" applyFill="1" applyBorder="1" applyAlignment="1">
      <alignment horizontal="center" wrapText="1"/>
    </xf>
    <xf numFmtId="0" fontId="9" fillId="4" borderId="6" xfId="0" applyFont="1" applyFill="1" applyBorder="1" applyProtection="1">
      <protection locked="0"/>
    </xf>
    <xf numFmtId="164" fontId="10" fillId="4" borderId="6" xfId="0" applyNumberFormat="1" applyFont="1" applyFill="1" applyBorder="1" applyAlignment="1" applyProtection="1">
      <alignment horizontal="center"/>
      <protection locked="0"/>
    </xf>
    <xf numFmtId="165" fontId="10" fillId="4" borderId="6" xfId="0" applyNumberFormat="1" applyFont="1" applyFill="1" applyBorder="1" applyAlignment="1" applyProtection="1">
      <alignment horizontal="center"/>
      <protection locked="0"/>
    </xf>
    <xf numFmtId="0" fontId="10" fillId="5" borderId="6" xfId="0" applyFont="1" applyFill="1" applyBorder="1" applyAlignment="1">
      <alignment horizontal="center"/>
    </xf>
    <xf numFmtId="164" fontId="10" fillId="5" borderId="6" xfId="0" applyNumberFormat="1" applyFont="1" applyFill="1" applyBorder="1" applyAlignment="1">
      <alignment horizontal="center"/>
    </xf>
    <xf numFmtId="0" fontId="2" fillId="4" borderId="6" xfId="0" applyFont="1" applyFill="1" applyBorder="1" applyProtection="1">
      <protection locked="0"/>
    </xf>
    <xf numFmtId="0" fontId="1" fillId="3" borderId="6" xfId="0" applyFont="1" applyFill="1" applyBorder="1"/>
    <xf numFmtId="164" fontId="1" fillId="3" borderId="6" xfId="0" applyNumberFormat="1" applyFont="1" applyFill="1" applyBorder="1"/>
    <xf numFmtId="0" fontId="1" fillId="3" borderId="6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 applyProtection="1">
      <alignment horizontal="center"/>
      <protection locked="0"/>
    </xf>
    <xf numFmtId="165" fontId="1" fillId="4" borderId="6" xfId="0" applyNumberFormat="1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2" fillId="4" borderId="2" xfId="0" applyNumberFormat="1" applyFont="1" applyFill="1" applyBorder="1" applyAlignment="1" applyProtection="1">
      <alignment horizontal="center"/>
      <protection locked="0"/>
    </xf>
    <xf numFmtId="165" fontId="12" fillId="4" borderId="2" xfId="0" applyNumberFormat="1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>
      <alignment horizontal="center"/>
    </xf>
    <xf numFmtId="164" fontId="12" fillId="5" borderId="2" xfId="0" applyNumberFormat="1" applyFont="1" applyFill="1" applyBorder="1" applyAlignment="1">
      <alignment horizontal="center"/>
    </xf>
    <xf numFmtId="0" fontId="12" fillId="3" borderId="2" xfId="0" applyFont="1" applyFill="1" applyBorder="1"/>
    <xf numFmtId="164" fontId="12" fillId="3" borderId="2" xfId="0" applyNumberFormat="1" applyFont="1" applyFill="1" applyBorder="1"/>
    <xf numFmtId="0" fontId="12" fillId="3" borderId="2" xfId="0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1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workbookViewId="0">
      <selection activeCell="A8" sqref="A8"/>
    </sheetView>
  </sheetViews>
  <sheetFormatPr defaultRowHeight="15"/>
  <cols>
    <col min="1" max="1" width="30.85546875" customWidth="1"/>
    <col min="2" max="2" width="14.140625" customWidth="1"/>
    <col min="3" max="3" width="10.85546875" customWidth="1"/>
    <col min="4" max="4" width="12.7109375" customWidth="1"/>
    <col min="5" max="5" width="12.85546875" customWidth="1"/>
    <col min="6" max="6" width="15.5703125" customWidth="1"/>
  </cols>
  <sheetData>
    <row r="1" spans="1:6" ht="5.45" customHeight="1"/>
    <row r="2" spans="1:6" hidden="1"/>
    <row r="3" spans="1:6" hidden="1">
      <c r="A3" s="1"/>
      <c r="B3" s="2"/>
      <c r="C3" s="2"/>
      <c r="D3" s="2"/>
      <c r="E3" s="2"/>
      <c r="F3" s="2"/>
    </row>
    <row r="4" spans="1:6" hidden="1">
      <c r="A4" s="2"/>
      <c r="B4" s="2"/>
      <c r="C4" s="2"/>
      <c r="D4" s="2"/>
      <c r="E4" s="2"/>
      <c r="F4" s="2"/>
    </row>
    <row r="5" spans="1:6" ht="26.1" customHeight="1">
      <c r="A5" s="45" t="s">
        <v>7</v>
      </c>
      <c r="B5" s="46"/>
      <c r="C5" s="46"/>
      <c r="D5" s="46"/>
      <c r="E5" s="47"/>
      <c r="F5" s="3">
        <f>F67/B67</f>
        <v>-35.408341340974751</v>
      </c>
    </row>
    <row r="6" spans="1:6" ht="7.9" customHeight="1">
      <c r="A6" s="2"/>
      <c r="B6" s="2"/>
      <c r="C6" s="2"/>
      <c r="D6" s="2"/>
      <c r="E6" s="2"/>
      <c r="F6" s="2"/>
    </row>
    <row r="7" spans="1:6" ht="58.9" customHeight="1">
      <c r="A7" s="22" t="s">
        <v>0</v>
      </c>
      <c r="B7" s="22" t="s">
        <v>4</v>
      </c>
      <c r="C7" s="22" t="s">
        <v>1</v>
      </c>
      <c r="D7" s="22" t="s">
        <v>2</v>
      </c>
      <c r="E7" s="22" t="s">
        <v>5</v>
      </c>
      <c r="F7" s="22" t="s">
        <v>6</v>
      </c>
    </row>
    <row r="8" spans="1:6">
      <c r="A8" s="23" t="s">
        <v>8</v>
      </c>
      <c r="B8" s="33">
        <v>159.82</v>
      </c>
      <c r="C8" s="34">
        <v>43826</v>
      </c>
      <c r="D8" s="34">
        <v>43858</v>
      </c>
      <c r="E8" s="35">
        <f t="shared" ref="E8:E13" si="0">D8-C8</f>
        <v>32</v>
      </c>
      <c r="F8" s="36">
        <f t="shared" ref="F8:F13" si="1">B8*E8</f>
        <v>5114.24</v>
      </c>
    </row>
    <row r="9" spans="1:6">
      <c r="A9" s="23" t="s">
        <v>9</v>
      </c>
      <c r="B9" s="33">
        <v>169</v>
      </c>
      <c r="C9" s="34">
        <v>43865</v>
      </c>
      <c r="D9" s="34">
        <v>43858</v>
      </c>
      <c r="E9" s="35">
        <f t="shared" si="0"/>
        <v>-7</v>
      </c>
      <c r="F9" s="36">
        <f t="shared" si="1"/>
        <v>-1183</v>
      </c>
    </row>
    <row r="10" spans="1:6">
      <c r="A10" s="23" t="s">
        <v>10</v>
      </c>
      <c r="B10" s="33">
        <v>218.38</v>
      </c>
      <c r="C10" s="34">
        <v>43849</v>
      </c>
      <c r="D10" s="34">
        <v>43858</v>
      </c>
      <c r="E10" s="35">
        <f t="shared" si="0"/>
        <v>9</v>
      </c>
      <c r="F10" s="36">
        <f t="shared" si="1"/>
        <v>1965.42</v>
      </c>
    </row>
    <row r="11" spans="1:6">
      <c r="A11" s="23" t="s">
        <v>11</v>
      </c>
      <c r="B11" s="33">
        <v>304.51</v>
      </c>
      <c r="C11" s="34">
        <v>43890</v>
      </c>
      <c r="D11" s="34">
        <v>43858</v>
      </c>
      <c r="E11" s="35">
        <f t="shared" si="0"/>
        <v>-32</v>
      </c>
      <c r="F11" s="36">
        <f t="shared" si="1"/>
        <v>-9744.32</v>
      </c>
    </row>
    <row r="12" spans="1:6">
      <c r="A12" s="23" t="s">
        <v>12</v>
      </c>
      <c r="B12" s="33">
        <v>1457.9</v>
      </c>
      <c r="C12" s="34">
        <v>43921</v>
      </c>
      <c r="D12" s="34">
        <v>43858</v>
      </c>
      <c r="E12" s="35">
        <f t="shared" si="0"/>
        <v>-63</v>
      </c>
      <c r="F12" s="36">
        <f t="shared" si="1"/>
        <v>-91847.700000000012</v>
      </c>
    </row>
    <row r="13" spans="1:6">
      <c r="A13" s="23" t="s">
        <v>13</v>
      </c>
      <c r="B13" s="33">
        <v>68.31</v>
      </c>
      <c r="C13" s="34">
        <v>43883</v>
      </c>
      <c r="D13" s="34">
        <v>43858</v>
      </c>
      <c r="E13" s="35">
        <f t="shared" si="0"/>
        <v>-25</v>
      </c>
      <c r="F13" s="36">
        <f t="shared" si="1"/>
        <v>-1707.75</v>
      </c>
    </row>
    <row r="14" spans="1:6">
      <c r="A14" s="23" t="s">
        <v>14</v>
      </c>
      <c r="B14" s="33">
        <v>6720</v>
      </c>
      <c r="C14" s="34">
        <v>43861</v>
      </c>
      <c r="D14" s="34">
        <v>43858</v>
      </c>
      <c r="E14" s="35">
        <f t="shared" ref="E14:E16" si="2">D14-C14</f>
        <v>-3</v>
      </c>
      <c r="F14" s="36">
        <f t="shared" ref="F14:F16" si="3">B14*E14</f>
        <v>-20160</v>
      </c>
    </row>
    <row r="15" spans="1:6">
      <c r="A15" s="23" t="s">
        <v>15</v>
      </c>
      <c r="B15" s="33">
        <v>102.48</v>
      </c>
      <c r="C15" s="34">
        <v>43893</v>
      </c>
      <c r="D15" s="34">
        <v>43872</v>
      </c>
      <c r="E15" s="35">
        <f t="shared" si="2"/>
        <v>-21</v>
      </c>
      <c r="F15" s="36">
        <f t="shared" si="3"/>
        <v>-2152.08</v>
      </c>
    </row>
    <row r="16" spans="1:6">
      <c r="A16" s="23" t="s">
        <v>16</v>
      </c>
      <c r="B16" s="33">
        <v>1744.6</v>
      </c>
      <c r="C16" s="34">
        <v>43921</v>
      </c>
      <c r="D16" s="34">
        <v>43872</v>
      </c>
      <c r="E16" s="35">
        <f t="shared" si="2"/>
        <v>-49</v>
      </c>
      <c r="F16" s="36">
        <f t="shared" si="3"/>
        <v>-85485.4</v>
      </c>
    </row>
    <row r="17" spans="1:6">
      <c r="A17" s="23" t="s">
        <v>17</v>
      </c>
      <c r="B17" s="33">
        <v>358</v>
      </c>
      <c r="C17" s="34">
        <v>43890</v>
      </c>
      <c r="D17" s="34">
        <v>43872</v>
      </c>
      <c r="E17" s="35">
        <f t="shared" ref="E17" si="4">D17-C17</f>
        <v>-18</v>
      </c>
      <c r="F17" s="36">
        <f t="shared" ref="F17" si="5">B17*E17</f>
        <v>-6444</v>
      </c>
    </row>
    <row r="18" spans="1:6">
      <c r="A18" s="23" t="s">
        <v>18</v>
      </c>
      <c r="B18" s="24">
        <v>353.8</v>
      </c>
      <c r="C18" s="25">
        <v>43890</v>
      </c>
      <c r="D18" s="25">
        <v>43872</v>
      </c>
      <c r="E18" s="26">
        <f t="shared" ref="E18:E24" si="6">D18-C18</f>
        <v>-18</v>
      </c>
      <c r="F18" s="27">
        <f t="shared" ref="F18:F24" si="7">B18*E18</f>
        <v>-6368.4000000000005</v>
      </c>
    </row>
    <row r="19" spans="1:6">
      <c r="A19" s="23" t="s">
        <v>19</v>
      </c>
      <c r="B19" s="33">
        <v>600</v>
      </c>
      <c r="C19" s="34">
        <v>43905</v>
      </c>
      <c r="D19" s="34">
        <v>43904</v>
      </c>
      <c r="E19" s="35">
        <f t="shared" si="6"/>
        <v>-1</v>
      </c>
      <c r="F19" s="36">
        <f t="shared" si="7"/>
        <v>-600</v>
      </c>
    </row>
    <row r="20" spans="1:6">
      <c r="A20" s="23" t="s">
        <v>21</v>
      </c>
      <c r="B20" s="33">
        <v>660</v>
      </c>
      <c r="C20" s="34">
        <v>43903</v>
      </c>
      <c r="D20" s="34">
        <v>43904</v>
      </c>
      <c r="E20" s="35">
        <f t="shared" si="6"/>
        <v>1</v>
      </c>
      <c r="F20" s="36">
        <f t="shared" si="7"/>
        <v>660</v>
      </c>
    </row>
    <row r="21" spans="1:6">
      <c r="A21" s="23" t="s">
        <v>20</v>
      </c>
      <c r="B21" s="33">
        <v>100</v>
      </c>
      <c r="C21" s="34">
        <v>43887</v>
      </c>
      <c r="D21" s="34">
        <v>43904</v>
      </c>
      <c r="E21" s="35">
        <f t="shared" si="6"/>
        <v>17</v>
      </c>
      <c r="F21" s="36">
        <f t="shared" si="7"/>
        <v>1700</v>
      </c>
    </row>
    <row r="22" spans="1:6">
      <c r="A22" s="23" t="s">
        <v>22</v>
      </c>
      <c r="B22" s="33">
        <v>646.53</v>
      </c>
      <c r="C22" s="34">
        <v>43921</v>
      </c>
      <c r="D22" s="34">
        <v>43904</v>
      </c>
      <c r="E22" s="35">
        <f t="shared" si="6"/>
        <v>-17</v>
      </c>
      <c r="F22" s="36">
        <f t="shared" si="7"/>
        <v>-10991.01</v>
      </c>
    </row>
    <row r="23" spans="1:6">
      <c r="A23" s="23" t="s">
        <v>23</v>
      </c>
      <c r="B23" s="33">
        <v>1207.8</v>
      </c>
      <c r="C23" s="34">
        <v>43985</v>
      </c>
      <c r="D23" s="34">
        <v>43904</v>
      </c>
      <c r="E23" s="35">
        <f t="shared" si="6"/>
        <v>-81</v>
      </c>
      <c r="F23" s="36">
        <f t="shared" si="7"/>
        <v>-97831.8</v>
      </c>
    </row>
    <row r="24" spans="1:6">
      <c r="A24" s="23" t="s">
        <v>24</v>
      </c>
      <c r="B24" s="33">
        <v>12182.92</v>
      </c>
      <c r="C24" s="34">
        <v>43951</v>
      </c>
      <c r="D24" s="34">
        <v>43910</v>
      </c>
      <c r="E24" s="35">
        <f t="shared" si="6"/>
        <v>-41</v>
      </c>
      <c r="F24" s="36">
        <f t="shared" si="7"/>
        <v>-499499.72000000003</v>
      </c>
    </row>
    <row r="25" spans="1:6">
      <c r="A25" s="23" t="s">
        <v>25</v>
      </c>
      <c r="B25" s="33">
        <v>549</v>
      </c>
      <c r="C25" s="34">
        <v>43980</v>
      </c>
      <c r="D25" s="34">
        <v>43910</v>
      </c>
      <c r="E25" s="35">
        <f t="shared" ref="E25:E41" si="8">D25-C25</f>
        <v>-70</v>
      </c>
      <c r="F25" s="36">
        <f t="shared" ref="F25:F41" si="9">B25*E25</f>
        <v>-38430</v>
      </c>
    </row>
    <row r="26" spans="1:6">
      <c r="A26" s="23" t="s">
        <v>26</v>
      </c>
      <c r="B26" s="33">
        <v>156.29</v>
      </c>
      <c r="C26" s="34">
        <v>43908</v>
      </c>
      <c r="D26" s="34">
        <v>43910</v>
      </c>
      <c r="E26" s="35">
        <f t="shared" si="8"/>
        <v>2</v>
      </c>
      <c r="F26" s="36">
        <f t="shared" si="9"/>
        <v>312.58</v>
      </c>
    </row>
    <row r="27" spans="1:6">
      <c r="A27" s="23" t="s">
        <v>27</v>
      </c>
      <c r="B27" s="33">
        <v>240</v>
      </c>
      <c r="C27" s="34">
        <v>43882</v>
      </c>
      <c r="D27" s="34">
        <v>43910</v>
      </c>
      <c r="E27" s="35">
        <f t="shared" si="8"/>
        <v>28</v>
      </c>
      <c r="F27" s="36">
        <f t="shared" si="9"/>
        <v>6720</v>
      </c>
    </row>
    <row r="28" spans="1:6">
      <c r="A28" s="23" t="s">
        <v>27</v>
      </c>
      <c r="B28" s="33">
        <v>1026.6300000000001</v>
      </c>
      <c r="C28" s="34">
        <v>43951</v>
      </c>
      <c r="D28" s="34">
        <v>43910</v>
      </c>
      <c r="E28" s="35">
        <f t="shared" si="8"/>
        <v>-41</v>
      </c>
      <c r="F28" s="36">
        <f t="shared" si="9"/>
        <v>-42091.83</v>
      </c>
    </row>
    <row r="29" spans="1:6">
      <c r="A29" s="28" t="s">
        <v>33</v>
      </c>
      <c r="B29" s="33">
        <v>5945.01</v>
      </c>
      <c r="C29" s="34">
        <v>43982</v>
      </c>
      <c r="D29" s="34">
        <v>43935</v>
      </c>
      <c r="E29" s="35">
        <f t="shared" si="8"/>
        <v>-47</v>
      </c>
      <c r="F29" s="36">
        <f t="shared" si="9"/>
        <v>-279415.47000000003</v>
      </c>
    </row>
    <row r="30" spans="1:6">
      <c r="A30" s="28" t="s">
        <v>34</v>
      </c>
      <c r="B30" s="33">
        <v>33.01</v>
      </c>
      <c r="C30" s="34">
        <v>43960</v>
      </c>
      <c r="D30" s="34">
        <v>43935</v>
      </c>
      <c r="E30" s="35">
        <f t="shared" si="8"/>
        <v>-25</v>
      </c>
      <c r="F30" s="36">
        <f t="shared" si="9"/>
        <v>-825.25</v>
      </c>
    </row>
    <row r="31" spans="1:6">
      <c r="A31" s="28" t="s">
        <v>35</v>
      </c>
      <c r="B31" s="33">
        <v>2274.6999999999998</v>
      </c>
      <c r="C31" s="34">
        <v>43982</v>
      </c>
      <c r="D31" s="34">
        <v>43955</v>
      </c>
      <c r="E31" s="35">
        <f t="shared" si="8"/>
        <v>-27</v>
      </c>
      <c r="F31" s="36">
        <f t="shared" si="9"/>
        <v>-61416.899999999994</v>
      </c>
    </row>
    <row r="32" spans="1:6">
      <c r="A32" s="28" t="s">
        <v>36</v>
      </c>
      <c r="B32" s="33">
        <v>6783.2</v>
      </c>
      <c r="C32" s="34">
        <v>43982</v>
      </c>
      <c r="D32" s="34">
        <v>43955</v>
      </c>
      <c r="E32" s="35">
        <f t="shared" si="8"/>
        <v>-27</v>
      </c>
      <c r="F32" s="36">
        <f t="shared" si="9"/>
        <v>-183146.4</v>
      </c>
    </row>
    <row r="33" spans="1:6">
      <c r="A33" s="28" t="s">
        <v>37</v>
      </c>
      <c r="B33" s="33">
        <v>285.48</v>
      </c>
      <c r="C33" s="34">
        <v>43982</v>
      </c>
      <c r="D33" s="34">
        <v>43955</v>
      </c>
      <c r="E33" s="35">
        <f t="shared" si="8"/>
        <v>-27</v>
      </c>
      <c r="F33" s="36">
        <f t="shared" si="9"/>
        <v>-7707.9600000000009</v>
      </c>
    </row>
    <row r="34" spans="1:6">
      <c r="A34" s="28" t="s">
        <v>38</v>
      </c>
      <c r="B34" s="33">
        <v>1769</v>
      </c>
      <c r="C34" s="34">
        <v>44014</v>
      </c>
      <c r="D34" s="34">
        <v>43955</v>
      </c>
      <c r="E34" s="35">
        <f t="shared" si="8"/>
        <v>-59</v>
      </c>
      <c r="F34" s="36">
        <f t="shared" si="9"/>
        <v>-104371</v>
      </c>
    </row>
    <row r="35" spans="1:6">
      <c r="A35" s="28" t="s">
        <v>39</v>
      </c>
      <c r="B35" s="33">
        <v>366</v>
      </c>
      <c r="C35" s="34">
        <v>43981</v>
      </c>
      <c r="D35" s="34">
        <v>43955</v>
      </c>
      <c r="E35" s="35">
        <f t="shared" si="8"/>
        <v>-26</v>
      </c>
      <c r="F35" s="36">
        <f t="shared" si="9"/>
        <v>-9516</v>
      </c>
    </row>
    <row r="36" spans="1:6">
      <c r="A36" s="28" t="s">
        <v>40</v>
      </c>
      <c r="B36" s="33">
        <v>117.12</v>
      </c>
      <c r="C36" s="34">
        <v>43954</v>
      </c>
      <c r="D36" s="34">
        <v>43962</v>
      </c>
      <c r="E36" s="35">
        <f t="shared" si="8"/>
        <v>8</v>
      </c>
      <c r="F36" s="36">
        <f t="shared" si="9"/>
        <v>936.96</v>
      </c>
    </row>
    <row r="37" spans="1:6">
      <c r="A37" s="28" t="s">
        <v>41</v>
      </c>
      <c r="B37" s="33">
        <v>1044.32</v>
      </c>
      <c r="C37" s="34">
        <v>43957</v>
      </c>
      <c r="D37" s="34">
        <v>43962</v>
      </c>
      <c r="E37" s="35">
        <f t="shared" si="8"/>
        <v>5</v>
      </c>
      <c r="F37" s="36">
        <f t="shared" si="9"/>
        <v>5221.5999999999995</v>
      </c>
    </row>
    <row r="38" spans="1:6">
      <c r="A38" s="28" t="s">
        <v>42</v>
      </c>
      <c r="B38" s="33">
        <v>549</v>
      </c>
      <c r="C38" s="34">
        <v>43982</v>
      </c>
      <c r="D38" s="34">
        <v>43962</v>
      </c>
      <c r="E38" s="35">
        <f t="shared" si="8"/>
        <v>-20</v>
      </c>
      <c r="F38" s="36">
        <f t="shared" si="9"/>
        <v>-10980</v>
      </c>
    </row>
    <row r="39" spans="1:6">
      <c r="A39" s="28" t="s">
        <v>43</v>
      </c>
      <c r="B39" s="33">
        <v>549</v>
      </c>
      <c r="C39" s="34">
        <v>43982</v>
      </c>
      <c r="D39" s="34">
        <v>43962</v>
      </c>
      <c r="E39" s="35">
        <f t="shared" si="8"/>
        <v>-20</v>
      </c>
      <c r="F39" s="36">
        <f t="shared" si="9"/>
        <v>-10980</v>
      </c>
    </row>
    <row r="40" spans="1:6">
      <c r="A40" s="28" t="s">
        <v>44</v>
      </c>
      <c r="B40" s="33">
        <v>649.53</v>
      </c>
      <c r="C40" s="34">
        <v>44012</v>
      </c>
      <c r="D40" s="34">
        <v>43987</v>
      </c>
      <c r="E40" s="35">
        <f t="shared" si="8"/>
        <v>-25</v>
      </c>
      <c r="F40" s="36">
        <f t="shared" si="9"/>
        <v>-16238.25</v>
      </c>
    </row>
    <row r="41" spans="1:6">
      <c r="A41" s="28" t="s">
        <v>45</v>
      </c>
      <c r="B41" s="33">
        <v>1760</v>
      </c>
      <c r="C41" s="34">
        <v>44023</v>
      </c>
      <c r="D41" s="34">
        <v>44002</v>
      </c>
      <c r="E41" s="35">
        <f t="shared" si="8"/>
        <v>-21</v>
      </c>
      <c r="F41" s="36">
        <f t="shared" si="9"/>
        <v>-36960</v>
      </c>
    </row>
    <row r="42" spans="1:6">
      <c r="A42" s="28" t="s">
        <v>47</v>
      </c>
      <c r="B42" s="33">
        <v>285.48</v>
      </c>
      <c r="C42" s="34">
        <v>44074</v>
      </c>
      <c r="D42" s="34">
        <v>44049</v>
      </c>
      <c r="E42" s="35">
        <f t="shared" ref="E42:E66" si="10">D42-C42</f>
        <v>-25</v>
      </c>
      <c r="F42" s="36">
        <f t="shared" ref="F42:F66" si="11">B42*E42</f>
        <v>-7137</v>
      </c>
    </row>
    <row r="43" spans="1:6">
      <c r="A43" s="28" t="s">
        <v>48</v>
      </c>
      <c r="B43" s="33">
        <v>549</v>
      </c>
      <c r="C43" s="34">
        <v>44104</v>
      </c>
      <c r="D43" s="34">
        <v>44049</v>
      </c>
      <c r="E43" s="35">
        <f t="shared" si="10"/>
        <v>-55</v>
      </c>
      <c r="F43" s="36">
        <f t="shared" si="11"/>
        <v>-30195</v>
      </c>
    </row>
    <row r="44" spans="1:6">
      <c r="A44" s="28" t="s">
        <v>49</v>
      </c>
      <c r="B44" s="33">
        <v>8.0500000000000007</v>
      </c>
      <c r="C44" s="34">
        <v>44104</v>
      </c>
      <c r="D44" s="34">
        <v>44106</v>
      </c>
      <c r="E44" s="35">
        <f t="shared" si="10"/>
        <v>2</v>
      </c>
      <c r="F44" s="36">
        <f t="shared" si="11"/>
        <v>16.100000000000001</v>
      </c>
    </row>
    <row r="45" spans="1:6">
      <c r="A45" s="28" t="s">
        <v>50</v>
      </c>
      <c r="B45" s="33">
        <v>649.53</v>
      </c>
      <c r="C45" s="34">
        <v>44104</v>
      </c>
      <c r="D45" s="34">
        <v>44106</v>
      </c>
      <c r="E45" s="35">
        <f t="shared" si="10"/>
        <v>2</v>
      </c>
      <c r="F45" s="36">
        <f t="shared" si="11"/>
        <v>1299.06</v>
      </c>
    </row>
    <row r="46" spans="1:6">
      <c r="A46" s="28" t="s">
        <v>51</v>
      </c>
      <c r="B46" s="33">
        <v>130.53</v>
      </c>
      <c r="C46" s="34">
        <v>44104</v>
      </c>
      <c r="D46" s="34">
        <v>44106</v>
      </c>
      <c r="E46" s="35">
        <f t="shared" si="10"/>
        <v>2</v>
      </c>
      <c r="F46" s="36">
        <f t="shared" si="11"/>
        <v>261.06</v>
      </c>
    </row>
    <row r="47" spans="1:6">
      <c r="A47" s="28" t="s">
        <v>52</v>
      </c>
      <c r="B47" s="33">
        <v>571.41999999999996</v>
      </c>
      <c r="C47" s="34">
        <v>44165</v>
      </c>
      <c r="D47" s="34">
        <v>44106</v>
      </c>
      <c r="E47" s="35">
        <f t="shared" si="10"/>
        <v>-59</v>
      </c>
      <c r="F47" s="36">
        <f t="shared" si="11"/>
        <v>-33713.78</v>
      </c>
    </row>
    <row r="48" spans="1:6">
      <c r="A48" s="28" t="s">
        <v>53</v>
      </c>
      <c r="B48" s="33">
        <v>658.8</v>
      </c>
      <c r="C48" s="34">
        <v>44165</v>
      </c>
      <c r="D48" s="34">
        <v>44106</v>
      </c>
      <c r="E48" s="35">
        <f t="shared" si="10"/>
        <v>-59</v>
      </c>
      <c r="F48" s="36">
        <f t="shared" si="11"/>
        <v>-38869.199999999997</v>
      </c>
    </row>
    <row r="49" spans="1:6">
      <c r="A49" s="28" t="s">
        <v>54</v>
      </c>
      <c r="B49" s="33">
        <v>2734.02</v>
      </c>
      <c r="C49" s="34">
        <v>44104</v>
      </c>
      <c r="D49" s="34">
        <v>44106</v>
      </c>
      <c r="E49" s="35">
        <f t="shared" si="10"/>
        <v>2</v>
      </c>
      <c r="F49" s="36">
        <f t="shared" si="11"/>
        <v>5468.04</v>
      </c>
    </row>
    <row r="50" spans="1:6">
      <c r="A50" s="28" t="s">
        <v>56</v>
      </c>
      <c r="B50" s="33">
        <v>2135</v>
      </c>
      <c r="C50" s="34">
        <v>44171</v>
      </c>
      <c r="D50" s="34">
        <v>44112</v>
      </c>
      <c r="E50" s="35">
        <f t="shared" si="10"/>
        <v>-59</v>
      </c>
      <c r="F50" s="36">
        <f t="shared" si="11"/>
        <v>-125965</v>
      </c>
    </row>
    <row r="51" spans="1:6">
      <c r="A51" s="28" t="s">
        <v>55</v>
      </c>
      <c r="B51" s="33">
        <v>34.159999999999997</v>
      </c>
      <c r="C51" s="34">
        <v>44134</v>
      </c>
      <c r="D51" s="34">
        <v>44112</v>
      </c>
      <c r="E51" s="35">
        <f t="shared" si="10"/>
        <v>-22</v>
      </c>
      <c r="F51" s="36">
        <f t="shared" si="11"/>
        <v>-751.52</v>
      </c>
    </row>
    <row r="52" spans="1:6">
      <c r="A52" s="28" t="s">
        <v>57</v>
      </c>
      <c r="B52" s="33">
        <v>8892.6</v>
      </c>
      <c r="C52" s="34">
        <v>44165</v>
      </c>
      <c r="D52" s="34">
        <v>44116</v>
      </c>
      <c r="E52" s="35">
        <f t="shared" si="10"/>
        <v>-49</v>
      </c>
      <c r="F52" s="36">
        <f t="shared" si="11"/>
        <v>-435737.4</v>
      </c>
    </row>
    <row r="53" spans="1:6">
      <c r="A53" s="28" t="s">
        <v>58</v>
      </c>
      <c r="B53" s="33">
        <v>10906.8</v>
      </c>
      <c r="C53" s="34">
        <v>44165</v>
      </c>
      <c r="D53" s="34">
        <v>44117</v>
      </c>
      <c r="E53" s="35">
        <f t="shared" si="10"/>
        <v>-48</v>
      </c>
      <c r="F53" s="36">
        <f t="shared" si="11"/>
        <v>-523526.39999999997</v>
      </c>
    </row>
    <row r="54" spans="1:6">
      <c r="A54" s="28" t="s">
        <v>59</v>
      </c>
      <c r="B54" s="33">
        <v>5729.38</v>
      </c>
      <c r="C54" s="34">
        <v>44196</v>
      </c>
      <c r="D54" s="34">
        <v>44144</v>
      </c>
      <c r="E54" s="35">
        <f t="shared" si="10"/>
        <v>-52</v>
      </c>
      <c r="F54" s="36">
        <f t="shared" si="11"/>
        <v>-297927.76</v>
      </c>
    </row>
    <row r="55" spans="1:6">
      <c r="A55" s="28" t="s">
        <v>60</v>
      </c>
      <c r="B55" s="33">
        <v>6.27</v>
      </c>
      <c r="C55" s="34">
        <v>44147</v>
      </c>
      <c r="D55" s="34">
        <v>44144</v>
      </c>
      <c r="E55" s="35">
        <f t="shared" si="10"/>
        <v>-3</v>
      </c>
      <c r="F55" s="36">
        <f t="shared" si="11"/>
        <v>-18.809999999999999</v>
      </c>
    </row>
    <row r="56" spans="1:6">
      <c r="A56" s="28" t="s">
        <v>61</v>
      </c>
      <c r="B56" s="33">
        <v>398</v>
      </c>
      <c r="C56" s="34">
        <v>44196</v>
      </c>
      <c r="D56" s="34">
        <v>44144</v>
      </c>
      <c r="E56" s="35">
        <f t="shared" si="10"/>
        <v>-52</v>
      </c>
      <c r="F56" s="36">
        <f t="shared" si="11"/>
        <v>-20696</v>
      </c>
    </row>
    <row r="57" spans="1:6">
      <c r="A57" s="28" t="s">
        <v>61</v>
      </c>
      <c r="B57" s="33">
        <v>127.98</v>
      </c>
      <c r="C57" s="34">
        <v>44196</v>
      </c>
      <c r="D57" s="34">
        <v>44144</v>
      </c>
      <c r="E57" s="35">
        <f t="shared" si="10"/>
        <v>-52</v>
      </c>
      <c r="F57" s="36">
        <f t="shared" si="11"/>
        <v>-6654.96</v>
      </c>
    </row>
    <row r="58" spans="1:6">
      <c r="A58" s="28" t="s">
        <v>61</v>
      </c>
      <c r="B58" s="33">
        <v>122</v>
      </c>
      <c r="C58" s="34">
        <v>44204</v>
      </c>
      <c r="D58" s="34">
        <v>44144</v>
      </c>
      <c r="E58" s="35">
        <f t="shared" si="10"/>
        <v>-60</v>
      </c>
      <c r="F58" s="36">
        <f t="shared" si="11"/>
        <v>-7320</v>
      </c>
    </row>
    <row r="59" spans="1:6">
      <c r="A59" s="28" t="s">
        <v>62</v>
      </c>
      <c r="B59" s="33">
        <v>936.96</v>
      </c>
      <c r="C59" s="34">
        <v>44196</v>
      </c>
      <c r="D59" s="34">
        <v>44165</v>
      </c>
      <c r="E59" s="35">
        <f t="shared" si="10"/>
        <v>-31</v>
      </c>
      <c r="F59" s="36">
        <f t="shared" si="11"/>
        <v>-29045.760000000002</v>
      </c>
    </row>
    <row r="60" spans="1:6">
      <c r="A60" s="28" t="s">
        <v>63</v>
      </c>
      <c r="B60" s="33">
        <v>649.53</v>
      </c>
      <c r="C60" s="34">
        <v>44196</v>
      </c>
      <c r="D60" s="34">
        <v>44165</v>
      </c>
      <c r="E60" s="35">
        <f t="shared" si="10"/>
        <v>-31</v>
      </c>
      <c r="F60" s="36">
        <f t="shared" si="11"/>
        <v>-20135.43</v>
      </c>
    </row>
    <row r="61" spans="1:6">
      <c r="A61" s="28" t="s">
        <v>63</v>
      </c>
      <c r="B61" s="33">
        <v>285.48</v>
      </c>
      <c r="C61" s="34">
        <v>44196</v>
      </c>
      <c r="D61" s="34">
        <v>44165</v>
      </c>
      <c r="E61" s="35">
        <f t="shared" si="10"/>
        <v>-31</v>
      </c>
      <c r="F61" s="36">
        <f t="shared" si="11"/>
        <v>-8849.880000000001</v>
      </c>
    </row>
    <row r="62" spans="1:6">
      <c r="A62" s="28" t="s">
        <v>64</v>
      </c>
      <c r="B62" s="33">
        <v>3367.2</v>
      </c>
      <c r="C62" s="34">
        <v>44184</v>
      </c>
      <c r="D62" s="34">
        <v>44165</v>
      </c>
      <c r="E62" s="35">
        <f t="shared" si="10"/>
        <v>-19</v>
      </c>
      <c r="F62" s="36">
        <f t="shared" si="11"/>
        <v>-63976.799999999996</v>
      </c>
    </row>
    <row r="63" spans="1:6">
      <c r="A63" s="28" t="s">
        <v>65</v>
      </c>
      <c r="B63" s="33">
        <v>7088</v>
      </c>
      <c r="C63" s="34">
        <v>44199</v>
      </c>
      <c r="D63" s="34">
        <v>44176</v>
      </c>
      <c r="E63" s="35">
        <f t="shared" si="10"/>
        <v>-23</v>
      </c>
      <c r="F63" s="36">
        <f t="shared" si="11"/>
        <v>-163024</v>
      </c>
    </row>
    <row r="64" spans="1:6">
      <c r="A64" s="28" t="s">
        <v>66</v>
      </c>
      <c r="B64" s="33">
        <v>2078.88</v>
      </c>
      <c r="C64" s="34">
        <v>44196</v>
      </c>
      <c r="D64" s="34">
        <v>44176</v>
      </c>
      <c r="E64" s="35">
        <f t="shared" si="10"/>
        <v>-20</v>
      </c>
      <c r="F64" s="36">
        <f t="shared" si="11"/>
        <v>-41577.600000000006</v>
      </c>
    </row>
    <row r="65" spans="1:6">
      <c r="A65" s="28" t="s">
        <v>67</v>
      </c>
      <c r="B65" s="33">
        <v>130.53</v>
      </c>
      <c r="C65" s="34">
        <v>44227</v>
      </c>
      <c r="D65" s="34">
        <v>44176</v>
      </c>
      <c r="E65" s="35">
        <f t="shared" si="10"/>
        <v>-51</v>
      </c>
      <c r="F65" s="36">
        <f t="shared" si="11"/>
        <v>-6657.03</v>
      </c>
    </row>
    <row r="66" spans="1:6">
      <c r="A66" s="28" t="s">
        <v>68</v>
      </c>
      <c r="B66" s="33">
        <v>1464</v>
      </c>
      <c r="C66" s="34">
        <v>44256</v>
      </c>
      <c r="D66" s="34">
        <v>44180</v>
      </c>
      <c r="E66" s="35">
        <f t="shared" si="10"/>
        <v>-76</v>
      </c>
      <c r="F66" s="36">
        <f t="shared" si="11"/>
        <v>-111264</v>
      </c>
    </row>
    <row r="67" spans="1:6" ht="22.35" customHeight="1">
      <c r="A67" s="29" t="s">
        <v>3</v>
      </c>
      <c r="B67" s="30">
        <f>SUM(B8:B66)</f>
        <v>101090.94000000002</v>
      </c>
      <c r="C67" s="29"/>
      <c r="D67" s="29"/>
      <c r="E67" s="31"/>
      <c r="F67" s="32">
        <f>SUM(F8:F66)</f>
        <v>-3579462.5099999988</v>
      </c>
    </row>
    <row r="68" spans="1:6" ht="49.5" customHeight="1">
      <c r="A68" s="49" t="s">
        <v>69</v>
      </c>
      <c r="B68" s="49"/>
      <c r="C68" s="49"/>
      <c r="D68" s="49"/>
      <c r="E68" s="49"/>
      <c r="F68" s="49"/>
    </row>
    <row r="70" spans="1:6">
      <c r="A70" s="48"/>
      <c r="B70" s="48"/>
      <c r="C70" s="48"/>
      <c r="D70" s="48"/>
      <c r="E70" s="48"/>
      <c r="F70" s="48"/>
    </row>
  </sheetData>
  <sheetProtection selectLockedCells="1" selectUnlockedCells="1"/>
  <mergeCells count="3">
    <mergeCell ref="A5:E5"/>
    <mergeCell ref="A70:F70"/>
    <mergeCell ref="A68:F68"/>
  </mergeCells>
  <phoneticPr fontId="0" type="noConversion"/>
  <printOptions horizontalCentered="1"/>
  <pageMargins left="0" right="0.19685039370078741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B32" sqref="B32"/>
    </sheetView>
  </sheetViews>
  <sheetFormatPr defaultRowHeight="15"/>
  <cols>
    <col min="1" max="1" width="33.28515625" customWidth="1"/>
    <col min="2" max="2" width="25.85546875" customWidth="1"/>
    <col min="3" max="3" width="15.42578125" customWidth="1"/>
    <col min="4" max="4" width="14" customWidth="1"/>
    <col min="5" max="5" width="18.85546875" customWidth="1"/>
    <col min="6" max="6" width="28.28515625" customWidth="1"/>
  </cols>
  <sheetData>
    <row r="1" spans="1:6" ht="18">
      <c r="A1" s="45" t="s">
        <v>82</v>
      </c>
      <c r="B1" s="46"/>
      <c r="C1" s="46"/>
      <c r="D1" s="46"/>
      <c r="E1" s="47"/>
      <c r="F1" s="3">
        <f>F21/B21</f>
        <v>-18.119229657197884</v>
      </c>
    </row>
    <row r="2" spans="1:6">
      <c r="A2" s="2"/>
      <c r="B2" s="2"/>
      <c r="C2" s="2"/>
      <c r="D2" s="2"/>
      <c r="E2" s="2"/>
      <c r="F2" s="2"/>
    </row>
    <row r="3" spans="1:6" ht="36.75">
      <c r="A3" s="5" t="s">
        <v>0</v>
      </c>
      <c r="B3" s="9" t="s">
        <v>4</v>
      </c>
      <c r="C3" s="10" t="s">
        <v>1</v>
      </c>
      <c r="D3" s="10" t="s">
        <v>2</v>
      </c>
      <c r="E3" s="10" t="s">
        <v>5</v>
      </c>
      <c r="F3" s="10" t="s">
        <v>6</v>
      </c>
    </row>
    <row r="4" spans="1:6">
      <c r="A4" s="5"/>
      <c r="B4" s="9"/>
      <c r="C4" s="10"/>
      <c r="D4" s="10"/>
      <c r="E4" s="10"/>
      <c r="F4" s="10"/>
    </row>
    <row r="5" spans="1:6">
      <c r="A5" s="18" t="s">
        <v>81</v>
      </c>
      <c r="B5" s="37">
        <v>180</v>
      </c>
      <c r="C5" s="38">
        <v>44971</v>
      </c>
      <c r="D5" s="38">
        <v>44964</v>
      </c>
      <c r="E5" s="39">
        <f>D5-C5</f>
        <v>-7</v>
      </c>
      <c r="F5" s="40">
        <f>B5*E5</f>
        <v>-1260</v>
      </c>
    </row>
    <row r="6" spans="1:6">
      <c r="A6" s="18" t="s">
        <v>83</v>
      </c>
      <c r="B6" s="37">
        <v>1275</v>
      </c>
      <c r="C6" s="38">
        <v>44967</v>
      </c>
      <c r="D6" s="38">
        <v>44964</v>
      </c>
      <c r="E6" s="39">
        <f t="shared" ref="E6:E16" si="0">D6-C6</f>
        <v>-3</v>
      </c>
      <c r="F6" s="40">
        <f t="shared" ref="F6:F16" si="1">B6*E6</f>
        <v>-3825</v>
      </c>
    </row>
    <row r="7" spans="1:6">
      <c r="A7" s="18" t="s">
        <v>84</v>
      </c>
      <c r="B7" s="37">
        <v>16.850000000000001</v>
      </c>
      <c r="C7" s="38">
        <v>44988</v>
      </c>
      <c r="D7" s="38">
        <v>44964</v>
      </c>
      <c r="E7" s="39">
        <f t="shared" si="0"/>
        <v>-24</v>
      </c>
      <c r="F7" s="40">
        <f t="shared" si="1"/>
        <v>-404.40000000000003</v>
      </c>
    </row>
    <row r="8" spans="1:6">
      <c r="A8" s="18" t="s">
        <v>85</v>
      </c>
      <c r="B8" s="37">
        <v>99.2</v>
      </c>
      <c r="C8" s="38">
        <v>44956</v>
      </c>
      <c r="D8" s="38">
        <v>44964</v>
      </c>
      <c r="E8" s="39">
        <f t="shared" si="0"/>
        <v>8</v>
      </c>
      <c r="F8" s="40">
        <f t="shared" si="1"/>
        <v>793.6</v>
      </c>
    </row>
    <row r="9" spans="1:6">
      <c r="A9" s="18" t="s">
        <v>86</v>
      </c>
      <c r="B9" s="37">
        <v>980</v>
      </c>
      <c r="C9" s="38">
        <v>44985</v>
      </c>
      <c r="D9" s="38">
        <v>44964</v>
      </c>
      <c r="E9" s="39">
        <f t="shared" si="0"/>
        <v>-21</v>
      </c>
      <c r="F9" s="40">
        <f t="shared" si="1"/>
        <v>-20580</v>
      </c>
    </row>
    <row r="10" spans="1:6">
      <c r="A10" s="18" t="s">
        <v>87</v>
      </c>
      <c r="B10" s="37">
        <v>135</v>
      </c>
      <c r="C10" s="38">
        <v>44985</v>
      </c>
      <c r="D10" s="38">
        <v>44964</v>
      </c>
      <c r="E10" s="39">
        <f t="shared" si="0"/>
        <v>-21</v>
      </c>
      <c r="F10" s="40">
        <f t="shared" si="1"/>
        <v>-2835</v>
      </c>
    </row>
    <row r="11" spans="1:6">
      <c r="A11" s="18" t="s">
        <v>88</v>
      </c>
      <c r="B11" s="37">
        <v>234</v>
      </c>
      <c r="C11" s="38">
        <v>44985</v>
      </c>
      <c r="D11" s="38">
        <v>44964</v>
      </c>
      <c r="E11" s="39">
        <f t="shared" si="0"/>
        <v>-21</v>
      </c>
      <c r="F11" s="40">
        <f t="shared" si="1"/>
        <v>-4914</v>
      </c>
    </row>
    <row r="12" spans="1:6">
      <c r="A12" s="18" t="s">
        <v>89</v>
      </c>
      <c r="B12" s="37">
        <v>46</v>
      </c>
      <c r="C12" s="38">
        <v>44976</v>
      </c>
      <c r="D12" s="38">
        <v>44964</v>
      </c>
      <c r="E12" s="39">
        <f t="shared" si="0"/>
        <v>-12</v>
      </c>
      <c r="F12" s="40">
        <f t="shared" si="1"/>
        <v>-552</v>
      </c>
    </row>
    <row r="13" spans="1:6">
      <c r="A13" s="18" t="s">
        <v>90</v>
      </c>
      <c r="B13" s="37">
        <v>400</v>
      </c>
      <c r="C13" s="38">
        <v>45001</v>
      </c>
      <c r="D13" s="38">
        <v>44978</v>
      </c>
      <c r="E13" s="39">
        <f t="shared" si="0"/>
        <v>-23</v>
      </c>
      <c r="F13" s="40">
        <f t="shared" si="1"/>
        <v>-9200</v>
      </c>
    </row>
    <row r="14" spans="1:6">
      <c r="A14" s="18" t="s">
        <v>93</v>
      </c>
      <c r="B14" s="37">
        <v>400</v>
      </c>
      <c r="C14" s="38">
        <v>45048</v>
      </c>
      <c r="D14" s="38">
        <v>44995</v>
      </c>
      <c r="E14" s="39">
        <f t="shared" ref="E14" si="2">D14-C14</f>
        <v>-53</v>
      </c>
      <c r="F14" s="40">
        <f t="shared" ref="F14" si="3">B14*E14</f>
        <v>-21200</v>
      </c>
    </row>
    <row r="15" spans="1:6">
      <c r="A15" s="18" t="s">
        <v>91</v>
      </c>
      <c r="B15" s="37">
        <v>90</v>
      </c>
      <c r="C15" s="38">
        <v>44998</v>
      </c>
      <c r="D15" s="38">
        <v>44978</v>
      </c>
      <c r="E15" s="39">
        <f t="shared" si="0"/>
        <v>-20</v>
      </c>
      <c r="F15" s="40">
        <f t="shared" si="1"/>
        <v>-1800</v>
      </c>
    </row>
    <row r="16" spans="1:6" s="50" customFormat="1">
      <c r="A16" s="18" t="s">
        <v>92</v>
      </c>
      <c r="B16" s="37">
        <v>112.5</v>
      </c>
      <c r="C16" s="38">
        <v>44993</v>
      </c>
      <c r="D16" s="38">
        <v>44978</v>
      </c>
      <c r="E16" s="39">
        <f t="shared" si="0"/>
        <v>-15</v>
      </c>
      <c r="F16" s="40">
        <f t="shared" si="1"/>
        <v>-1687.5</v>
      </c>
    </row>
    <row r="17" spans="1:6" s="50" customFormat="1">
      <c r="A17" s="18" t="s">
        <v>94</v>
      </c>
      <c r="B17" s="37">
        <v>218.18</v>
      </c>
      <c r="C17" s="38">
        <v>45047</v>
      </c>
      <c r="D17" s="38">
        <v>44995</v>
      </c>
      <c r="E17" s="39">
        <f t="shared" ref="E17:E20" si="4">D17-C17</f>
        <v>-52</v>
      </c>
      <c r="F17" s="40">
        <f t="shared" ref="F17:F20" si="5">B17*E17</f>
        <v>-11345.36</v>
      </c>
    </row>
    <row r="18" spans="1:6" s="50" customFormat="1">
      <c r="A18" s="18" t="s">
        <v>95</v>
      </c>
      <c r="B18" s="37">
        <v>106.99</v>
      </c>
      <c r="C18" s="38">
        <v>45016</v>
      </c>
      <c r="D18" s="38">
        <v>44995</v>
      </c>
      <c r="E18" s="39">
        <f t="shared" si="4"/>
        <v>-21</v>
      </c>
      <c r="F18" s="40">
        <f t="shared" si="5"/>
        <v>-2246.79</v>
      </c>
    </row>
    <row r="19" spans="1:6" s="50" customFormat="1">
      <c r="A19" s="18" t="s">
        <v>96</v>
      </c>
      <c r="B19" s="37">
        <v>118.13</v>
      </c>
      <c r="C19" s="38">
        <v>45016</v>
      </c>
      <c r="D19" s="38">
        <v>44995</v>
      </c>
      <c r="E19" s="39">
        <f t="shared" si="4"/>
        <v>-21</v>
      </c>
      <c r="F19" s="40">
        <f t="shared" si="5"/>
        <v>-2480.73</v>
      </c>
    </row>
    <row r="20" spans="1:6" s="50" customFormat="1">
      <c r="A20" s="18" t="s">
        <v>97</v>
      </c>
      <c r="B20" s="37">
        <v>188.18</v>
      </c>
      <c r="C20" s="38">
        <v>44994</v>
      </c>
      <c r="D20" s="38">
        <v>44995</v>
      </c>
      <c r="E20" s="39">
        <f t="shared" si="4"/>
        <v>1</v>
      </c>
      <c r="F20" s="40">
        <f t="shared" si="5"/>
        <v>188.18</v>
      </c>
    </row>
    <row r="21" spans="1:6">
      <c r="A21" s="20" t="s">
        <v>28</v>
      </c>
      <c r="B21" s="19">
        <f>SUM(B5:B20)</f>
        <v>4600.0300000000007</v>
      </c>
      <c r="C21" s="6"/>
      <c r="D21" s="6"/>
      <c r="E21" s="4"/>
      <c r="F21" s="8">
        <f>SUM(F5:F20)</f>
        <v>-83349</v>
      </c>
    </row>
    <row r="23" spans="1:6">
      <c r="A23" s="21" t="s">
        <v>29</v>
      </c>
      <c r="E23" t="s">
        <v>99</v>
      </c>
    </row>
    <row r="24" spans="1:6">
      <c r="A24" s="21" t="s">
        <v>30</v>
      </c>
      <c r="E24" t="s">
        <v>98</v>
      </c>
    </row>
    <row r="28" spans="1:6">
      <c r="B28" s="16"/>
    </row>
    <row r="29" spans="1:6">
      <c r="B29" s="17"/>
    </row>
    <row r="30" spans="1:6">
      <c r="B30" s="17"/>
    </row>
    <row r="31" spans="1:6">
      <c r="B31" s="17"/>
    </row>
    <row r="32" spans="1:6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7"/>
    </row>
    <row r="42" spans="2:2">
      <c r="B42" s="17"/>
    </row>
    <row r="43" spans="2:2">
      <c r="B43" s="17"/>
    </row>
  </sheetData>
  <mergeCells count="1">
    <mergeCell ref="A1:E1"/>
  </mergeCells>
  <pageMargins left="0.11811023622047245" right="0.19685039370078741" top="0.74803149606299213" bottom="0.15748031496062992" header="0.31496062992125984" footer="0.31496062992125984"/>
  <pageSetup paperSize="9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17" sqref="F17"/>
    </sheetView>
  </sheetViews>
  <sheetFormatPr defaultRowHeight="15"/>
  <cols>
    <col min="1" max="1" width="34.5703125" customWidth="1"/>
    <col min="2" max="2" width="12" customWidth="1"/>
    <col min="3" max="3" width="15.7109375" customWidth="1"/>
    <col min="4" max="4" width="18.85546875" customWidth="1"/>
    <col min="5" max="5" width="12" customWidth="1"/>
    <col min="6" max="6" width="18.85546875" customWidth="1"/>
  </cols>
  <sheetData>
    <row r="1" spans="1:6" ht="18">
      <c r="A1" s="45" t="s">
        <v>80</v>
      </c>
      <c r="B1" s="46"/>
      <c r="C1" s="46"/>
      <c r="D1" s="46"/>
      <c r="E1" s="47"/>
      <c r="F1" s="3">
        <f>F14/B14</f>
        <v>-27.226437944567081</v>
      </c>
    </row>
    <row r="2" spans="1:6">
      <c r="A2" s="2"/>
      <c r="B2" s="2"/>
      <c r="C2" s="2"/>
      <c r="D2" s="2"/>
      <c r="E2" s="2"/>
      <c r="F2" s="2"/>
    </row>
    <row r="3" spans="1:6" ht="48.75">
      <c r="A3" s="5" t="s">
        <v>0</v>
      </c>
      <c r="B3" s="9" t="s">
        <v>4</v>
      </c>
      <c r="C3" s="10" t="s">
        <v>1</v>
      </c>
      <c r="D3" s="10" t="s">
        <v>2</v>
      </c>
      <c r="E3" s="10" t="s">
        <v>5</v>
      </c>
      <c r="F3" s="10" t="s">
        <v>6</v>
      </c>
    </row>
    <row r="4" spans="1:6">
      <c r="A4" s="18" t="s">
        <v>71</v>
      </c>
      <c r="B4" s="37">
        <v>132</v>
      </c>
      <c r="C4" s="38">
        <v>44588</v>
      </c>
      <c r="D4" s="38">
        <v>44602</v>
      </c>
      <c r="E4" s="39">
        <f t="shared" ref="E4:E13" si="0">D4-C4</f>
        <v>14</v>
      </c>
      <c r="F4" s="40">
        <f t="shared" ref="F4:F13" si="1">B4*E4</f>
        <v>1848</v>
      </c>
    </row>
    <row r="5" spans="1:6">
      <c r="A5" s="18" t="s">
        <v>70</v>
      </c>
      <c r="B5" s="37">
        <v>252</v>
      </c>
      <c r="C5" s="38">
        <v>44590</v>
      </c>
      <c r="D5" s="38">
        <v>44602</v>
      </c>
      <c r="E5" s="39">
        <f t="shared" si="0"/>
        <v>12</v>
      </c>
      <c r="F5" s="40">
        <f t="shared" si="1"/>
        <v>3024</v>
      </c>
    </row>
    <row r="6" spans="1:6">
      <c r="A6" s="18" t="s">
        <v>72</v>
      </c>
      <c r="B6" s="37">
        <v>59.88</v>
      </c>
      <c r="C6" s="38">
        <v>44599</v>
      </c>
      <c r="D6" s="38">
        <v>44602</v>
      </c>
      <c r="E6" s="39">
        <f t="shared" si="0"/>
        <v>3</v>
      </c>
      <c r="F6" s="40">
        <f t="shared" si="1"/>
        <v>179.64000000000001</v>
      </c>
    </row>
    <row r="7" spans="1:6">
      <c r="A7" s="18" t="s">
        <v>73</v>
      </c>
      <c r="B7" s="37">
        <v>146.4</v>
      </c>
      <c r="C7" s="38">
        <v>44592</v>
      </c>
      <c r="D7" s="38">
        <v>44602</v>
      </c>
      <c r="E7" s="39">
        <f t="shared" si="0"/>
        <v>10</v>
      </c>
      <c r="F7" s="40">
        <f t="shared" si="1"/>
        <v>1464</v>
      </c>
    </row>
    <row r="8" spans="1:6">
      <c r="A8" s="18" t="s">
        <v>74</v>
      </c>
      <c r="B8" s="37">
        <v>25.25</v>
      </c>
      <c r="C8" s="38">
        <v>44610</v>
      </c>
      <c r="D8" s="38">
        <v>44602</v>
      </c>
      <c r="E8" s="39">
        <f t="shared" si="0"/>
        <v>-8</v>
      </c>
      <c r="F8" s="40">
        <f t="shared" si="1"/>
        <v>-202</v>
      </c>
    </row>
    <row r="9" spans="1:6">
      <c r="A9" s="18" t="s">
        <v>75</v>
      </c>
      <c r="B9" s="37">
        <v>285.48</v>
      </c>
      <c r="C9" s="38">
        <v>44651</v>
      </c>
      <c r="D9" s="38">
        <v>44602</v>
      </c>
      <c r="E9" s="39">
        <f t="shared" si="0"/>
        <v>-49</v>
      </c>
      <c r="F9" s="40">
        <f t="shared" si="1"/>
        <v>-13988.52</v>
      </c>
    </row>
    <row r="10" spans="1:6">
      <c r="A10" s="18" t="s">
        <v>76</v>
      </c>
      <c r="B10" s="37">
        <v>1464</v>
      </c>
      <c r="C10" s="38">
        <v>44621</v>
      </c>
      <c r="D10" s="38">
        <v>44603</v>
      </c>
      <c r="E10" s="39">
        <f t="shared" si="0"/>
        <v>-18</v>
      </c>
      <c r="F10" s="40">
        <f t="shared" si="1"/>
        <v>-26352</v>
      </c>
    </row>
    <row r="11" spans="1:6">
      <c r="A11" s="18" t="s">
        <v>77</v>
      </c>
      <c r="B11" s="37">
        <v>219.6</v>
      </c>
      <c r="C11" s="38">
        <v>44620</v>
      </c>
      <c r="D11" s="38">
        <v>44603</v>
      </c>
      <c r="E11" s="39">
        <f t="shared" si="0"/>
        <v>-17</v>
      </c>
      <c r="F11" s="40">
        <f t="shared" si="1"/>
        <v>-3733.2</v>
      </c>
    </row>
    <row r="12" spans="1:6">
      <c r="A12" s="18" t="s">
        <v>78</v>
      </c>
      <c r="B12" s="37">
        <v>890.11</v>
      </c>
      <c r="C12" s="38">
        <v>44712</v>
      </c>
      <c r="D12" s="38">
        <v>44650</v>
      </c>
      <c r="E12" s="39">
        <f t="shared" si="0"/>
        <v>-62</v>
      </c>
      <c r="F12" s="40">
        <f t="shared" si="1"/>
        <v>-55186.82</v>
      </c>
    </row>
    <row r="13" spans="1:6">
      <c r="A13" s="18" t="s">
        <v>79</v>
      </c>
      <c r="B13" s="37">
        <v>439.2</v>
      </c>
      <c r="C13" s="38">
        <v>44681</v>
      </c>
      <c r="D13" s="38">
        <v>44650</v>
      </c>
      <c r="E13" s="39">
        <f t="shared" si="0"/>
        <v>-31</v>
      </c>
      <c r="F13" s="40">
        <f t="shared" si="1"/>
        <v>-13615.199999999999</v>
      </c>
    </row>
    <row r="14" spans="1:6">
      <c r="A14" s="41" t="s">
        <v>3</v>
      </c>
      <c r="B14" s="42">
        <f>SUM(B4:B13)</f>
        <v>3913.92</v>
      </c>
      <c r="C14" s="41"/>
      <c r="D14" s="41"/>
      <c r="E14" s="43"/>
      <c r="F14" s="44">
        <f>SUM(F4:F13)</f>
        <v>-106562.09999999999</v>
      </c>
    </row>
    <row r="16" spans="1:6">
      <c r="A16" s="21" t="s">
        <v>29</v>
      </c>
      <c r="E16" t="s">
        <v>32</v>
      </c>
    </row>
    <row r="17" spans="1:5">
      <c r="A17" s="21" t="s">
        <v>30</v>
      </c>
      <c r="E17" t="s">
        <v>31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A16" sqref="A16:XFD16"/>
    </sheetView>
  </sheetViews>
  <sheetFormatPr defaultRowHeight="15"/>
  <cols>
    <col min="1" max="1" width="30" customWidth="1"/>
    <col min="2" max="2" width="22.7109375" customWidth="1"/>
    <col min="3" max="3" width="24.140625" customWidth="1"/>
    <col min="4" max="4" width="22.28515625" customWidth="1"/>
    <col min="5" max="5" width="20.42578125" customWidth="1"/>
    <col min="6" max="6" width="27.7109375" customWidth="1"/>
  </cols>
  <sheetData>
    <row r="1" spans="1:6" ht="18">
      <c r="A1" s="45" t="s">
        <v>46</v>
      </c>
      <c r="B1" s="46"/>
      <c r="C1" s="46"/>
      <c r="D1" s="46"/>
      <c r="E1" s="47"/>
      <c r="F1" s="3">
        <f>F17/B17</f>
        <v>-41.399395593210471</v>
      </c>
    </row>
    <row r="2" spans="1:6">
      <c r="A2" s="2"/>
      <c r="B2" s="2"/>
      <c r="C2" s="2"/>
      <c r="D2" s="2"/>
      <c r="E2" s="2"/>
      <c r="F2" s="2"/>
    </row>
    <row r="3" spans="1:6" ht="36.75">
      <c r="A3" s="5" t="s">
        <v>0</v>
      </c>
      <c r="B3" s="9" t="s">
        <v>4</v>
      </c>
      <c r="C3" s="10" t="s">
        <v>1</v>
      </c>
      <c r="D3" s="10" t="s">
        <v>2</v>
      </c>
      <c r="E3" s="10" t="s">
        <v>5</v>
      </c>
      <c r="F3" s="10" t="s">
        <v>6</v>
      </c>
    </row>
    <row r="4" spans="1:6">
      <c r="A4" s="11" t="s">
        <v>33</v>
      </c>
      <c r="B4" s="12">
        <v>5945.01</v>
      </c>
      <c r="C4" s="13">
        <v>43982</v>
      </c>
      <c r="D4" s="13">
        <v>43935</v>
      </c>
      <c r="E4" s="14">
        <f t="shared" ref="E4:E16" si="0">D4-C4</f>
        <v>-47</v>
      </c>
      <c r="F4" s="15">
        <f t="shared" ref="F4:F16" si="1">B4*E4</f>
        <v>-279415.47000000003</v>
      </c>
    </row>
    <row r="5" spans="1:6">
      <c r="A5" s="11" t="s">
        <v>34</v>
      </c>
      <c r="B5" s="12">
        <v>33.01</v>
      </c>
      <c r="C5" s="13">
        <v>43960</v>
      </c>
      <c r="D5" s="13">
        <v>43935</v>
      </c>
      <c r="E5" s="14">
        <f t="shared" si="0"/>
        <v>-25</v>
      </c>
      <c r="F5" s="15">
        <f t="shared" si="1"/>
        <v>-825.25</v>
      </c>
    </row>
    <row r="6" spans="1:6">
      <c r="A6" s="11" t="s">
        <v>35</v>
      </c>
      <c r="B6" s="12">
        <v>2274.6999999999998</v>
      </c>
      <c r="C6" s="13">
        <v>43982</v>
      </c>
      <c r="D6" s="13">
        <v>43955</v>
      </c>
      <c r="E6" s="14">
        <f t="shared" si="0"/>
        <v>-27</v>
      </c>
      <c r="F6" s="15">
        <f t="shared" si="1"/>
        <v>-61416.899999999994</v>
      </c>
    </row>
    <row r="7" spans="1:6">
      <c r="A7" s="11" t="s">
        <v>36</v>
      </c>
      <c r="B7" s="12">
        <v>66783.199999999997</v>
      </c>
      <c r="C7" s="13">
        <v>43982</v>
      </c>
      <c r="D7" s="13">
        <v>43955</v>
      </c>
      <c r="E7" s="14">
        <f t="shared" si="0"/>
        <v>-27</v>
      </c>
      <c r="F7" s="15">
        <f t="shared" si="1"/>
        <v>-1803146.4</v>
      </c>
    </row>
    <row r="8" spans="1:6">
      <c r="A8" s="11" t="s">
        <v>37</v>
      </c>
      <c r="B8" s="12">
        <v>285.48</v>
      </c>
      <c r="C8" s="13">
        <v>43982</v>
      </c>
      <c r="D8" s="13">
        <v>43955</v>
      </c>
      <c r="E8" s="14">
        <f t="shared" si="0"/>
        <v>-27</v>
      </c>
      <c r="F8" s="15">
        <f t="shared" si="1"/>
        <v>-7707.9600000000009</v>
      </c>
    </row>
    <row r="9" spans="1:6">
      <c r="A9" s="11" t="s">
        <v>38</v>
      </c>
      <c r="B9" s="12">
        <v>1769</v>
      </c>
      <c r="C9" s="13">
        <v>44014</v>
      </c>
      <c r="D9" s="13">
        <v>43955</v>
      </c>
      <c r="E9" s="14">
        <f t="shared" si="0"/>
        <v>-59</v>
      </c>
      <c r="F9" s="15">
        <f t="shared" si="1"/>
        <v>-104371</v>
      </c>
    </row>
    <row r="10" spans="1:6">
      <c r="A10" s="11" t="s">
        <v>39</v>
      </c>
      <c r="B10" s="12">
        <v>366</v>
      </c>
      <c r="C10" s="13">
        <v>43981</v>
      </c>
      <c r="D10" s="13">
        <v>43955</v>
      </c>
      <c r="E10" s="14">
        <f t="shared" si="0"/>
        <v>-26</v>
      </c>
      <c r="F10" s="15">
        <f t="shared" si="1"/>
        <v>-9516</v>
      </c>
    </row>
    <row r="11" spans="1:6">
      <c r="A11" s="11" t="s">
        <v>40</v>
      </c>
      <c r="B11" s="12">
        <v>117.12</v>
      </c>
      <c r="C11" s="13">
        <v>43954</v>
      </c>
      <c r="D11" s="13">
        <v>43962</v>
      </c>
      <c r="E11" s="14">
        <f t="shared" si="0"/>
        <v>8</v>
      </c>
      <c r="F11" s="15">
        <f t="shared" si="1"/>
        <v>936.96</v>
      </c>
    </row>
    <row r="12" spans="1:6">
      <c r="A12" s="11" t="s">
        <v>41</v>
      </c>
      <c r="B12" s="12">
        <v>1044.32</v>
      </c>
      <c r="C12" s="13">
        <v>43957</v>
      </c>
      <c r="D12" s="13">
        <v>43962</v>
      </c>
      <c r="E12" s="14">
        <f t="shared" si="0"/>
        <v>5</v>
      </c>
      <c r="F12" s="15">
        <f t="shared" si="1"/>
        <v>5221.5999999999995</v>
      </c>
    </row>
    <row r="13" spans="1:6">
      <c r="A13" s="11" t="s">
        <v>42</v>
      </c>
      <c r="B13" s="12">
        <v>549</v>
      </c>
      <c r="C13" s="13">
        <v>43982</v>
      </c>
      <c r="D13" s="13">
        <v>43962</v>
      </c>
      <c r="E13" s="14">
        <f t="shared" si="0"/>
        <v>-20</v>
      </c>
      <c r="F13" s="15">
        <f t="shared" si="1"/>
        <v>-10980</v>
      </c>
    </row>
    <row r="14" spans="1:6">
      <c r="A14" s="11" t="s">
        <v>43</v>
      </c>
      <c r="B14" s="12">
        <v>549</v>
      </c>
      <c r="C14" s="13">
        <v>43982</v>
      </c>
      <c r="D14" s="13">
        <v>43962</v>
      </c>
      <c r="E14" s="14">
        <f t="shared" si="0"/>
        <v>-20</v>
      </c>
      <c r="F14" s="15">
        <f t="shared" si="1"/>
        <v>-10980</v>
      </c>
    </row>
    <row r="15" spans="1:6">
      <c r="A15" s="11" t="s">
        <v>44</v>
      </c>
      <c r="B15" s="12">
        <v>649.53</v>
      </c>
      <c r="C15" s="13">
        <v>44012</v>
      </c>
      <c r="D15" s="13">
        <v>43987</v>
      </c>
      <c r="E15" s="14">
        <f t="shared" si="0"/>
        <v>-25</v>
      </c>
      <c r="F15" s="15">
        <f t="shared" si="1"/>
        <v>-16238.25</v>
      </c>
    </row>
    <row r="16" spans="1:6">
      <c r="A16" s="11" t="s">
        <v>45</v>
      </c>
      <c r="B16" s="12">
        <v>1760</v>
      </c>
      <c r="C16" s="13">
        <v>44023</v>
      </c>
      <c r="D16" s="13">
        <v>44002</v>
      </c>
      <c r="E16" s="14">
        <f t="shared" si="0"/>
        <v>-21</v>
      </c>
      <c r="F16" s="15">
        <f t="shared" si="1"/>
        <v>-36960</v>
      </c>
    </row>
    <row r="17" spans="1:6">
      <c r="A17" s="6" t="s">
        <v>3</v>
      </c>
      <c r="B17" s="7">
        <f>SUM(B4:B6)</f>
        <v>8252.7200000000012</v>
      </c>
      <c r="C17" s="6"/>
      <c r="D17" s="6"/>
      <c r="E17" s="4"/>
      <c r="F17" s="8">
        <f>SUM(F4:F6)</f>
        <v>-341657.62</v>
      </c>
    </row>
    <row r="19" spans="1:6">
      <c r="A19" s="21" t="s">
        <v>29</v>
      </c>
      <c r="E19" t="s">
        <v>32</v>
      </c>
    </row>
    <row r="20" spans="1:6">
      <c r="A20" s="21" t="s">
        <v>30</v>
      </c>
      <c r="E20" t="s">
        <v>31</v>
      </c>
    </row>
  </sheetData>
  <mergeCells count="1">
    <mergeCell ref="A1:E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PRIMO TRIMESTRE</vt:lpstr>
      <vt:lpstr>gennaio marzo</vt:lpstr>
      <vt:lpstr>aprile giugno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Salvatore</dc:creator>
  <cp:lastModifiedBy>giancarlo.pullara</cp:lastModifiedBy>
  <cp:lastPrinted>2023-05-18T08:44:50Z</cp:lastPrinted>
  <dcterms:created xsi:type="dcterms:W3CDTF">2015-04-24T09:04:05Z</dcterms:created>
  <dcterms:modified xsi:type="dcterms:W3CDTF">2023-05-18T08:45:49Z</dcterms:modified>
</cp:coreProperties>
</file>