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  <sheet state="visible" name="comune" sheetId="2" r:id="rId5"/>
    <sheet state="visible" name="snaialtro" sheetId="3" r:id="rId6"/>
    <sheet state="visible" name="fis" sheetId="4" r:id="rId7"/>
  </sheets>
  <definedNames/>
  <calcPr/>
  <extLst>
    <ext uri="GoogleSheetsCustomDataVersion1">
      <go:sheetsCustomData xmlns:go="http://customooxmlschemas.google.com/" r:id="rId8" roundtripDataSignature="AMtx7mjRkltTHvHeUcZJP4wN8JivVK17XA=="/>
    </ext>
  </extLst>
</workbook>
</file>

<file path=xl/sharedStrings.xml><?xml version="1.0" encoding="utf-8"?>
<sst xmlns="http://schemas.openxmlformats.org/spreadsheetml/2006/main" count="606" uniqueCount="253">
  <si>
    <t>INTERNI</t>
  </si>
  <si>
    <t>ESTERNI CARICO SCUOLA</t>
  </si>
  <si>
    <t>ESTERNI</t>
  </si>
  <si>
    <t>FINANZIAMENTO</t>
  </si>
  <si>
    <t>SPESE</t>
  </si>
  <si>
    <t>INFANZIA</t>
  </si>
  <si>
    <t>AREA</t>
  </si>
  <si>
    <t>TITOLO PROGETTO</t>
  </si>
  <si>
    <t>REFERENTE</t>
  </si>
  <si>
    <t>N. ALUNNI</t>
  </si>
  <si>
    <t>ORE att. F.</t>
  </si>
  <si>
    <t>SPESA</t>
  </si>
  <si>
    <t>ORE doc</t>
  </si>
  <si>
    <t>ORE</t>
  </si>
  <si>
    <t>FIS</t>
  </si>
  <si>
    <t>F.P.M</t>
  </si>
  <si>
    <t>BIL. IST</t>
  </si>
  <si>
    <t>COMUNE</t>
  </si>
  <si>
    <t>SNAI</t>
  </si>
  <si>
    <t>FAC CONS</t>
  </si>
  <si>
    <t>TRASP</t>
  </si>
  <si>
    <t>ALTRO</t>
  </si>
  <si>
    <t>Tutti</t>
  </si>
  <si>
    <t>OK</t>
  </si>
  <si>
    <t>Successo</t>
  </si>
  <si>
    <t>Coordinamento pedagogico</t>
  </si>
  <si>
    <t>Tincani Manuela</t>
  </si>
  <si>
    <t>X</t>
  </si>
  <si>
    <t>Unione</t>
  </si>
  <si>
    <t>Teatro/musica/sport</t>
  </si>
  <si>
    <t>Atelier del corpo</t>
  </si>
  <si>
    <t>Lazzari Simona</t>
  </si>
  <si>
    <t>Casina</t>
  </si>
  <si>
    <t>Connessioni tra contesti e relazioni</t>
  </si>
  <si>
    <t>Govi Silvia</t>
  </si>
  <si>
    <t>IMPORTO DA DEFINIRE</t>
  </si>
  <si>
    <t>x</t>
  </si>
  <si>
    <t>Connessioni tra contesti e relazioni (2)</t>
  </si>
  <si>
    <t>Venturi Raffaella</t>
  </si>
  <si>
    <t>Ata in orario scolastico per uscite</t>
  </si>
  <si>
    <t>Il coraggio di essere io: educarsi alle differenze</t>
  </si>
  <si>
    <t>Casette</t>
  </si>
  <si>
    <t>Noi…la natura…il mondo</t>
  </si>
  <si>
    <t>Borghi Federica</t>
  </si>
  <si>
    <t>Inclusione scolastica</t>
  </si>
  <si>
    <t>Insieme verso l'avventura</t>
  </si>
  <si>
    <t>Il corpo in gioco</t>
  </si>
  <si>
    <t>Paullo</t>
  </si>
  <si>
    <t>Ambiente/storia</t>
  </si>
  <si>
    <t>Il tempo della natura: cambiamenti naturali e trasformazioni artificiali e tanto altro</t>
  </si>
  <si>
    <t>Ferrari Emanuela</t>
  </si>
  <si>
    <t>15+15+15</t>
  </si>
  <si>
    <t>Carpineti</t>
  </si>
  <si>
    <t>Una montagna di dolcezza</t>
  </si>
  <si>
    <t>Piccinini Lara</t>
  </si>
  <si>
    <t xml:space="preserve">Carpineti </t>
  </si>
  <si>
    <t>Narrazioni in musica (progetto in continuità)</t>
  </si>
  <si>
    <t>Filippi Monica</t>
  </si>
  <si>
    <t>Giocare con la natura</t>
  </si>
  <si>
    <t>?</t>
  </si>
  <si>
    <t>COMUNE/SNAI</t>
  </si>
  <si>
    <t>TOTALE</t>
  </si>
  <si>
    <t>PRIMARIA Tutti</t>
  </si>
  <si>
    <t>Una montagna di sport</t>
  </si>
  <si>
    <t>Cittadinanza</t>
  </si>
  <si>
    <t>Educazione stradale: "Circola con noi"</t>
  </si>
  <si>
    <t>Croci Simona</t>
  </si>
  <si>
    <t>Apprendimento lingua</t>
  </si>
  <si>
    <t>Enjoy with english!</t>
  </si>
  <si>
    <t>Casoni Clara</t>
  </si>
  <si>
    <t>Progetto madrelingua</t>
  </si>
  <si>
    <t>Zanni Mariagrazia</t>
  </si>
  <si>
    <t>Giocare al teatro</t>
  </si>
  <si>
    <t>Rossi Rossana</t>
  </si>
  <si>
    <t>1 ATA per restituzione finale se fatta a scuola</t>
  </si>
  <si>
    <t>Un credito di fiducia al bambino che apprende</t>
  </si>
  <si>
    <t>Manfredi Gloria</t>
  </si>
  <si>
    <t>Noi, tra i castelli</t>
  </si>
  <si>
    <t>Filippi Martina</t>
  </si>
  <si>
    <t>Voci in cortile</t>
  </si>
  <si>
    <t>Paderni Sara</t>
  </si>
  <si>
    <t>Un viaggio intorno al cibo Carpineti</t>
  </si>
  <si>
    <t>Gennari Simona</t>
  </si>
  <si>
    <t>X/CNA/BONIFICA</t>
  </si>
  <si>
    <t>SNAI/COMUNE/GENITORI</t>
  </si>
  <si>
    <t>Valestra</t>
  </si>
  <si>
    <t>Teatro a cielo aperto</t>
  </si>
  <si>
    <t>Pica Tania</t>
  </si>
  <si>
    <t>Or-ti-amo</t>
  </si>
  <si>
    <t>Giovanelli Ilaria</t>
  </si>
  <si>
    <t>Un viaggio intorno al cibo Valestra</t>
  </si>
  <si>
    <t>CNA</t>
  </si>
  <si>
    <t>Progetto Croce Rossa</t>
  </si>
  <si>
    <t>Un viaggio intorno al cibo: aceto balsamico e gelato</t>
  </si>
  <si>
    <t>Un mondo di emozioni</t>
  </si>
  <si>
    <t>Un mondo di emozioni (2)</t>
  </si>
  <si>
    <t>Progetto teatro</t>
  </si>
  <si>
    <t>Filippi Patrizia</t>
  </si>
  <si>
    <t>Tracce sonore</t>
  </si>
  <si>
    <t>Massa Nicoletta</t>
  </si>
  <si>
    <t>Camminare nelle stagioni</t>
  </si>
  <si>
    <t>Le vie dell'acqua</t>
  </si>
  <si>
    <t>In viaggio con l'acqua</t>
  </si>
  <si>
    <t>Pedrazzi Marzia</t>
  </si>
  <si>
    <t>SNAI/COMUNE</t>
  </si>
  <si>
    <t>Latte e dintorni</t>
  </si>
  <si>
    <t>Beretti Cristina</t>
  </si>
  <si>
    <t>Percorsi nel nostro paesaggio: dal torrente al fiume</t>
  </si>
  <si>
    <t>Costi Marisa</t>
  </si>
  <si>
    <t>Il gelato…che passione!</t>
  </si>
  <si>
    <t>Torri Iuna</t>
  </si>
  <si>
    <t>Dal ribollir dei tini…</t>
  </si>
  <si>
    <t>Murrocu Francesca</t>
  </si>
  <si>
    <t>CNA/SNAI</t>
  </si>
  <si>
    <t>Le radici della Costituzione</t>
  </si>
  <si>
    <t>Ghirelli Ave</t>
  </si>
  <si>
    <t>Cittadini italiani, cittadini del mondo</t>
  </si>
  <si>
    <t>COMUNE/GENITORI</t>
  </si>
  <si>
    <t>Camminare nelle stagioni (2)</t>
  </si>
  <si>
    <t>Un mondo  di emozioni Carpineti</t>
  </si>
  <si>
    <t>???</t>
  </si>
  <si>
    <t>Aiuto in classe</t>
  </si>
  <si>
    <t>Spadacini Gemma</t>
  </si>
  <si>
    <t>PRIMARIA/SECONDARIA CASINA</t>
  </si>
  <si>
    <t>Scuola di musica Casina</t>
  </si>
  <si>
    <t>Muratori Corrado</t>
  </si>
  <si>
    <t>ATA 100 ore a recupero</t>
  </si>
  <si>
    <t>PAGANO GENITORI + COMUNE</t>
  </si>
  <si>
    <t>SECONDARIA Carpineti</t>
  </si>
  <si>
    <t>Madrelingua Carpineti</t>
  </si>
  <si>
    <t>Bagnoli Cristina</t>
  </si>
  <si>
    <t>Madrelingua Casina</t>
  </si>
  <si>
    <t>Baroni Benedetta</t>
  </si>
  <si>
    <t>Giornalino Tricolore</t>
  </si>
  <si>
    <t>Cassinadri Mirka</t>
  </si>
  <si>
    <t>Doposcuola pomeridiano</t>
  </si>
  <si>
    <t>Canovi Elisa</t>
  </si>
  <si>
    <t>Laboratori teatrali</t>
  </si>
  <si>
    <t>Carpineti/Casina</t>
  </si>
  <si>
    <t>Formazione</t>
  </si>
  <si>
    <t>Star bene a scuola - affettività</t>
  </si>
  <si>
    <t>Social ergo sum</t>
  </si>
  <si>
    <t>Crotti Chiara</t>
  </si>
  <si>
    <t>Il nostro giardino cresce</t>
  </si>
  <si>
    <t>Ferrari Francesca</t>
  </si>
  <si>
    <t>ATA  2 ore per classe</t>
  </si>
  <si>
    <t>Coro d'istituto</t>
  </si>
  <si>
    <t>NSC:"Non solo cartone"</t>
  </si>
  <si>
    <t>Mailli Silvia</t>
  </si>
  <si>
    <t>Clil in solidarity</t>
  </si>
  <si>
    <t>Percorsi di orientamento</t>
  </si>
  <si>
    <t>STEM</t>
  </si>
  <si>
    <t>Matematici per gioco</t>
  </si>
  <si>
    <t>Il giraDante</t>
  </si>
  <si>
    <t>Gualtieri Sandra</t>
  </si>
  <si>
    <t>Corso di avviamento al latino</t>
  </si>
  <si>
    <t>Leonardi Valeria</t>
  </si>
  <si>
    <t>TOTALE SPESE ISTITUTO</t>
  </si>
  <si>
    <t xml:space="preserve">Finanziameno Aree Interne/CNA/BONIFICA  </t>
  </si>
  <si>
    <t>Progetti in continuità con il precedente anno scolastico</t>
  </si>
  <si>
    <t>Finanziamento genitori o extra</t>
  </si>
  <si>
    <t>Quota eccessiva esperti</t>
  </si>
  <si>
    <t xml:space="preserve">Ore eccedenti rispetto massimo stabilito </t>
  </si>
  <si>
    <t>Importi che ancora non hanno fonte di finanziamento stabilita</t>
  </si>
  <si>
    <t>Plesso</t>
  </si>
  <si>
    <t>Sezione</t>
  </si>
  <si>
    <t>Esperto</t>
  </si>
  <si>
    <t xml:space="preserve">ore </t>
  </si>
  <si>
    <t>casina</t>
  </si>
  <si>
    <t>carpineti</t>
  </si>
  <si>
    <t>genitori</t>
  </si>
  <si>
    <t>COMPILATO PROSPETTO</t>
  </si>
  <si>
    <t xml:space="preserve">Fantamagia </t>
  </si>
  <si>
    <t>A e B</t>
  </si>
  <si>
    <t>Francesca Bianchi</t>
  </si>
  <si>
    <t>Casina Infanzia</t>
  </si>
  <si>
    <t xml:space="preserve"> </t>
  </si>
  <si>
    <t>Paullo infanzia</t>
  </si>
  <si>
    <t>Carpineti infanzia</t>
  </si>
  <si>
    <t>salvatore marino</t>
  </si>
  <si>
    <t>casina primaria</t>
  </si>
  <si>
    <t>infanzia/primaria</t>
  </si>
  <si>
    <t>paullo primaria</t>
  </si>
  <si>
    <t>tutte</t>
  </si>
  <si>
    <t>pompieropoli</t>
  </si>
  <si>
    <t>casina secondaraia</t>
  </si>
  <si>
    <t>4 e 5</t>
  </si>
  <si>
    <t>scuola inglese</t>
  </si>
  <si>
    <t>carpineti Infanzia</t>
  </si>
  <si>
    <t>paullo</t>
  </si>
  <si>
    <t>pluriclasse 4/5</t>
  </si>
  <si>
    <t>casette</t>
  </si>
  <si>
    <t>4 e 2 5</t>
  </si>
  <si>
    <t>carpineti primaria</t>
  </si>
  <si>
    <t>valestra</t>
  </si>
  <si>
    <t>pluriclasse 3/5</t>
  </si>
  <si>
    <t>tutte tranne la 5</t>
  </si>
  <si>
    <t>2 pluriclassi</t>
  </si>
  <si>
    <t>Teatro</t>
  </si>
  <si>
    <t>teatro</t>
  </si>
  <si>
    <t>istoreco</t>
  </si>
  <si>
    <t>5 Paderni</t>
  </si>
  <si>
    <t>5 Gennari</t>
  </si>
  <si>
    <t>esperto Castelli</t>
  </si>
  <si>
    <t>SECONDARIA</t>
  </si>
  <si>
    <t>COMPILATO SOLO CARPINETI</t>
  </si>
  <si>
    <t>madrelingua</t>
  </si>
  <si>
    <t>Contributo 5 euro?</t>
  </si>
  <si>
    <t>COMPILATO SOLO IN PARTE</t>
  </si>
  <si>
    <t>star bene a scuola</t>
  </si>
  <si>
    <t>social ergo sum</t>
  </si>
  <si>
    <t>clil</t>
  </si>
  <si>
    <t>tot. 3475</t>
  </si>
  <si>
    <t>costo</t>
  </si>
  <si>
    <t>snai</t>
  </si>
  <si>
    <t>pon</t>
  </si>
  <si>
    <t>trasporti</t>
  </si>
  <si>
    <t>ambientale</t>
  </si>
  <si>
    <t>A</t>
  </si>
  <si>
    <t>storico/ambientale</t>
  </si>
  <si>
    <t>INGRESSI CASTELLI</t>
  </si>
  <si>
    <t>orto</t>
  </si>
  <si>
    <t>5A</t>
  </si>
  <si>
    <t>STORIA</t>
  </si>
  <si>
    <t>INGRESSO MUSEO LAB COSTITUZIONE</t>
  </si>
  <si>
    <t>3A/3B/4A</t>
  </si>
  <si>
    <t>2 A e B</t>
  </si>
  <si>
    <t>acqua</t>
  </si>
  <si>
    <t>aceto/vino</t>
  </si>
  <si>
    <t>Seconadaria</t>
  </si>
  <si>
    <t>1 e 2</t>
  </si>
  <si>
    <t xml:space="preserve">Secondaria </t>
  </si>
  <si>
    <t>cartone</t>
  </si>
  <si>
    <t>fondi complessivi</t>
  </si>
  <si>
    <t>TOT 4793</t>
  </si>
  <si>
    <t>RIPARTIZIONE RISORSE PER PROGETTI  TRA I DIVERSI ORDINI DI SCUOLA*</t>
  </si>
  <si>
    <t>conferma delle percentuali di ripartizione dello scorso anno</t>
  </si>
  <si>
    <t>SCUOLA DELL'INFANZIA                            19,14 %</t>
  </si>
  <si>
    <t>2.652,49</t>
  </si>
  <si>
    <t>SCUOLA PRIMARIA                                   45,44 %</t>
  </si>
  <si>
    <t>6.297,25</t>
  </si>
  <si>
    <t>SCUOLA SEC.1° GRADO                           35,42 %</t>
  </si>
  <si>
    <t>4.908,64</t>
  </si>
  <si>
    <t>13.858,37</t>
  </si>
  <si>
    <t>ore recupero</t>
  </si>
  <si>
    <t>progettazione</t>
  </si>
  <si>
    <t>docenza</t>
  </si>
  <si>
    <t xml:space="preserve">CASINA </t>
  </si>
  <si>
    <t xml:space="preserve">CARPINETI </t>
  </si>
  <si>
    <t xml:space="preserve">PAULLO </t>
  </si>
  <si>
    <t xml:space="preserve">VALESTRA </t>
  </si>
  <si>
    <t>istituto</t>
  </si>
  <si>
    <t>totali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</si>
</sst>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€&quot;\ #,##0.00"/>
    <numFmt numFmtId="165" formatCode="_-* #,##0.00\ [$€-410]_-;\-* #,##0.00\ [$€-410]_-;_-* &quot;-&quot;??\ [$€-410]_-;_-@"/>
    <numFmt numFmtId="166" formatCode="_-* #,##0.00\ &quot;€&quot;_-;\-* #,##0.00\ &quot;€&quot;_-;_-* &quot;-&quot;??\ &quot;€&quot;_-;_-@"/>
  </numFmts>
  <fonts count="18">
    <font>
      <sz val="11.0"/>
      <color theme="1"/>
      <name val="Calibri"/>
      <scheme val="minor"/>
    </font>
    <font>
      <sz val="12.0"/>
      <color theme="1"/>
      <name val="Calibri"/>
    </font>
    <font/>
    <font>
      <b/>
      <sz val="12.0"/>
      <color theme="1"/>
      <name val="Calibri"/>
    </font>
    <font>
      <b/>
      <sz val="12.0"/>
      <color rgb="FF00B050"/>
      <name val="Calibri"/>
    </font>
    <font>
      <b/>
      <sz val="11.0"/>
      <color rgb="FF00B050"/>
      <name val="Calibri"/>
    </font>
    <font>
      <sz val="12.0"/>
      <color rgb="FFFF0000"/>
      <name val="Calibri"/>
    </font>
    <font>
      <sz val="11.0"/>
      <color theme="1"/>
      <name val="Calibri"/>
    </font>
    <font>
      <b/>
      <sz val="11.0"/>
      <color theme="1"/>
      <name val="Calibri"/>
    </font>
    <font>
      <sz val="12.0"/>
      <color rgb="FF00B050"/>
      <name val="Calibri"/>
    </font>
    <font>
      <b/>
      <sz val="12.0"/>
      <color rgb="FF000000"/>
      <name val="Calibri"/>
    </font>
    <font>
      <b/>
      <sz val="11.0"/>
      <color rgb="FF000000"/>
      <name val="Calibri"/>
    </font>
    <font>
      <b/>
      <sz val="14.0"/>
      <color theme="1"/>
      <name val="Calibri"/>
    </font>
    <font>
      <sz val="11.0"/>
      <color rgb="FF00B050"/>
      <name val="Calibri"/>
    </font>
    <font>
      <color theme="1"/>
      <name val="Calibri"/>
    </font>
    <font>
      <color rgb="FF000000"/>
      <name val="Calibri"/>
    </font>
    <font>
      <color rgb="FF222222"/>
      <name val="Arial"/>
    </font>
    <font>
      <color rgb="FFFF0000"/>
      <name val="Calibri"/>
    </font>
  </fonts>
  <fills count="15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18E3E8"/>
        <bgColor rgb="FF18E3E8"/>
      </patternFill>
    </fill>
    <fill>
      <patternFill patternType="solid">
        <fgColor rgb="FF00FF00"/>
        <bgColor rgb="FF00FF00"/>
      </patternFill>
    </fill>
    <fill>
      <patternFill patternType="solid">
        <fgColor rgb="FFFF00FF"/>
        <bgColor rgb="FFFF00FF"/>
      </patternFill>
    </fill>
    <fill>
      <patternFill patternType="solid">
        <fgColor rgb="FF8E7CC3"/>
        <bgColor rgb="FF8E7CC3"/>
      </patternFill>
    </fill>
  </fills>
  <borders count="94">
    <border/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top style="thin">
        <color rgb="FF000000"/>
      </top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left/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right style="medium">
        <color rgb="FF000000"/>
      </right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/>
      <top/>
      <bottom/>
    </border>
    <border>
      <top/>
      <bottom/>
    </border>
  </borders>
  <cellStyleXfs count="1">
    <xf borderId="0" fillId="0" fontId="0" numFmtId="0" applyAlignment="1" applyFont="1"/>
  </cellStyleXfs>
  <cellXfs count="45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left"/>
    </xf>
    <xf borderId="2" fillId="2" fontId="1" numFmtId="0" xfId="0" applyAlignment="1" applyBorder="1" applyFill="1" applyFont="1">
      <alignment horizontal="center"/>
    </xf>
    <xf borderId="3" fillId="0" fontId="2" numFmtId="0" xfId="0" applyBorder="1" applyFont="1"/>
    <xf borderId="4" fillId="0" fontId="2" numFmtId="0" xfId="0" applyBorder="1" applyFont="1"/>
    <xf borderId="5" fillId="2" fontId="1" numFmtId="0" xfId="0" applyAlignment="1" applyBorder="1" applyFont="1">
      <alignment horizontal="left"/>
    </xf>
    <xf borderId="6" fillId="2" fontId="1" numFmtId="0" xfId="0" applyAlignment="1" applyBorder="1" applyFont="1">
      <alignment horizontal="left"/>
    </xf>
    <xf borderId="4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7" fillId="0" fontId="3" numFmtId="0" xfId="0" applyAlignment="1" applyBorder="1" applyFont="1">
      <alignment horizontal="center"/>
    </xf>
    <xf borderId="8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left"/>
    </xf>
    <xf borderId="9" fillId="0" fontId="1" numFmtId="0" xfId="0" applyAlignment="1" applyBorder="1" applyFont="1">
      <alignment horizontal="center"/>
    </xf>
    <xf borderId="10" fillId="0" fontId="1" numFmtId="0" xfId="0" applyAlignment="1" applyBorder="1" applyFont="1">
      <alignment horizontal="center"/>
    </xf>
    <xf borderId="11" fillId="0" fontId="1" numFmtId="0" xfId="0" applyAlignment="1" applyBorder="1" applyFont="1">
      <alignment horizontal="center"/>
    </xf>
    <xf borderId="12" fillId="0" fontId="1" numFmtId="0" xfId="0" applyAlignment="1" applyBorder="1" applyFont="1">
      <alignment horizontal="center"/>
    </xf>
    <xf borderId="9" fillId="0" fontId="1" numFmtId="1" xfId="0" applyAlignment="1" applyBorder="1" applyFont="1" applyNumberFormat="1">
      <alignment horizontal="center"/>
    </xf>
    <xf borderId="13" fillId="0" fontId="1" numFmtId="0" xfId="0" applyAlignment="1" applyBorder="1" applyFont="1">
      <alignment horizontal="center"/>
    </xf>
    <xf borderId="14" fillId="0" fontId="1" numFmtId="0" xfId="0" applyAlignment="1" applyBorder="1" applyFont="1">
      <alignment horizontal="center"/>
    </xf>
    <xf borderId="15" fillId="0" fontId="4" numFmtId="0" xfId="0" applyAlignment="1" applyBorder="1" applyFont="1">
      <alignment horizontal="center"/>
    </xf>
    <xf borderId="16" fillId="0" fontId="4" numFmtId="0" xfId="0" applyAlignment="1" applyBorder="1" applyFont="1">
      <alignment horizontal="center"/>
    </xf>
    <xf borderId="16" fillId="0" fontId="4" numFmtId="0" xfId="0" applyAlignment="1" applyBorder="1" applyFont="1">
      <alignment horizontal="left"/>
    </xf>
    <xf borderId="17" fillId="0" fontId="4" numFmtId="0" xfId="0" applyAlignment="1" applyBorder="1" applyFont="1">
      <alignment horizontal="center"/>
    </xf>
    <xf borderId="18" fillId="0" fontId="4" numFmtId="164" xfId="0" applyAlignment="1" applyBorder="1" applyFont="1" applyNumberFormat="1">
      <alignment horizontal="center"/>
    </xf>
    <xf borderId="19" fillId="0" fontId="4" numFmtId="1" xfId="0" applyAlignment="1" applyBorder="1" applyFont="1" applyNumberFormat="1">
      <alignment horizontal="center"/>
    </xf>
    <xf borderId="20" fillId="0" fontId="4" numFmtId="164" xfId="0" applyAlignment="1" applyBorder="1" applyFont="1" applyNumberFormat="1">
      <alignment horizontal="left"/>
    </xf>
    <xf borderId="17" fillId="0" fontId="4" numFmtId="1" xfId="0" applyAlignment="1" applyBorder="1" applyFont="1" applyNumberFormat="1">
      <alignment horizontal="center"/>
    </xf>
    <xf borderId="17" fillId="0" fontId="4" numFmtId="164" xfId="0" applyAlignment="1" applyBorder="1" applyFont="1" applyNumberFormat="1">
      <alignment horizontal="center"/>
    </xf>
    <xf borderId="21" fillId="0" fontId="4" numFmtId="164" xfId="0" applyAlignment="1" applyBorder="1" applyFont="1" applyNumberFormat="1">
      <alignment horizontal="center"/>
    </xf>
    <xf borderId="22" fillId="0" fontId="4" numFmtId="164" xfId="0" applyAlignment="1" applyBorder="1" applyFont="1" applyNumberFormat="1">
      <alignment horizontal="center"/>
    </xf>
    <xf borderId="18" fillId="0" fontId="4" numFmtId="164" xfId="0" applyAlignment="1" applyBorder="1" applyFont="1" applyNumberFormat="1">
      <alignment horizontal="center" shrinkToFit="0" wrapText="1"/>
    </xf>
    <xf borderId="23" fillId="0" fontId="4" numFmtId="164" xfId="0" applyAlignment="1" applyBorder="1" applyFont="1" applyNumberFormat="1">
      <alignment horizontal="center"/>
    </xf>
    <xf borderId="0" fillId="0" fontId="5" numFmtId="0" xfId="0" applyFont="1"/>
    <xf borderId="24" fillId="3" fontId="4" numFmtId="0" xfId="0" applyAlignment="1" applyBorder="1" applyFill="1" applyFont="1">
      <alignment horizontal="center"/>
    </xf>
    <xf borderId="25" fillId="3" fontId="4" numFmtId="0" xfId="0" applyAlignment="1" applyBorder="1" applyFont="1">
      <alignment horizontal="center"/>
    </xf>
    <xf borderId="25" fillId="3" fontId="4" numFmtId="0" xfId="0" applyAlignment="1" applyBorder="1" applyFont="1">
      <alignment horizontal="left" shrinkToFit="0" wrapText="1"/>
    </xf>
    <xf borderId="26" fillId="3" fontId="4" numFmtId="0" xfId="0" applyAlignment="1" applyBorder="1" applyFont="1">
      <alignment horizontal="center"/>
    </xf>
    <xf borderId="27" fillId="3" fontId="4" numFmtId="164" xfId="0" applyAlignment="1" applyBorder="1" applyFont="1" applyNumberFormat="1">
      <alignment horizontal="center"/>
    </xf>
    <xf borderId="28" fillId="3" fontId="4" numFmtId="1" xfId="0" applyAlignment="1" applyBorder="1" applyFont="1" applyNumberFormat="1">
      <alignment horizontal="center"/>
    </xf>
    <xf borderId="29" fillId="3" fontId="4" numFmtId="164" xfId="0" applyAlignment="1" applyBorder="1" applyFont="1" applyNumberFormat="1">
      <alignment horizontal="left"/>
    </xf>
    <xf borderId="26" fillId="3" fontId="4" numFmtId="1" xfId="0" applyAlignment="1" applyBorder="1" applyFont="1" applyNumberFormat="1">
      <alignment horizontal="center"/>
    </xf>
    <xf borderId="29" fillId="3" fontId="4" numFmtId="164" xfId="0" applyAlignment="1" applyBorder="1" applyFont="1" applyNumberFormat="1">
      <alignment horizontal="center"/>
    </xf>
    <xf borderId="26" fillId="3" fontId="4" numFmtId="164" xfId="0" applyAlignment="1" applyBorder="1" applyFont="1" applyNumberFormat="1">
      <alignment horizontal="center"/>
    </xf>
    <xf borderId="30" fillId="3" fontId="4" numFmtId="164" xfId="0" applyAlignment="1" applyBorder="1" applyFont="1" applyNumberFormat="1">
      <alignment horizontal="center"/>
    </xf>
    <xf borderId="31" fillId="3" fontId="4" numFmtId="164" xfId="0" applyAlignment="1" applyBorder="1" applyFont="1" applyNumberFormat="1">
      <alignment horizontal="center"/>
    </xf>
    <xf borderId="32" fillId="3" fontId="4" numFmtId="164" xfId="0" applyAlignment="1" applyBorder="1" applyFont="1" applyNumberFormat="1">
      <alignment horizontal="center"/>
    </xf>
    <xf borderId="33" fillId="3" fontId="5" numFmtId="0" xfId="0" applyBorder="1" applyFont="1"/>
    <xf borderId="24" fillId="0" fontId="4" numFmtId="0" xfId="0" applyAlignment="1" applyBorder="1" applyFont="1">
      <alignment horizontal="center"/>
    </xf>
    <xf borderId="34" fillId="0" fontId="4" numFmtId="0" xfId="0" applyAlignment="1" applyBorder="1" applyFont="1">
      <alignment horizontal="center"/>
    </xf>
    <xf borderId="35" fillId="0" fontId="4" numFmtId="0" xfId="0" applyAlignment="1" applyBorder="1" applyFont="1">
      <alignment horizontal="center"/>
    </xf>
    <xf borderId="35" fillId="0" fontId="4" numFmtId="0" xfId="0" applyAlignment="1" applyBorder="1" applyFont="1">
      <alignment horizontal="left" shrinkToFit="0" wrapText="1"/>
    </xf>
    <xf borderId="35" fillId="0" fontId="4" numFmtId="0" xfId="0" applyAlignment="1" applyBorder="1" applyFont="1">
      <alignment horizontal="center" shrinkToFit="0" wrapText="1"/>
    </xf>
    <xf borderId="36" fillId="0" fontId="4" numFmtId="0" xfId="0" applyAlignment="1" applyBorder="1" applyFont="1">
      <alignment horizontal="center"/>
    </xf>
    <xf borderId="35" fillId="0" fontId="4" numFmtId="1" xfId="0" applyAlignment="1" applyBorder="1" applyFont="1" applyNumberFormat="1">
      <alignment horizontal="center"/>
    </xf>
    <xf borderId="29" fillId="0" fontId="4" numFmtId="164" xfId="0" applyAlignment="1" applyBorder="1" applyFont="1" applyNumberFormat="1">
      <alignment horizontal="left"/>
    </xf>
    <xf borderId="36" fillId="0" fontId="4" numFmtId="1" xfId="0" applyAlignment="1" applyBorder="1" applyFont="1" applyNumberFormat="1">
      <alignment horizontal="center"/>
    </xf>
    <xf borderId="37" fillId="0" fontId="4" numFmtId="164" xfId="0" applyAlignment="1" applyBorder="1" applyFont="1" applyNumberFormat="1">
      <alignment horizontal="center" shrinkToFit="0" wrapText="1"/>
    </xf>
    <xf borderId="36" fillId="0" fontId="4" numFmtId="164" xfId="0" applyAlignment="1" applyBorder="1" applyFont="1" applyNumberFormat="1">
      <alignment horizontal="center"/>
    </xf>
    <xf borderId="38" fillId="0" fontId="4" numFmtId="164" xfId="0" applyAlignment="1" applyBorder="1" applyFont="1" applyNumberFormat="1">
      <alignment horizontal="center"/>
    </xf>
    <xf borderId="39" fillId="0" fontId="4" numFmtId="164" xfId="0" applyAlignment="1" applyBorder="1" applyFont="1" applyNumberFormat="1">
      <alignment horizontal="center"/>
    </xf>
    <xf borderId="37" fillId="0" fontId="4" numFmtId="164" xfId="0" applyAlignment="1" applyBorder="1" applyFont="1" applyNumberFormat="1">
      <alignment horizontal="center"/>
    </xf>
    <xf borderId="40" fillId="3" fontId="4" numFmtId="0" xfId="0" applyAlignment="1" applyBorder="1" applyFont="1">
      <alignment horizontal="center"/>
    </xf>
    <xf borderId="41" fillId="3" fontId="4" numFmtId="0" xfId="0" applyAlignment="1" applyBorder="1" applyFont="1">
      <alignment horizontal="center"/>
    </xf>
    <xf borderId="41" fillId="3" fontId="4" numFmtId="0" xfId="0" applyAlignment="1" applyBorder="1" applyFont="1">
      <alignment horizontal="left" shrinkToFit="0" wrapText="1"/>
    </xf>
    <xf borderId="41" fillId="3" fontId="4" numFmtId="0" xfId="0" applyAlignment="1" applyBorder="1" applyFont="1">
      <alignment horizontal="center" shrinkToFit="0" wrapText="1"/>
    </xf>
    <xf borderId="42" fillId="3" fontId="4" numFmtId="0" xfId="0" applyAlignment="1" applyBorder="1" applyFont="1">
      <alignment horizontal="center"/>
    </xf>
    <xf borderId="43" fillId="3" fontId="4" numFmtId="164" xfId="0" applyAlignment="1" applyBorder="1" applyFont="1" applyNumberFormat="1">
      <alignment horizontal="left"/>
    </xf>
    <xf borderId="42" fillId="3" fontId="4" numFmtId="1" xfId="0" applyAlignment="1" applyBorder="1" applyFont="1" applyNumberFormat="1">
      <alignment horizontal="center"/>
    </xf>
    <xf borderId="42" fillId="3" fontId="4" numFmtId="164" xfId="0" applyAlignment="1" applyBorder="1" applyFont="1" applyNumberFormat="1">
      <alignment horizontal="center"/>
    </xf>
    <xf borderId="44" fillId="3" fontId="4" numFmtId="164" xfId="0" applyAlignment="1" applyBorder="1" applyFont="1" applyNumberFormat="1">
      <alignment horizontal="center"/>
    </xf>
    <xf borderId="45" fillId="3" fontId="4" numFmtId="164" xfId="0" applyAlignment="1" applyBorder="1" applyFont="1" applyNumberFormat="1">
      <alignment horizontal="center"/>
    </xf>
    <xf borderId="46" fillId="3" fontId="4" numFmtId="164" xfId="0" applyAlignment="1" applyBorder="1" applyFont="1" applyNumberFormat="1">
      <alignment horizontal="center"/>
    </xf>
    <xf borderId="33" fillId="3" fontId="5" numFmtId="0" xfId="0" applyAlignment="1" applyBorder="1" applyFont="1">
      <alignment shrinkToFit="0" wrapText="1"/>
    </xf>
    <xf borderId="26" fillId="0" fontId="4" numFmtId="0" xfId="0" applyAlignment="1" applyBorder="1" applyFont="1">
      <alignment horizontal="center"/>
    </xf>
    <xf borderId="47" fillId="0" fontId="4" numFmtId="0" xfId="0" applyAlignment="1" applyBorder="1" applyFont="1">
      <alignment horizontal="center"/>
    </xf>
    <xf borderId="35" fillId="0" fontId="4" numFmtId="0" xfId="0" applyAlignment="1" applyBorder="1" applyFont="1">
      <alignment horizontal="left"/>
    </xf>
    <xf borderId="0" fillId="0" fontId="4" numFmtId="1" xfId="0" applyAlignment="1" applyFont="1" applyNumberFormat="1">
      <alignment horizontal="center"/>
    </xf>
    <xf borderId="24" fillId="4" fontId="1" numFmtId="0" xfId="0" applyAlignment="1" applyBorder="1" applyFill="1" applyFont="1">
      <alignment horizontal="center"/>
    </xf>
    <xf borderId="40" fillId="4" fontId="1" numFmtId="0" xfId="0" applyAlignment="1" applyBorder="1" applyFont="1">
      <alignment horizontal="center"/>
    </xf>
    <xf borderId="41" fillId="4" fontId="1" numFmtId="0" xfId="0" applyAlignment="1" applyBorder="1" applyFont="1">
      <alignment horizontal="center"/>
    </xf>
    <xf borderId="41" fillId="4" fontId="1" numFmtId="0" xfId="0" applyAlignment="1" applyBorder="1" applyFont="1">
      <alignment horizontal="left" shrinkToFit="0" wrapText="1"/>
    </xf>
    <xf borderId="41" fillId="4" fontId="1" numFmtId="0" xfId="0" applyAlignment="1" applyBorder="1" applyFont="1">
      <alignment horizontal="center" shrinkToFit="0" wrapText="1"/>
    </xf>
    <xf borderId="42" fillId="4" fontId="1" numFmtId="0" xfId="0" applyAlignment="1" applyBorder="1" applyFont="1">
      <alignment horizontal="center"/>
    </xf>
    <xf borderId="27" fillId="4" fontId="1" numFmtId="164" xfId="0" applyAlignment="1" applyBorder="1" applyFont="1" applyNumberFormat="1">
      <alignment horizontal="center"/>
    </xf>
    <xf borderId="26" fillId="4" fontId="1" numFmtId="1" xfId="0" applyAlignment="1" applyBorder="1" applyFont="1" applyNumberFormat="1">
      <alignment horizontal="center"/>
    </xf>
    <xf borderId="48" fillId="4" fontId="1" numFmtId="164" xfId="0" applyAlignment="1" applyBorder="1" applyFont="1" applyNumberFormat="1">
      <alignment horizontal="left"/>
    </xf>
    <xf borderId="42" fillId="4" fontId="1" numFmtId="1" xfId="0" applyAlignment="1" applyBorder="1" applyFont="1" applyNumberFormat="1">
      <alignment horizontal="center"/>
    </xf>
    <xf borderId="46" fillId="4" fontId="6" numFmtId="164" xfId="0" applyAlignment="1" applyBorder="1" applyFont="1" applyNumberFormat="1">
      <alignment horizontal="center"/>
    </xf>
    <xf borderId="42" fillId="4" fontId="1" numFmtId="164" xfId="0" applyAlignment="1" applyBorder="1" applyFont="1" applyNumberFormat="1">
      <alignment horizontal="center"/>
    </xf>
    <xf borderId="44" fillId="4" fontId="1" numFmtId="164" xfId="0" applyAlignment="1" applyBorder="1" applyFont="1" applyNumberFormat="1">
      <alignment horizontal="center"/>
    </xf>
    <xf borderId="45" fillId="4" fontId="1" numFmtId="164" xfId="0" applyAlignment="1" applyBorder="1" applyFont="1" applyNumberFormat="1">
      <alignment horizontal="center"/>
    </xf>
    <xf borderId="46" fillId="4" fontId="1" numFmtId="164" xfId="0" applyAlignment="1" applyBorder="1" applyFont="1" applyNumberFormat="1">
      <alignment horizontal="center"/>
    </xf>
    <xf borderId="32" fillId="4" fontId="1" numFmtId="164" xfId="0" applyAlignment="1" applyBorder="1" applyFont="1" applyNumberFormat="1">
      <alignment horizontal="center"/>
    </xf>
    <xf borderId="33" fillId="4" fontId="7" numFmtId="0" xfId="0" applyBorder="1" applyFont="1"/>
    <xf borderId="24" fillId="3" fontId="1" numFmtId="0" xfId="0" applyAlignment="1" applyBorder="1" applyFont="1">
      <alignment horizontal="center"/>
    </xf>
    <xf borderId="40" fillId="3" fontId="1" numFmtId="0" xfId="0" applyAlignment="1" applyBorder="1" applyFont="1">
      <alignment horizontal="center"/>
    </xf>
    <xf borderId="41" fillId="3" fontId="1" numFmtId="0" xfId="0" applyAlignment="1" applyBorder="1" applyFont="1">
      <alignment horizontal="center"/>
    </xf>
    <xf borderId="41" fillId="3" fontId="1" numFmtId="0" xfId="0" applyAlignment="1" applyBorder="1" applyFont="1">
      <alignment horizontal="left" shrinkToFit="0" wrapText="1"/>
    </xf>
    <xf borderId="41" fillId="3" fontId="1" numFmtId="0" xfId="0" applyAlignment="1" applyBorder="1" applyFont="1">
      <alignment horizontal="center" shrinkToFit="0" wrapText="1"/>
    </xf>
    <xf borderId="42" fillId="3" fontId="1" numFmtId="0" xfId="0" applyAlignment="1" applyBorder="1" applyFont="1">
      <alignment horizontal="center"/>
    </xf>
    <xf borderId="49" fillId="3" fontId="1" numFmtId="164" xfId="0" applyAlignment="1" applyBorder="1" applyFont="1" applyNumberFormat="1">
      <alignment horizontal="center"/>
    </xf>
    <xf borderId="26" fillId="3" fontId="1" numFmtId="0" xfId="0" applyAlignment="1" applyBorder="1" applyFont="1">
      <alignment horizontal="center"/>
    </xf>
    <xf borderId="26" fillId="3" fontId="1" numFmtId="1" xfId="0" applyAlignment="1" applyBorder="1" applyFont="1" applyNumberFormat="1">
      <alignment horizontal="center"/>
    </xf>
    <xf borderId="29" fillId="3" fontId="1" numFmtId="164" xfId="0" applyAlignment="1" applyBorder="1" applyFont="1" applyNumberFormat="1">
      <alignment horizontal="left"/>
    </xf>
    <xf borderId="50" fillId="3" fontId="1" numFmtId="1" xfId="0" applyAlignment="1" applyBorder="1" applyFont="1" applyNumberFormat="1">
      <alignment horizontal="center"/>
    </xf>
    <xf borderId="46" fillId="3" fontId="6" numFmtId="164" xfId="0" applyAlignment="1" applyBorder="1" applyFont="1" applyNumberFormat="1">
      <alignment horizontal="center"/>
    </xf>
    <xf borderId="42" fillId="3" fontId="1" numFmtId="164" xfId="0" applyAlignment="1" applyBorder="1" applyFont="1" applyNumberFormat="1">
      <alignment horizontal="center"/>
    </xf>
    <xf borderId="44" fillId="3" fontId="1" numFmtId="164" xfId="0" applyAlignment="1" applyBorder="1" applyFont="1" applyNumberFormat="1">
      <alignment horizontal="center"/>
    </xf>
    <xf borderId="45" fillId="3" fontId="1" numFmtId="164" xfId="0" applyAlignment="1" applyBorder="1" applyFont="1" applyNumberFormat="1">
      <alignment horizontal="center"/>
    </xf>
    <xf borderId="46" fillId="3" fontId="1" numFmtId="164" xfId="0" applyAlignment="1" applyBorder="1" applyFont="1" applyNumberFormat="1">
      <alignment horizontal="center"/>
    </xf>
    <xf borderId="44" fillId="3" fontId="6" numFmtId="164" xfId="0" applyAlignment="1" applyBorder="1" applyFont="1" applyNumberFormat="1">
      <alignment horizontal="center"/>
    </xf>
    <xf borderId="32" fillId="3" fontId="1" numFmtId="164" xfId="0" applyAlignment="1" applyBorder="1" applyFont="1" applyNumberFormat="1">
      <alignment horizontal="center"/>
    </xf>
    <xf borderId="33" fillId="3" fontId="7" numFmtId="0" xfId="0" applyBorder="1" applyFont="1"/>
    <xf borderId="49" fillId="4" fontId="1" numFmtId="164" xfId="0" applyAlignment="1" applyBorder="1" applyFont="1" applyNumberFormat="1">
      <alignment horizontal="center"/>
    </xf>
    <xf borderId="26" fillId="4" fontId="1" numFmtId="0" xfId="0" applyAlignment="1" applyBorder="1" applyFont="1">
      <alignment horizontal="center"/>
    </xf>
    <xf borderId="30" fillId="4" fontId="1" numFmtId="1" xfId="0" applyAlignment="1" applyBorder="1" applyFont="1" applyNumberFormat="1">
      <alignment horizontal="center"/>
    </xf>
    <xf borderId="24" fillId="0" fontId="1" numFmtId="0" xfId="0" applyAlignment="1" applyBorder="1" applyFont="1">
      <alignment horizontal="center"/>
    </xf>
    <xf borderId="34" fillId="0" fontId="1" numFmtId="0" xfId="0" applyAlignment="1" applyBorder="1" applyFont="1">
      <alignment horizontal="center"/>
    </xf>
    <xf borderId="35" fillId="0" fontId="1" numFmtId="0" xfId="0" applyAlignment="1" applyBorder="1" applyFont="1">
      <alignment horizontal="center"/>
    </xf>
    <xf borderId="35" fillId="0" fontId="1" numFmtId="0" xfId="0" applyAlignment="1" applyBorder="1" applyFont="1">
      <alignment horizontal="left" shrinkToFit="0" wrapText="1"/>
    </xf>
    <xf borderId="35" fillId="0" fontId="1" numFmtId="0" xfId="0" applyAlignment="1" applyBorder="1" applyFont="1">
      <alignment horizontal="center" shrinkToFit="0" wrapText="1"/>
    </xf>
    <xf borderId="36" fillId="0" fontId="1" numFmtId="0" xfId="0" applyAlignment="1" applyBorder="1" applyFont="1">
      <alignment horizontal="center"/>
    </xf>
    <xf borderId="22" fillId="0" fontId="1" numFmtId="164" xfId="0" applyAlignment="1" applyBorder="1" applyFont="1" applyNumberFormat="1">
      <alignment horizontal="center"/>
    </xf>
    <xf borderId="26" fillId="0" fontId="1" numFmtId="0" xfId="0" applyAlignment="1" applyBorder="1" applyFont="1">
      <alignment horizontal="center"/>
    </xf>
    <xf borderId="26" fillId="0" fontId="1" numFmtId="1" xfId="0" applyAlignment="1" applyBorder="1" applyFont="1" applyNumberFormat="1">
      <alignment horizontal="center"/>
    </xf>
    <xf borderId="47" fillId="0" fontId="1" numFmtId="164" xfId="0" applyAlignment="1" applyBorder="1" applyFont="1" applyNumberFormat="1">
      <alignment horizontal="left"/>
    </xf>
    <xf borderId="37" fillId="0" fontId="6" numFmtId="164" xfId="0" applyAlignment="1" applyBorder="1" applyFont="1" applyNumberFormat="1">
      <alignment horizontal="center"/>
    </xf>
    <xf borderId="36" fillId="0" fontId="1" numFmtId="164" xfId="0" applyAlignment="1" applyBorder="1" applyFont="1" applyNumberFormat="1">
      <alignment horizontal="center"/>
    </xf>
    <xf borderId="38" fillId="0" fontId="1" numFmtId="164" xfId="0" applyAlignment="1" applyBorder="1" applyFont="1" applyNumberFormat="1">
      <alignment horizontal="center"/>
    </xf>
    <xf borderId="39" fillId="0" fontId="1" numFmtId="164" xfId="0" applyAlignment="1" applyBorder="1" applyFont="1" applyNumberFormat="1">
      <alignment horizontal="center"/>
    </xf>
    <xf borderId="37" fillId="0" fontId="1" numFmtId="164" xfId="0" applyAlignment="1" applyBorder="1" applyFont="1" applyNumberFormat="1">
      <alignment horizontal="center"/>
    </xf>
    <xf borderId="23" fillId="0" fontId="1" numFmtId="164" xfId="0" applyAlignment="1" applyBorder="1" applyFont="1" applyNumberFormat="1">
      <alignment horizontal="center"/>
    </xf>
    <xf borderId="0" fillId="0" fontId="7" numFmtId="0" xfId="0" applyFont="1"/>
    <xf borderId="18" fillId="0" fontId="1" numFmtId="164" xfId="0" applyAlignment="1" applyBorder="1" applyFont="1" applyNumberFormat="1">
      <alignment horizontal="center"/>
    </xf>
    <xf borderId="36" fillId="0" fontId="1" numFmtId="1" xfId="0" applyAlignment="1" applyBorder="1" applyFont="1" applyNumberFormat="1">
      <alignment horizontal="center"/>
    </xf>
    <xf borderId="31" fillId="4" fontId="1" numFmtId="164" xfId="0" applyAlignment="1" applyBorder="1" applyFont="1" applyNumberFormat="1">
      <alignment horizontal="center"/>
    </xf>
    <xf borderId="41" fillId="4" fontId="1" numFmtId="1" xfId="0" applyAlignment="1" applyBorder="1" applyFont="1" applyNumberFormat="1">
      <alignment horizontal="center"/>
    </xf>
    <xf borderId="29" fillId="4" fontId="1" numFmtId="164" xfId="0" applyAlignment="1" applyBorder="1" applyFont="1" applyNumberFormat="1">
      <alignment horizontal="left"/>
    </xf>
    <xf borderId="46" fillId="4" fontId="1" numFmtId="164" xfId="0" applyAlignment="1" applyBorder="1" applyFont="1" applyNumberFormat="1">
      <alignment horizontal="center" shrinkToFit="0" wrapText="1"/>
    </xf>
    <xf borderId="44" fillId="4" fontId="1" numFmtId="164" xfId="0" applyAlignment="1" applyBorder="1" applyFont="1" applyNumberFormat="1">
      <alignment horizontal="center" shrinkToFit="0" wrapText="1"/>
    </xf>
    <xf borderId="51" fillId="0" fontId="3" numFmtId="0" xfId="0" applyAlignment="1" applyBorder="1" applyFont="1">
      <alignment horizontal="center"/>
    </xf>
    <xf borderId="52" fillId="0" fontId="2" numFmtId="0" xfId="0" applyBorder="1" applyFont="1"/>
    <xf borderId="53" fillId="0" fontId="2" numFmtId="0" xfId="0" applyBorder="1" applyFont="1"/>
    <xf borderId="52" fillId="0" fontId="3" numFmtId="0" xfId="0" applyAlignment="1" applyBorder="1" applyFont="1">
      <alignment horizontal="center"/>
    </xf>
    <xf borderId="54" fillId="0" fontId="3" numFmtId="0" xfId="0" applyAlignment="1" applyBorder="1" applyFont="1">
      <alignment horizontal="center"/>
    </xf>
    <xf borderId="55" fillId="5" fontId="3" numFmtId="0" xfId="0" applyAlignment="1" applyBorder="1" applyFill="1" applyFont="1">
      <alignment horizontal="center"/>
    </xf>
    <xf borderId="56" fillId="5" fontId="3" numFmtId="164" xfId="0" applyAlignment="1" applyBorder="1" applyFont="1" applyNumberFormat="1">
      <alignment horizontal="center"/>
    </xf>
    <xf borderId="57" fillId="5" fontId="3" numFmtId="0" xfId="0" applyAlignment="1" applyBorder="1" applyFont="1">
      <alignment horizontal="center"/>
    </xf>
    <xf borderId="58" fillId="5" fontId="3" numFmtId="164" xfId="0" applyAlignment="1" applyBorder="1" applyFont="1" applyNumberFormat="1">
      <alignment horizontal="center"/>
    </xf>
    <xf borderId="59" fillId="0" fontId="3" numFmtId="1" xfId="0" applyAlignment="1" applyBorder="1" applyFont="1" applyNumberFormat="1">
      <alignment horizontal="center"/>
    </xf>
    <xf borderId="58" fillId="0" fontId="3" numFmtId="164" xfId="0" applyAlignment="1" applyBorder="1" applyFont="1" applyNumberFormat="1">
      <alignment horizontal="center"/>
    </xf>
    <xf borderId="57" fillId="0" fontId="3" numFmtId="1" xfId="0" applyAlignment="1" applyBorder="1" applyFont="1" applyNumberFormat="1">
      <alignment horizontal="center"/>
    </xf>
    <xf borderId="57" fillId="0" fontId="3" numFmtId="164" xfId="0" applyAlignment="1" applyBorder="1" applyFont="1" applyNumberFormat="1">
      <alignment horizontal="center"/>
    </xf>
    <xf borderId="60" fillId="0" fontId="3" numFmtId="164" xfId="0" applyAlignment="1" applyBorder="1" applyFont="1" applyNumberFormat="1">
      <alignment horizontal="center"/>
    </xf>
    <xf borderId="61" fillId="0" fontId="3" numFmtId="164" xfId="0" applyAlignment="1" applyBorder="1" applyFont="1" applyNumberFormat="1">
      <alignment horizontal="center"/>
    </xf>
    <xf borderId="55" fillId="2" fontId="3" numFmtId="164" xfId="0" applyAlignment="1" applyBorder="1" applyFont="1" applyNumberFormat="1">
      <alignment horizontal="center"/>
    </xf>
    <xf borderId="56" fillId="2" fontId="3" numFmtId="164" xfId="0" applyAlignment="1" applyBorder="1" applyFont="1" applyNumberFormat="1">
      <alignment horizontal="center"/>
    </xf>
    <xf borderId="62" fillId="0" fontId="3" numFmtId="164" xfId="0" applyAlignment="1" applyBorder="1" applyFont="1" applyNumberFormat="1">
      <alignment horizontal="center"/>
    </xf>
    <xf borderId="1" fillId="3" fontId="4" numFmtId="0" xfId="0" applyAlignment="1" applyBorder="1" applyFont="1">
      <alignment horizontal="center"/>
    </xf>
    <xf borderId="1" fillId="3" fontId="4" numFmtId="0" xfId="0" applyAlignment="1" applyBorder="1" applyFont="1">
      <alignment horizontal="center" shrinkToFit="0" wrapText="1"/>
    </xf>
    <xf borderId="63" fillId="3" fontId="4" numFmtId="0" xfId="0" applyAlignment="1" applyBorder="1" applyFont="1">
      <alignment horizontal="center"/>
    </xf>
    <xf borderId="63" fillId="3" fontId="4" numFmtId="0" xfId="0" applyAlignment="1" applyBorder="1" applyFont="1">
      <alignment horizontal="left" shrinkToFit="0" wrapText="1"/>
    </xf>
    <xf borderId="64" fillId="3" fontId="4" numFmtId="0" xfId="0" applyAlignment="1" applyBorder="1" applyFont="1">
      <alignment horizontal="center"/>
    </xf>
    <xf borderId="20" fillId="3" fontId="4" numFmtId="164" xfId="0" applyAlignment="1" applyBorder="1" applyFont="1" applyNumberFormat="1">
      <alignment horizontal="center"/>
    </xf>
    <xf borderId="5" fillId="3" fontId="4" numFmtId="1" xfId="0" applyAlignment="1" applyBorder="1" applyFont="1" applyNumberFormat="1">
      <alignment horizontal="center"/>
    </xf>
    <xf borderId="20" fillId="3" fontId="4" numFmtId="164" xfId="0" applyAlignment="1" applyBorder="1" applyFont="1" applyNumberFormat="1">
      <alignment horizontal="left"/>
    </xf>
    <xf borderId="64" fillId="3" fontId="4" numFmtId="1" xfId="0" applyAlignment="1" applyBorder="1" applyFont="1" applyNumberFormat="1">
      <alignment horizontal="center"/>
    </xf>
    <xf borderId="64" fillId="3" fontId="4" numFmtId="164" xfId="0" applyAlignment="1" applyBorder="1" applyFont="1" applyNumberFormat="1">
      <alignment horizontal="center"/>
    </xf>
    <xf borderId="65" fillId="3" fontId="4" numFmtId="164" xfId="0" applyAlignment="1" applyBorder="1" applyFont="1" applyNumberFormat="1">
      <alignment horizontal="center"/>
    </xf>
    <xf borderId="66" fillId="3" fontId="4" numFmtId="164" xfId="0" applyAlignment="1" applyBorder="1" applyFont="1" applyNumberFormat="1">
      <alignment horizontal="center"/>
    </xf>
    <xf borderId="6" fillId="3" fontId="4" numFmtId="164" xfId="0" applyAlignment="1" applyBorder="1" applyFont="1" applyNumberFormat="1">
      <alignment horizontal="center"/>
    </xf>
    <xf borderId="67" fillId="0" fontId="4" numFmtId="0" xfId="0" applyAlignment="1" applyBorder="1" applyFont="1">
      <alignment horizontal="center"/>
    </xf>
    <xf borderId="67" fillId="0" fontId="4" numFmtId="0" xfId="0" applyAlignment="1" applyBorder="1" applyFont="1">
      <alignment horizontal="left" shrinkToFit="0" wrapText="1"/>
    </xf>
    <xf borderId="24" fillId="0" fontId="4" numFmtId="0" xfId="0" applyAlignment="1" applyBorder="1" applyFont="1">
      <alignment horizontal="center" shrinkToFit="0" vertical="top" wrapText="1"/>
    </xf>
    <xf borderId="67" fillId="0" fontId="4" numFmtId="0" xfId="0" applyAlignment="1" applyBorder="1" applyFont="1">
      <alignment horizontal="center" shrinkToFit="0" wrapText="1"/>
    </xf>
    <xf borderId="37" fillId="0" fontId="4" numFmtId="164" xfId="0" applyAlignment="1" applyBorder="1" applyFont="1" applyNumberFormat="1">
      <alignment horizontal="left"/>
    </xf>
    <xf borderId="68" fillId="0" fontId="4" numFmtId="0" xfId="0" applyAlignment="1" applyBorder="1" applyFont="1">
      <alignment horizontal="center"/>
    </xf>
    <xf borderId="26" fillId="0" fontId="4" numFmtId="1" xfId="0" applyAlignment="1" applyBorder="1" applyFont="1" applyNumberFormat="1">
      <alignment horizontal="center" shrinkToFit="0" wrapText="1"/>
    </xf>
    <xf borderId="29" fillId="0" fontId="4" numFmtId="164" xfId="0" applyAlignment="1" applyBorder="1" applyFont="1" applyNumberFormat="1">
      <alignment horizontal="center"/>
    </xf>
    <xf borderId="41" fillId="3" fontId="4" numFmtId="1" xfId="0" applyAlignment="1" applyBorder="1" applyFont="1" applyNumberFormat="1">
      <alignment horizontal="center"/>
    </xf>
    <xf borderId="69" fillId="0" fontId="4" numFmtId="0" xfId="0" applyAlignment="1" applyBorder="1" applyFont="1">
      <alignment horizontal="center"/>
    </xf>
    <xf borderId="42" fillId="6" fontId="3" numFmtId="1" xfId="0" applyAlignment="1" applyBorder="1" applyFill="1" applyFont="1" applyNumberFormat="1">
      <alignment horizontal="center" shrinkToFit="0" wrapText="1"/>
    </xf>
    <xf borderId="46" fillId="6" fontId="3" numFmtId="164" xfId="0" applyAlignment="1" applyBorder="1" applyFont="1" applyNumberFormat="1">
      <alignment horizontal="center"/>
    </xf>
    <xf borderId="42" fillId="6" fontId="4" numFmtId="0" xfId="0" applyAlignment="1" applyBorder="1" applyFont="1">
      <alignment horizontal="center"/>
    </xf>
    <xf borderId="46" fillId="3" fontId="4" numFmtId="164" xfId="0" applyAlignment="1" applyBorder="1" applyFont="1" applyNumberFormat="1">
      <alignment horizontal="left"/>
    </xf>
    <xf borderId="70" fillId="3" fontId="4" numFmtId="164" xfId="0" applyAlignment="1" applyBorder="1" applyFont="1" applyNumberFormat="1">
      <alignment horizontal="center"/>
    </xf>
    <xf borderId="43" fillId="4" fontId="1" numFmtId="164" xfId="0" applyAlignment="1" applyBorder="1" applyFont="1" applyNumberFormat="1">
      <alignment horizontal="center"/>
    </xf>
    <xf borderId="46" fillId="4" fontId="1" numFmtId="164" xfId="0" applyAlignment="1" applyBorder="1" applyFont="1" applyNumberFormat="1">
      <alignment horizontal="left"/>
    </xf>
    <xf borderId="70" fillId="4" fontId="1" numFmtId="164" xfId="0" applyAlignment="1" applyBorder="1" applyFont="1" applyNumberFormat="1">
      <alignment horizontal="center"/>
    </xf>
    <xf borderId="31" fillId="4" fontId="4" numFmtId="0" xfId="0" applyAlignment="1" applyBorder="1" applyFont="1">
      <alignment horizontal="center"/>
    </xf>
    <xf borderId="25" fillId="4" fontId="4" numFmtId="0" xfId="0" applyAlignment="1" applyBorder="1" applyFont="1">
      <alignment horizontal="center"/>
    </xf>
    <xf borderId="25" fillId="4" fontId="4" numFmtId="0" xfId="0" applyAlignment="1" applyBorder="1" applyFont="1">
      <alignment horizontal="left" shrinkToFit="0" wrapText="1"/>
    </xf>
    <xf borderId="24" fillId="4" fontId="4" numFmtId="0" xfId="0" applyAlignment="1" applyBorder="1" applyFont="1">
      <alignment horizontal="center"/>
    </xf>
    <xf borderId="71" fillId="4" fontId="4" numFmtId="0" xfId="0" applyAlignment="1" applyBorder="1" applyFont="1">
      <alignment horizontal="center"/>
    </xf>
    <xf borderId="26" fillId="4" fontId="4" numFmtId="0" xfId="0" applyAlignment="1" applyBorder="1" applyFont="1">
      <alignment horizontal="center"/>
    </xf>
    <xf borderId="71" fillId="4" fontId="4" numFmtId="165" xfId="0" applyBorder="1" applyFont="1" applyNumberFormat="1"/>
    <xf borderId="25" fillId="4" fontId="4" numFmtId="0" xfId="0" applyBorder="1" applyFont="1"/>
    <xf borderId="29" fillId="4" fontId="4" numFmtId="0" xfId="0" applyBorder="1" applyFont="1"/>
    <xf borderId="72" fillId="4" fontId="4" numFmtId="0" xfId="0" applyAlignment="1" applyBorder="1" applyFont="1">
      <alignment horizontal="left"/>
    </xf>
    <xf borderId="29" fillId="4" fontId="4" numFmtId="0" xfId="0" applyAlignment="1" applyBorder="1" applyFont="1">
      <alignment horizontal="left"/>
    </xf>
    <xf borderId="72" fillId="4" fontId="4" numFmtId="1" xfId="0" applyAlignment="1" applyBorder="1" applyFont="1" applyNumberFormat="1">
      <alignment horizontal="center"/>
    </xf>
    <xf borderId="29" fillId="4" fontId="4" numFmtId="0" xfId="0" applyAlignment="1" applyBorder="1" applyFont="1">
      <alignment horizontal="center"/>
    </xf>
    <xf borderId="72" fillId="4" fontId="4" numFmtId="0" xfId="0" applyAlignment="1" applyBorder="1" applyFont="1">
      <alignment horizontal="center"/>
    </xf>
    <xf borderId="30" fillId="4" fontId="4" numFmtId="0" xfId="0" applyBorder="1" applyFont="1"/>
    <xf borderId="26" fillId="4" fontId="4" numFmtId="0" xfId="0" applyBorder="1" applyFont="1"/>
    <xf borderId="30" fillId="4" fontId="4" numFmtId="0" xfId="0" applyAlignment="1" applyBorder="1" applyFont="1">
      <alignment horizontal="center"/>
    </xf>
    <xf borderId="31" fillId="4" fontId="4" numFmtId="0" xfId="0" applyBorder="1" applyFont="1"/>
    <xf borderId="24" fillId="4" fontId="4" numFmtId="165" xfId="0" applyAlignment="1" applyBorder="1" applyFont="1" applyNumberFormat="1">
      <alignment horizontal="center"/>
    </xf>
    <xf borderId="28" fillId="4" fontId="1" numFmtId="0" xfId="0" applyAlignment="1" applyBorder="1" applyFont="1">
      <alignment horizontal="center"/>
    </xf>
    <xf borderId="73" fillId="4" fontId="1" numFmtId="0" xfId="0" applyAlignment="1" applyBorder="1" applyFont="1">
      <alignment horizontal="center"/>
    </xf>
    <xf borderId="73" fillId="4" fontId="1" numFmtId="0" xfId="0" applyAlignment="1" applyBorder="1" applyFont="1">
      <alignment horizontal="left" shrinkToFit="0" wrapText="1"/>
    </xf>
    <xf borderId="73" fillId="4" fontId="1" numFmtId="0" xfId="0" applyAlignment="1" applyBorder="1" applyFont="1">
      <alignment horizontal="center" shrinkToFit="0" wrapText="1"/>
    </xf>
    <xf borderId="72" fillId="4" fontId="1" numFmtId="0" xfId="0" applyAlignment="1" applyBorder="1" applyFont="1">
      <alignment horizontal="center"/>
    </xf>
    <xf borderId="45" fillId="4" fontId="1" numFmtId="166" xfId="0" applyBorder="1" applyFont="1" applyNumberFormat="1"/>
    <xf borderId="26" fillId="4" fontId="1" numFmtId="0" xfId="0" applyBorder="1" applyFont="1"/>
    <xf borderId="46" fillId="4" fontId="1" numFmtId="0" xfId="0" applyBorder="1" applyFont="1"/>
    <xf borderId="31" fillId="4" fontId="1" numFmtId="165" xfId="0" applyBorder="1" applyFont="1" applyNumberFormat="1"/>
    <xf borderId="26" fillId="4" fontId="6" numFmtId="1" xfId="0" applyAlignment="1" applyBorder="1" applyFont="1" applyNumberFormat="1">
      <alignment horizontal="center"/>
    </xf>
    <xf borderId="31" fillId="4" fontId="6" numFmtId="0" xfId="0" applyAlignment="1" applyBorder="1" applyFont="1">
      <alignment horizontal="center"/>
    </xf>
    <xf borderId="30" fillId="4" fontId="1" numFmtId="0" xfId="0" applyBorder="1" applyFont="1"/>
    <xf borderId="31" fillId="4" fontId="1" numFmtId="0" xfId="0" applyAlignment="1" applyBorder="1" applyFont="1">
      <alignment horizontal="center" shrinkToFit="0" wrapText="1"/>
    </xf>
    <xf borderId="30" fillId="4" fontId="1" numFmtId="0" xfId="0" applyAlignment="1" applyBorder="1" applyFont="1">
      <alignment horizontal="center" shrinkToFit="0" wrapText="1"/>
    </xf>
    <xf borderId="29" fillId="4" fontId="1" numFmtId="0" xfId="0" applyBorder="1" applyFont="1"/>
    <xf borderId="24" fillId="4" fontId="1" numFmtId="166" xfId="0" applyBorder="1" applyFont="1" applyNumberFormat="1"/>
    <xf borderId="33" fillId="4" fontId="1" numFmtId="0" xfId="0" applyBorder="1" applyFont="1"/>
    <xf borderId="15" fillId="0" fontId="1" numFmtId="0" xfId="0" applyAlignment="1" applyBorder="1" applyFont="1">
      <alignment horizontal="center"/>
    </xf>
    <xf borderId="16" fillId="0" fontId="1" numFmtId="0" xfId="0" applyAlignment="1" applyBorder="1" applyFont="1">
      <alignment horizontal="center"/>
    </xf>
    <xf borderId="16" fillId="0" fontId="1" numFmtId="0" xfId="0" applyAlignment="1" applyBorder="1" applyFont="1">
      <alignment horizontal="left" shrinkToFit="0" wrapText="1"/>
    </xf>
    <xf borderId="16" fillId="0" fontId="1" numFmtId="0" xfId="0" applyAlignment="1" applyBorder="1" applyFont="1">
      <alignment horizontal="center" shrinkToFit="0" wrapText="1"/>
    </xf>
    <xf borderId="24" fillId="0" fontId="1" numFmtId="0" xfId="0" applyAlignment="1" applyBorder="1" applyFont="1">
      <alignment horizontal="center" shrinkToFit="0" wrapText="1"/>
    </xf>
    <xf borderId="68" fillId="0" fontId="1" numFmtId="0" xfId="0" applyAlignment="1" applyBorder="1" applyFont="1">
      <alignment horizontal="center" shrinkToFit="0" wrapText="1"/>
    </xf>
    <xf borderId="67" fillId="0" fontId="1" numFmtId="0" xfId="0" applyAlignment="1" applyBorder="1" applyFont="1">
      <alignment horizontal="center"/>
    </xf>
    <xf borderId="74" fillId="0" fontId="1" numFmtId="0" xfId="0" applyAlignment="1" applyBorder="1" applyFont="1">
      <alignment horizontal="center"/>
    </xf>
    <xf borderId="29" fillId="0" fontId="1" numFmtId="164" xfId="0" applyAlignment="1" applyBorder="1" applyFont="1" applyNumberFormat="1">
      <alignment horizontal="center"/>
    </xf>
    <xf borderId="68" fillId="0" fontId="1" numFmtId="1" xfId="0" applyAlignment="1" applyBorder="1" applyFont="1" applyNumberFormat="1">
      <alignment horizontal="center"/>
    </xf>
    <xf borderId="29" fillId="0" fontId="1" numFmtId="164" xfId="0" applyAlignment="1" applyBorder="1" applyFont="1" applyNumberFormat="1">
      <alignment horizontal="left"/>
    </xf>
    <xf borderId="74" fillId="0" fontId="1" numFmtId="1" xfId="0" applyAlignment="1" applyBorder="1" applyFont="1" applyNumberFormat="1">
      <alignment horizontal="center"/>
    </xf>
    <xf borderId="29" fillId="0" fontId="6" numFmtId="164" xfId="0" applyAlignment="1" applyBorder="1" applyFont="1" applyNumberFormat="1">
      <alignment horizontal="center"/>
    </xf>
    <xf borderId="74" fillId="0" fontId="1" numFmtId="164" xfId="0" applyAlignment="1" applyBorder="1" applyFont="1" applyNumberFormat="1">
      <alignment horizontal="center"/>
    </xf>
    <xf borderId="30" fillId="0" fontId="1" numFmtId="164" xfId="0" applyAlignment="1" applyBorder="1" applyFont="1" applyNumberFormat="1">
      <alignment horizontal="center"/>
    </xf>
    <xf borderId="75" fillId="0" fontId="1" numFmtId="164" xfId="0" applyAlignment="1" applyBorder="1" applyFont="1" applyNumberFormat="1">
      <alignment horizontal="center"/>
    </xf>
    <xf borderId="26" fillId="0" fontId="1" numFmtId="164" xfId="0" applyAlignment="1" applyBorder="1" applyFont="1" applyNumberFormat="1">
      <alignment horizontal="center"/>
    </xf>
    <xf borderId="30" fillId="0" fontId="6" numFmtId="164" xfId="0" applyAlignment="1" applyBorder="1" applyFont="1" applyNumberFormat="1">
      <alignment horizontal="center"/>
    </xf>
    <xf borderId="24" fillId="0" fontId="1" numFmtId="164" xfId="0" applyAlignment="1" applyBorder="1" applyFont="1" applyNumberFormat="1">
      <alignment horizontal="center"/>
    </xf>
    <xf borderId="36" fillId="0" fontId="4" numFmtId="0" xfId="0" applyAlignment="1" applyBorder="1" applyFont="1">
      <alignment horizontal="center" shrinkToFit="0" wrapText="1"/>
    </xf>
    <xf borderId="26" fillId="0" fontId="4" numFmtId="1" xfId="0" applyAlignment="1" applyBorder="1" applyFont="1" applyNumberFormat="1">
      <alignment horizontal="center"/>
    </xf>
    <xf borderId="76" fillId="0" fontId="4" numFmtId="1" xfId="0" applyAlignment="1" applyBorder="1" applyFont="1" applyNumberFormat="1">
      <alignment horizontal="center"/>
    </xf>
    <xf borderId="25" fillId="4" fontId="1" numFmtId="0" xfId="0" applyAlignment="1" applyBorder="1" applyFont="1">
      <alignment horizontal="center"/>
    </xf>
    <xf borderId="25" fillId="4" fontId="1" numFmtId="0" xfId="0" applyAlignment="1" applyBorder="1" applyFont="1">
      <alignment horizontal="left" shrinkToFit="0" wrapText="1"/>
    </xf>
    <xf borderId="25" fillId="4" fontId="1" numFmtId="0" xfId="0" applyAlignment="1" applyBorder="1" applyFont="1">
      <alignment horizontal="center" shrinkToFit="0" wrapText="1"/>
    </xf>
    <xf borderId="42" fillId="4" fontId="6" numFmtId="1" xfId="0" applyAlignment="1" applyBorder="1" applyFont="1" applyNumberFormat="1">
      <alignment horizontal="center"/>
    </xf>
    <xf borderId="25" fillId="3" fontId="1" numFmtId="0" xfId="0" applyAlignment="1" applyBorder="1" applyFont="1">
      <alignment horizontal="center"/>
    </xf>
    <xf borderId="25" fillId="3" fontId="1" numFmtId="0" xfId="0" applyAlignment="1" applyBorder="1" applyFont="1">
      <alignment horizontal="left" shrinkToFit="0" wrapText="1"/>
    </xf>
    <xf borderId="25" fillId="3" fontId="1" numFmtId="0" xfId="0" applyAlignment="1" applyBorder="1" applyFont="1">
      <alignment horizontal="center" shrinkToFit="0" wrapText="1"/>
    </xf>
    <xf borderId="27" fillId="3" fontId="1" numFmtId="164" xfId="0" applyAlignment="1" applyBorder="1" applyFont="1" applyNumberFormat="1">
      <alignment horizontal="center"/>
    </xf>
    <xf borderId="31" fillId="3" fontId="1" numFmtId="164" xfId="0" applyAlignment="1" applyBorder="1" applyFont="1" applyNumberFormat="1">
      <alignment horizontal="left"/>
    </xf>
    <xf borderId="48" fillId="3" fontId="1" numFmtId="164" xfId="0" applyAlignment="1" applyBorder="1" applyFont="1" applyNumberFormat="1">
      <alignment horizontal="left"/>
    </xf>
    <xf borderId="42" fillId="3" fontId="1" numFmtId="1" xfId="0" applyAlignment="1" applyBorder="1" applyFont="1" applyNumberFormat="1">
      <alignment horizontal="center"/>
    </xf>
    <xf borderId="67" fillId="0" fontId="1" numFmtId="0" xfId="0" applyAlignment="1" applyBorder="1" applyFont="1">
      <alignment horizontal="left" shrinkToFit="0" wrapText="1"/>
    </xf>
    <xf borderId="67" fillId="0" fontId="1" numFmtId="0" xfId="0" applyAlignment="1" applyBorder="1" applyFont="1">
      <alignment horizontal="center" shrinkToFit="0" wrapText="1"/>
    </xf>
    <xf borderId="36" fillId="0" fontId="1" numFmtId="0" xfId="0" applyAlignment="1" applyBorder="1" applyFont="1">
      <alignment horizontal="center" shrinkToFit="0" wrapText="1"/>
    </xf>
    <xf borderId="47" fillId="0" fontId="6" numFmtId="164" xfId="0" applyAlignment="1" applyBorder="1" applyFont="1" applyNumberFormat="1">
      <alignment horizontal="center"/>
    </xf>
    <xf borderId="24" fillId="3" fontId="1" numFmtId="0" xfId="0" applyAlignment="1" applyBorder="1" applyFont="1">
      <alignment horizontal="center" shrinkToFit="0" wrapText="1"/>
    </xf>
    <xf borderId="77" fillId="3" fontId="1" numFmtId="1" xfId="0" applyAlignment="1" applyBorder="1" applyFont="1" applyNumberFormat="1">
      <alignment horizontal="center"/>
    </xf>
    <xf borderId="77" fillId="3" fontId="4" numFmtId="1" xfId="0" applyAlignment="1" applyBorder="1" applyFont="1" applyNumberFormat="1">
      <alignment horizontal="center"/>
    </xf>
    <xf borderId="24" fillId="4" fontId="1" numFmtId="0" xfId="0" applyAlignment="1" applyBorder="1" applyFont="1">
      <alignment horizontal="center" shrinkToFit="0" wrapText="1"/>
    </xf>
    <xf borderId="31" fillId="4" fontId="1" numFmtId="0" xfId="0" applyAlignment="1" applyBorder="1" applyFont="1">
      <alignment horizontal="center"/>
    </xf>
    <xf borderId="71" fillId="4" fontId="1" numFmtId="0" xfId="0" applyAlignment="1" applyBorder="1" applyFont="1">
      <alignment horizontal="center"/>
    </xf>
    <xf borderId="71" fillId="4" fontId="1" numFmtId="165" xfId="0" applyBorder="1" applyFont="1" applyNumberFormat="1"/>
    <xf borderId="25" fillId="4" fontId="1" numFmtId="0" xfId="0" applyBorder="1" applyFont="1"/>
    <xf borderId="72" fillId="4" fontId="1" numFmtId="0" xfId="0" applyAlignment="1" applyBorder="1" applyFont="1">
      <alignment horizontal="left"/>
    </xf>
    <xf borderId="29" fillId="4" fontId="1" numFmtId="0" xfId="0" applyAlignment="1" applyBorder="1" applyFont="1">
      <alignment horizontal="left"/>
    </xf>
    <xf borderId="72" fillId="4" fontId="1" numFmtId="1" xfId="0" applyAlignment="1" applyBorder="1" applyFont="1" applyNumberFormat="1">
      <alignment horizontal="center"/>
    </xf>
    <xf borderId="29" fillId="4" fontId="6" numFmtId="0" xfId="0" applyAlignment="1" applyBorder="1" applyFont="1">
      <alignment horizontal="center"/>
    </xf>
    <xf borderId="31" fillId="4" fontId="1" numFmtId="0" xfId="0" applyBorder="1" applyFont="1"/>
    <xf borderId="24" fillId="4" fontId="1" numFmtId="165" xfId="0" applyBorder="1" applyFont="1" applyNumberFormat="1"/>
    <xf borderId="24" fillId="4" fontId="7" numFmtId="0" xfId="0" applyAlignment="1" applyBorder="1" applyFont="1">
      <alignment horizontal="center"/>
    </xf>
    <xf borderId="25" fillId="4" fontId="7" numFmtId="0" xfId="0" applyAlignment="1" applyBorder="1" applyFont="1">
      <alignment horizontal="center"/>
    </xf>
    <xf borderId="25" fillId="4" fontId="7" numFmtId="0" xfId="0" applyAlignment="1" applyBorder="1" applyFont="1">
      <alignment horizontal="left" shrinkToFit="0" wrapText="1"/>
    </xf>
    <xf borderId="25" fillId="4" fontId="7" numFmtId="0" xfId="0" applyAlignment="1" applyBorder="1" applyFont="1">
      <alignment horizontal="center" shrinkToFit="0" wrapText="1"/>
    </xf>
    <xf borderId="41" fillId="4" fontId="7" numFmtId="0" xfId="0" applyAlignment="1" applyBorder="1" applyFont="1">
      <alignment horizontal="center"/>
    </xf>
    <xf borderId="44" fillId="4" fontId="6" numFmtId="164" xfId="0" applyAlignment="1" applyBorder="1" applyFont="1" applyNumberFormat="1">
      <alignment horizontal="center"/>
    </xf>
    <xf borderId="34" fillId="0" fontId="7" numFmtId="0" xfId="0" applyAlignment="1" applyBorder="1" applyFont="1">
      <alignment horizontal="center"/>
    </xf>
    <xf borderId="35" fillId="0" fontId="7" numFmtId="0" xfId="0" applyAlignment="1" applyBorder="1" applyFont="1">
      <alignment horizontal="center"/>
    </xf>
    <xf borderId="35" fillId="0" fontId="7" numFmtId="0" xfId="0" applyAlignment="1" applyBorder="1" applyFont="1">
      <alignment horizontal="left"/>
    </xf>
    <xf borderId="47" fillId="0" fontId="1" numFmtId="1" xfId="0" applyAlignment="1" applyBorder="1" applyFont="1" applyNumberFormat="1">
      <alignment horizontal="center"/>
    </xf>
    <xf borderId="37" fillId="0" fontId="1" numFmtId="164" xfId="0" applyAlignment="1" applyBorder="1" applyFont="1" applyNumberFormat="1">
      <alignment horizontal="left"/>
    </xf>
    <xf borderId="38" fillId="0" fontId="1" numFmtId="164" xfId="0" applyAlignment="1" applyBorder="1" applyFont="1" applyNumberFormat="1">
      <alignment horizontal="center" shrinkToFit="0" wrapText="1"/>
    </xf>
    <xf borderId="35" fillId="0" fontId="7" numFmtId="0" xfId="0" applyAlignment="1" applyBorder="1" applyFont="1">
      <alignment horizontal="center" shrinkToFit="0" wrapText="1"/>
    </xf>
    <xf borderId="40" fillId="4" fontId="7" numFmtId="0" xfId="0" applyAlignment="1" applyBorder="1" applyFont="1">
      <alignment horizontal="center"/>
    </xf>
    <xf borderId="41" fillId="4" fontId="7" numFmtId="0" xfId="0" applyAlignment="1" applyBorder="1" applyFont="1">
      <alignment horizontal="left" shrinkToFit="0" wrapText="1"/>
    </xf>
    <xf borderId="29" fillId="4" fontId="1" numFmtId="164" xfId="0" applyAlignment="1" applyBorder="1" applyFont="1" applyNumberFormat="1">
      <alignment horizontal="center"/>
    </xf>
    <xf borderId="48" fillId="4" fontId="1" numFmtId="1" xfId="0" applyAlignment="1" applyBorder="1" applyFont="1" applyNumberFormat="1">
      <alignment horizontal="center"/>
    </xf>
    <xf borderId="24" fillId="4" fontId="1" numFmtId="164" xfId="0" applyAlignment="1" applyBorder="1" applyFont="1" applyNumberFormat="1">
      <alignment horizontal="center"/>
    </xf>
    <xf borderId="34" fillId="0" fontId="5" numFmtId="0" xfId="0" applyAlignment="1" applyBorder="1" applyFont="1">
      <alignment horizontal="center"/>
    </xf>
    <xf borderId="35" fillId="0" fontId="5" numFmtId="0" xfId="0" applyAlignment="1" applyBorder="1" applyFont="1">
      <alignment horizontal="center"/>
    </xf>
    <xf borderId="35" fillId="0" fontId="5" numFmtId="0" xfId="0" applyAlignment="1" applyBorder="1" applyFont="1">
      <alignment horizontal="left" shrinkToFit="0" wrapText="1"/>
    </xf>
    <xf borderId="35" fillId="0" fontId="5" numFmtId="0" xfId="0" applyAlignment="1" applyBorder="1" applyFont="1">
      <alignment horizontal="center" shrinkToFit="0" wrapText="1"/>
    </xf>
    <xf borderId="47" fillId="0" fontId="4" numFmtId="1" xfId="0" applyAlignment="1" applyBorder="1" applyFont="1" applyNumberFormat="1">
      <alignment horizontal="center"/>
    </xf>
    <xf borderId="24" fillId="0" fontId="4" numFmtId="164" xfId="0" applyAlignment="1" applyBorder="1" applyFont="1" applyNumberFormat="1">
      <alignment horizontal="center"/>
    </xf>
    <xf borderId="34" fillId="0" fontId="5" numFmtId="0" xfId="0" applyAlignment="1" applyBorder="1" applyFont="1">
      <alignment horizontal="center" shrinkToFit="0" wrapText="1"/>
    </xf>
    <xf borderId="78" fillId="0" fontId="4" numFmtId="164" xfId="0" applyAlignment="1" applyBorder="1" applyFont="1" applyNumberFormat="1">
      <alignment horizontal="center"/>
    </xf>
    <xf borderId="9" fillId="0" fontId="4" numFmtId="1" xfId="0" applyAlignment="1" applyBorder="1" applyFont="1" applyNumberFormat="1">
      <alignment horizontal="center"/>
    </xf>
    <xf borderId="10" fillId="0" fontId="4" numFmtId="164" xfId="0" applyAlignment="1" applyBorder="1" applyFont="1" applyNumberFormat="1">
      <alignment horizontal="left"/>
    </xf>
    <xf borderId="79" fillId="0" fontId="4" numFmtId="164" xfId="0" applyAlignment="1" applyBorder="1" applyFont="1" applyNumberFormat="1">
      <alignment horizontal="center"/>
    </xf>
    <xf borderId="80" fillId="0" fontId="2" numFmtId="0" xfId="0" applyBorder="1" applyFont="1"/>
    <xf borderId="81" fillId="0" fontId="3" numFmtId="0" xfId="0" applyAlignment="1" applyBorder="1" applyFont="1">
      <alignment horizontal="center"/>
    </xf>
    <xf borderId="81" fillId="5" fontId="3" numFmtId="0" xfId="0" applyAlignment="1" applyBorder="1" applyFont="1">
      <alignment horizontal="center"/>
    </xf>
    <xf borderId="81" fillId="5" fontId="3" numFmtId="164" xfId="0" applyAlignment="1" applyBorder="1" applyFont="1" applyNumberFormat="1">
      <alignment horizontal="center"/>
    </xf>
    <xf borderId="81" fillId="7" fontId="3" numFmtId="1" xfId="0" applyAlignment="1" applyBorder="1" applyFill="1" applyFont="1" applyNumberFormat="1">
      <alignment horizontal="center"/>
    </xf>
    <xf borderId="81" fillId="7" fontId="3" numFmtId="164" xfId="0" applyAlignment="1" applyBorder="1" applyFont="1" applyNumberFormat="1">
      <alignment horizontal="center"/>
    </xf>
    <xf borderId="81" fillId="0" fontId="3" numFmtId="1" xfId="0" applyAlignment="1" applyBorder="1" applyFont="1" applyNumberFormat="1">
      <alignment horizontal="center"/>
    </xf>
    <xf borderId="81" fillId="0" fontId="3" numFmtId="164" xfId="0" applyAlignment="1" applyBorder="1" applyFont="1" applyNumberFormat="1">
      <alignment horizontal="center"/>
    </xf>
    <xf borderId="81" fillId="2" fontId="3" numFmtId="164" xfId="0" applyAlignment="1" applyBorder="1" applyFont="1" applyNumberFormat="1">
      <alignment horizontal="center"/>
    </xf>
    <xf borderId="81" fillId="0" fontId="7" numFmtId="0" xfId="0" applyBorder="1" applyFont="1"/>
    <xf borderId="81" fillId="8" fontId="3" numFmtId="0" xfId="0" applyAlignment="1" applyBorder="1" applyFill="1" applyFont="1">
      <alignment horizontal="center"/>
    </xf>
    <xf borderId="81" fillId="8" fontId="8" numFmtId="0" xfId="0" applyAlignment="1" applyBorder="1" applyFont="1">
      <alignment horizontal="center" shrinkToFit="0" wrapText="1"/>
    </xf>
    <xf borderId="81" fillId="8" fontId="3" numFmtId="0" xfId="0" applyAlignment="1" applyBorder="1" applyFont="1">
      <alignment horizontal="center" shrinkToFit="0" wrapText="1"/>
    </xf>
    <xf borderId="82" fillId="8" fontId="3" numFmtId="0" xfId="0" applyAlignment="1" applyBorder="1" applyFont="1">
      <alignment horizontal="center"/>
    </xf>
    <xf borderId="83" fillId="8" fontId="3" numFmtId="0" xfId="0" applyAlignment="1" applyBorder="1" applyFont="1">
      <alignment horizontal="center"/>
    </xf>
    <xf borderId="84" fillId="8" fontId="3" numFmtId="164" xfId="0" applyAlignment="1" applyBorder="1" applyFont="1" applyNumberFormat="1">
      <alignment horizontal="center"/>
    </xf>
    <xf borderId="85" fillId="8" fontId="3" numFmtId="0" xfId="0" applyAlignment="1" applyBorder="1" applyFont="1">
      <alignment horizontal="center"/>
    </xf>
    <xf borderId="54" fillId="8" fontId="3" numFmtId="164" xfId="0" applyAlignment="1" applyBorder="1" applyFont="1" applyNumberFormat="1">
      <alignment horizontal="center"/>
    </xf>
    <xf borderId="83" fillId="8" fontId="3" numFmtId="1" xfId="0" applyAlignment="1" applyBorder="1" applyFont="1" applyNumberFormat="1">
      <alignment horizontal="center"/>
    </xf>
    <xf borderId="85" fillId="8" fontId="3" numFmtId="164" xfId="0" applyAlignment="1" applyBorder="1" applyFont="1" applyNumberFormat="1">
      <alignment horizontal="left"/>
    </xf>
    <xf borderId="86" fillId="8" fontId="3" numFmtId="164" xfId="0" applyAlignment="1" applyBorder="1" applyFont="1" applyNumberFormat="1">
      <alignment horizontal="center"/>
    </xf>
    <xf borderId="83" fillId="8" fontId="3" numFmtId="164" xfId="0" applyAlignment="1" applyBorder="1" applyFont="1" applyNumberFormat="1">
      <alignment horizontal="center"/>
    </xf>
    <xf borderId="85" fillId="8" fontId="3" numFmtId="164" xfId="0" applyAlignment="1" applyBorder="1" applyFont="1" applyNumberFormat="1">
      <alignment horizontal="center"/>
    </xf>
    <xf borderId="87" fillId="8" fontId="3" numFmtId="164" xfId="0" applyAlignment="1" applyBorder="1" applyFont="1" applyNumberFormat="1">
      <alignment horizontal="center"/>
    </xf>
    <xf borderId="82" fillId="8" fontId="3" numFmtId="164" xfId="0" applyAlignment="1" applyBorder="1" applyFont="1" applyNumberFormat="1">
      <alignment horizontal="center"/>
    </xf>
    <xf borderId="54" fillId="8" fontId="3" numFmtId="164" xfId="0" applyAlignment="1" applyBorder="1" applyFont="1" applyNumberFormat="1">
      <alignment horizontal="center" shrinkToFit="0" wrapText="1"/>
    </xf>
    <xf borderId="81" fillId="8" fontId="3" numFmtId="164" xfId="0" applyAlignment="1" applyBorder="1" applyFont="1" applyNumberFormat="1">
      <alignment horizontal="center" shrinkToFit="0" wrapText="1"/>
    </xf>
    <xf borderId="81" fillId="8" fontId="8" numFmtId="0" xfId="0" applyBorder="1" applyFont="1"/>
    <xf borderId="88" fillId="3" fontId="4" numFmtId="0" xfId="0" applyAlignment="1" applyBorder="1" applyFont="1">
      <alignment horizontal="center"/>
    </xf>
    <xf borderId="88" fillId="3" fontId="5" numFmtId="0" xfId="0" applyAlignment="1" applyBorder="1" applyFont="1">
      <alignment horizontal="center" shrinkToFit="0" wrapText="1"/>
    </xf>
    <xf borderId="73" fillId="3" fontId="5" numFmtId="0" xfId="0" applyAlignment="1" applyBorder="1" applyFont="1">
      <alignment horizontal="center"/>
    </xf>
    <xf borderId="73" fillId="3" fontId="5" numFmtId="0" xfId="0" applyAlignment="1" applyBorder="1" applyFont="1">
      <alignment horizontal="left" shrinkToFit="0" wrapText="1"/>
    </xf>
    <xf borderId="73" fillId="3" fontId="5" numFmtId="0" xfId="0" applyAlignment="1" applyBorder="1" applyFont="1">
      <alignment horizontal="center" shrinkToFit="0" wrapText="1"/>
    </xf>
    <xf borderId="77" fillId="3" fontId="4" numFmtId="0" xfId="0" applyAlignment="1" applyBorder="1" applyFont="1">
      <alignment horizontal="center"/>
    </xf>
    <xf borderId="77" fillId="3" fontId="4" numFmtId="164" xfId="0" applyAlignment="1" applyBorder="1" applyFont="1" applyNumberFormat="1">
      <alignment horizontal="center"/>
    </xf>
    <xf borderId="89" fillId="3" fontId="4" numFmtId="164" xfId="0" applyAlignment="1" applyBorder="1" applyFont="1" applyNumberFormat="1">
      <alignment horizontal="center"/>
    </xf>
    <xf borderId="49" fillId="3" fontId="4" numFmtId="164" xfId="0" applyAlignment="1" applyBorder="1" applyFont="1" applyNumberFormat="1">
      <alignment horizontal="center"/>
    </xf>
    <xf borderId="32" fillId="3" fontId="9" numFmtId="164" xfId="0" applyAlignment="1" applyBorder="1" applyFont="1" applyNumberFormat="1">
      <alignment horizontal="center"/>
    </xf>
    <xf borderId="24" fillId="0" fontId="5" numFmtId="0" xfId="0" applyAlignment="1" applyBorder="1" applyFont="1">
      <alignment horizontal="center" shrinkToFit="0" wrapText="1"/>
    </xf>
    <xf borderId="67" fillId="0" fontId="5" numFmtId="0" xfId="0" applyAlignment="1" applyBorder="1" applyFont="1">
      <alignment horizontal="center"/>
    </xf>
    <xf borderId="67" fillId="0" fontId="5" numFmtId="0" xfId="0" applyAlignment="1" applyBorder="1" applyFont="1">
      <alignment horizontal="left"/>
    </xf>
    <xf borderId="67" fillId="0" fontId="5" numFmtId="0" xfId="0" applyAlignment="1" applyBorder="1" applyFont="1">
      <alignment horizontal="left" shrinkToFit="0" wrapText="1"/>
    </xf>
    <xf borderId="67" fillId="0" fontId="5" numFmtId="0" xfId="0" applyAlignment="1" applyBorder="1" applyFont="1">
      <alignment horizontal="center" shrinkToFit="0" wrapText="1"/>
    </xf>
    <xf borderId="42" fillId="3" fontId="4" numFmtId="164" xfId="0" applyAlignment="1" applyBorder="1" applyFont="1" applyNumberFormat="1">
      <alignment horizontal="center" shrinkToFit="0" wrapText="1"/>
    </xf>
    <xf borderId="24" fillId="0" fontId="7" numFmtId="0" xfId="0" applyAlignment="1" applyBorder="1" applyFont="1">
      <alignment horizontal="center" shrinkToFit="0" wrapText="1"/>
    </xf>
    <xf borderId="67" fillId="0" fontId="7" numFmtId="0" xfId="0" applyAlignment="1" applyBorder="1" applyFont="1">
      <alignment horizontal="center"/>
    </xf>
    <xf borderId="67" fillId="0" fontId="7" numFmtId="0" xfId="0" applyAlignment="1" applyBorder="1" applyFont="1">
      <alignment horizontal="left" shrinkToFit="0" wrapText="1"/>
    </xf>
    <xf borderId="67" fillId="0" fontId="7" numFmtId="0" xfId="0" applyAlignment="1" applyBorder="1" applyFont="1">
      <alignment horizontal="center" shrinkToFit="0" wrapText="1"/>
    </xf>
    <xf borderId="42" fillId="6" fontId="1" numFmtId="0" xfId="0" applyAlignment="1" applyBorder="1" applyFont="1">
      <alignment horizontal="center"/>
    </xf>
    <xf borderId="34" fillId="0" fontId="7" numFmtId="0" xfId="0" applyAlignment="1" applyBorder="1" applyFont="1">
      <alignment horizontal="center" shrinkToFit="0" wrapText="1"/>
    </xf>
    <xf borderId="35" fillId="0" fontId="7" numFmtId="0" xfId="0" applyAlignment="1" applyBorder="1" applyFont="1">
      <alignment horizontal="left" shrinkToFit="0" wrapText="1"/>
    </xf>
    <xf borderId="40" fillId="3" fontId="5" numFmtId="0" xfId="0" applyAlignment="1" applyBorder="1" applyFont="1">
      <alignment horizontal="center" shrinkToFit="0" wrapText="1"/>
    </xf>
    <xf borderId="41" fillId="3" fontId="5" numFmtId="0" xfId="0" applyAlignment="1" applyBorder="1" applyFont="1">
      <alignment horizontal="center"/>
    </xf>
    <xf borderId="41" fillId="3" fontId="5" numFmtId="0" xfId="0" applyAlignment="1" applyBorder="1" applyFont="1">
      <alignment horizontal="left" shrinkToFit="0" wrapText="1"/>
    </xf>
    <xf borderId="25" fillId="3" fontId="5" numFmtId="0" xfId="0" applyAlignment="1" applyBorder="1" applyFont="1">
      <alignment horizontal="center" shrinkToFit="0" wrapText="1"/>
    </xf>
    <xf borderId="40" fillId="4" fontId="7" numFmtId="0" xfId="0" applyAlignment="1" applyBorder="1" applyFont="1">
      <alignment horizontal="center" shrinkToFit="0" wrapText="1"/>
    </xf>
    <xf borderId="26" fillId="4" fontId="1" numFmtId="1" xfId="0" applyAlignment="1" applyBorder="1" applyFont="1" applyNumberFormat="1">
      <alignment horizontal="center" shrinkToFit="0" wrapText="1"/>
    </xf>
    <xf borderId="40" fillId="3" fontId="7" numFmtId="0" xfId="0" applyAlignment="1" applyBorder="1" applyFont="1">
      <alignment horizontal="center" shrinkToFit="0" wrapText="1"/>
    </xf>
    <xf borderId="41" fillId="3" fontId="7" numFmtId="0" xfId="0" applyAlignment="1" applyBorder="1" applyFont="1">
      <alignment horizontal="center"/>
    </xf>
    <xf borderId="41" fillId="3" fontId="7" numFmtId="0" xfId="0" applyAlignment="1" applyBorder="1" applyFont="1">
      <alignment horizontal="left" shrinkToFit="0" wrapText="1"/>
    </xf>
    <xf borderId="25" fillId="3" fontId="7" numFmtId="0" xfId="0" applyAlignment="1" applyBorder="1" applyFont="1">
      <alignment horizontal="center" shrinkToFit="0" wrapText="1"/>
    </xf>
    <xf borderId="26" fillId="3" fontId="1" numFmtId="1" xfId="0" applyAlignment="1" applyBorder="1" applyFont="1" applyNumberFormat="1">
      <alignment horizontal="center" shrinkToFit="0" wrapText="1"/>
    </xf>
    <xf borderId="34" fillId="4" fontId="1" numFmtId="0" xfId="0" applyAlignment="1" applyBorder="1" applyFont="1">
      <alignment horizontal="center"/>
    </xf>
    <xf borderId="34" fillId="4" fontId="7" numFmtId="0" xfId="0" applyAlignment="1" applyBorder="1" applyFont="1">
      <alignment horizontal="center" shrinkToFit="0" wrapText="1"/>
    </xf>
    <xf borderId="35" fillId="4" fontId="7" numFmtId="0" xfId="0" applyAlignment="1" applyBorder="1" applyFont="1">
      <alignment horizontal="center"/>
    </xf>
    <xf borderId="35" fillId="4" fontId="7" numFmtId="0" xfId="0" applyAlignment="1" applyBorder="1" applyFont="1">
      <alignment horizontal="left" shrinkToFit="0" wrapText="1"/>
    </xf>
    <xf borderId="67" fillId="4" fontId="7" numFmtId="0" xfId="0" applyAlignment="1" applyBorder="1" applyFont="1">
      <alignment horizontal="center" shrinkToFit="0" wrapText="1"/>
    </xf>
    <xf borderId="36" fillId="4" fontId="1" numFmtId="0" xfId="0" applyAlignment="1" applyBorder="1" applyFont="1">
      <alignment horizontal="center"/>
    </xf>
    <xf borderId="18" fillId="4" fontId="1" numFmtId="164" xfId="0" applyAlignment="1" applyBorder="1" applyFont="1" applyNumberFormat="1">
      <alignment horizontal="center"/>
    </xf>
    <xf borderId="36" fillId="4" fontId="1" numFmtId="1" xfId="0" applyAlignment="1" applyBorder="1" applyFont="1" applyNumberFormat="1">
      <alignment horizontal="center"/>
    </xf>
    <xf borderId="37" fillId="4" fontId="1" numFmtId="164" xfId="0" applyAlignment="1" applyBorder="1" applyFont="1" applyNumberFormat="1">
      <alignment horizontal="center"/>
    </xf>
    <xf borderId="36" fillId="4" fontId="1" numFmtId="164" xfId="0" applyAlignment="1" applyBorder="1" applyFont="1" applyNumberFormat="1">
      <alignment horizontal="center"/>
    </xf>
    <xf borderId="38" fillId="4" fontId="1" numFmtId="164" xfId="0" applyAlignment="1" applyBorder="1" applyFont="1" applyNumberFormat="1">
      <alignment horizontal="center"/>
    </xf>
    <xf borderId="39" fillId="4" fontId="1" numFmtId="164" xfId="0" applyAlignment="1" applyBorder="1" applyFont="1" applyNumberFormat="1">
      <alignment horizontal="center"/>
    </xf>
    <xf borderId="23" fillId="4" fontId="1" numFmtId="164" xfId="0" applyAlignment="1" applyBorder="1" applyFont="1" applyNumberFormat="1">
      <alignment horizontal="center"/>
    </xf>
    <xf borderId="0" fillId="4" fontId="7" numFmtId="0" xfId="0" applyFont="1"/>
    <xf borderId="35" fillId="0" fontId="5" numFmtId="0" xfId="0" applyAlignment="1" applyBorder="1" applyFont="1">
      <alignment horizontal="left"/>
    </xf>
    <xf borderId="34" fillId="3" fontId="10" numFmtId="0" xfId="0" applyAlignment="1" applyBorder="1" applyFont="1">
      <alignment horizontal="center"/>
    </xf>
    <xf borderId="34" fillId="3" fontId="11" numFmtId="0" xfId="0" applyAlignment="1" applyBorder="1" applyFont="1">
      <alignment horizontal="center" shrinkToFit="0" wrapText="1"/>
    </xf>
    <xf borderId="35" fillId="3" fontId="11" numFmtId="0" xfId="0" applyAlignment="1" applyBorder="1" applyFont="1">
      <alignment horizontal="center"/>
    </xf>
    <xf borderId="35" fillId="3" fontId="11" numFmtId="0" xfId="0" applyAlignment="1" applyBorder="1" applyFont="1">
      <alignment horizontal="left" shrinkToFit="0" wrapText="1"/>
    </xf>
    <xf borderId="36" fillId="3" fontId="10" numFmtId="0" xfId="0" applyAlignment="1" applyBorder="1" applyFont="1">
      <alignment horizontal="center"/>
    </xf>
    <xf borderId="18" fillId="3" fontId="10" numFmtId="164" xfId="0" applyAlignment="1" applyBorder="1" applyFont="1" applyNumberFormat="1">
      <alignment horizontal="center"/>
    </xf>
    <xf borderId="22" fillId="3" fontId="10" numFmtId="164" xfId="0" applyAlignment="1" applyBorder="1" applyFont="1" applyNumberFormat="1">
      <alignment horizontal="center"/>
    </xf>
    <xf borderId="36" fillId="3" fontId="10" numFmtId="1" xfId="0" applyAlignment="1" applyBorder="1" applyFont="1" applyNumberFormat="1">
      <alignment horizontal="center"/>
    </xf>
    <xf borderId="37" fillId="3" fontId="10" numFmtId="164" xfId="0" applyAlignment="1" applyBorder="1" applyFont="1" applyNumberFormat="1">
      <alignment horizontal="left"/>
    </xf>
    <xf borderId="46" fillId="3" fontId="10" numFmtId="164" xfId="0" applyAlignment="1" applyBorder="1" applyFont="1" applyNumberFormat="1">
      <alignment horizontal="center"/>
    </xf>
    <xf borderId="36" fillId="3" fontId="10" numFmtId="164" xfId="0" applyAlignment="1" applyBorder="1" applyFont="1" applyNumberFormat="1">
      <alignment horizontal="center"/>
    </xf>
    <xf borderId="38" fillId="3" fontId="10" numFmtId="164" xfId="0" applyAlignment="1" applyBorder="1" applyFont="1" applyNumberFormat="1">
      <alignment horizontal="center"/>
    </xf>
    <xf borderId="39" fillId="3" fontId="10" numFmtId="164" xfId="0" applyAlignment="1" applyBorder="1" applyFont="1" applyNumberFormat="1">
      <alignment horizontal="center"/>
    </xf>
    <xf borderId="37" fillId="3" fontId="10" numFmtId="164" xfId="0" applyAlignment="1" applyBorder="1" applyFont="1" applyNumberFormat="1">
      <alignment horizontal="center"/>
    </xf>
    <xf borderId="23" fillId="3" fontId="10" numFmtId="164" xfId="0" applyAlignment="1" applyBorder="1" applyFont="1" applyNumberFormat="1">
      <alignment horizontal="center"/>
    </xf>
    <xf borderId="33" fillId="3" fontId="11" numFmtId="0" xfId="0" applyBorder="1" applyFont="1"/>
    <xf borderId="41" fillId="3" fontId="5" numFmtId="0" xfId="0" applyAlignment="1" applyBorder="1" applyFont="1">
      <alignment horizontal="left"/>
    </xf>
    <xf borderId="7" fillId="3" fontId="5" numFmtId="0" xfId="0" applyAlignment="1" applyBorder="1" applyFont="1">
      <alignment horizontal="center"/>
    </xf>
    <xf borderId="9" fillId="3" fontId="4" numFmtId="1" xfId="0" applyAlignment="1" applyBorder="1" applyFont="1" applyNumberFormat="1">
      <alignment horizontal="center"/>
    </xf>
    <xf borderId="10" fillId="3" fontId="4" numFmtId="164" xfId="0" applyAlignment="1" applyBorder="1" applyFont="1" applyNumberFormat="1">
      <alignment horizontal="left"/>
    </xf>
    <xf borderId="80" fillId="0" fontId="3" numFmtId="0" xfId="0" applyAlignment="1" applyBorder="1" applyFont="1">
      <alignment horizontal="center"/>
    </xf>
    <xf borderId="83" fillId="5" fontId="3" numFmtId="0" xfId="0" applyAlignment="1" applyBorder="1" applyFont="1">
      <alignment horizontal="center"/>
    </xf>
    <xf borderId="54" fillId="5" fontId="3" numFmtId="164" xfId="0" applyAlignment="1" applyBorder="1" applyFont="1" applyNumberFormat="1">
      <alignment horizontal="center"/>
    </xf>
    <xf borderId="85" fillId="2" fontId="3" numFmtId="1" xfId="0" applyAlignment="1" applyBorder="1" applyFont="1" applyNumberFormat="1">
      <alignment horizontal="center"/>
    </xf>
    <xf borderId="54" fillId="2" fontId="3" numFmtId="164" xfId="0" applyAlignment="1" applyBorder="1" applyFont="1" applyNumberFormat="1">
      <alignment horizontal="center"/>
    </xf>
    <xf borderId="83" fillId="0" fontId="3" numFmtId="1" xfId="0" applyAlignment="1" applyBorder="1" applyFont="1" applyNumberFormat="1">
      <alignment horizontal="center"/>
    </xf>
    <xf borderId="54" fillId="0" fontId="3" numFmtId="164" xfId="0" applyAlignment="1" applyBorder="1" applyFont="1" applyNumberFormat="1">
      <alignment horizontal="center"/>
    </xf>
    <xf borderId="83" fillId="0" fontId="3" numFmtId="164" xfId="0" applyAlignment="1" applyBorder="1" applyFont="1" applyNumberFormat="1">
      <alignment horizontal="center"/>
    </xf>
    <xf borderId="90" fillId="0" fontId="3" numFmtId="164" xfId="0" applyAlignment="1" applyBorder="1" applyFont="1" applyNumberFormat="1">
      <alignment horizontal="center"/>
    </xf>
    <xf borderId="91" fillId="0" fontId="3" numFmtId="164" xfId="0" applyAlignment="1" applyBorder="1" applyFont="1" applyNumberFormat="1">
      <alignment horizontal="center"/>
    </xf>
    <xf borderId="83" fillId="2" fontId="3" numFmtId="164" xfId="0" applyAlignment="1" applyBorder="1" applyFont="1" applyNumberFormat="1">
      <alignment horizontal="center"/>
    </xf>
    <xf borderId="80" fillId="0" fontId="3" numFmtId="164" xfId="0" applyAlignment="1" applyBorder="1" applyFont="1" applyNumberFormat="1">
      <alignment horizontal="center"/>
    </xf>
    <xf borderId="0" fillId="0" fontId="7" numFmtId="0" xfId="0" applyAlignment="1" applyFont="1">
      <alignment horizontal="center"/>
    </xf>
    <xf borderId="0" fillId="0" fontId="7" numFmtId="0" xfId="0" applyAlignment="1" applyFont="1">
      <alignment horizontal="left"/>
    </xf>
    <xf borderId="0" fillId="0" fontId="7" numFmtId="1" xfId="0" applyAlignment="1" applyFont="1" applyNumberFormat="1">
      <alignment horizontal="center"/>
    </xf>
    <xf borderId="51" fillId="0" fontId="12" numFmtId="0" xfId="0" applyAlignment="1" applyBorder="1" applyFont="1">
      <alignment horizontal="right"/>
    </xf>
    <xf borderId="90" fillId="0" fontId="12" numFmtId="0" xfId="0" applyAlignment="1" applyBorder="1" applyFont="1">
      <alignment horizontal="right"/>
    </xf>
    <xf borderId="90" fillId="0" fontId="3" numFmtId="0" xfId="0" applyAlignment="1" applyBorder="1" applyFont="1">
      <alignment horizontal="center"/>
    </xf>
    <xf borderId="90" fillId="0" fontId="3" numFmtId="1" xfId="0" applyAlignment="1" applyBorder="1" applyFont="1" applyNumberFormat="1">
      <alignment horizontal="center"/>
    </xf>
    <xf borderId="33" fillId="3" fontId="7" numFmtId="0" xfId="0" applyAlignment="1" applyBorder="1" applyFont="1">
      <alignment horizontal="left"/>
    </xf>
    <xf borderId="33" fillId="4" fontId="1" numFmtId="0" xfId="0" applyAlignment="1" applyBorder="1" applyFont="1">
      <alignment horizontal="left"/>
    </xf>
    <xf borderId="33" fillId="4" fontId="7" numFmtId="0" xfId="0" applyAlignment="1" applyBorder="1" applyFont="1">
      <alignment horizontal="center"/>
    </xf>
    <xf borderId="33" fillId="3" fontId="13" numFmtId="0" xfId="0" applyBorder="1" applyFont="1"/>
    <xf borderId="0" fillId="0" fontId="4" numFmtId="0" xfId="0" applyAlignment="1" applyFont="1">
      <alignment horizontal="center"/>
    </xf>
    <xf borderId="33" fillId="8" fontId="1" numFmtId="0" xfId="0" applyAlignment="1" applyBorder="1" applyFont="1">
      <alignment horizontal="left"/>
    </xf>
    <xf borderId="33" fillId="8" fontId="7" numFmtId="0" xfId="0" applyAlignment="1" applyBorder="1" applyFont="1">
      <alignment horizontal="center"/>
    </xf>
    <xf borderId="33" fillId="9" fontId="1" numFmtId="0" xfId="0" applyAlignment="1" applyBorder="1" applyFill="1" applyFont="1">
      <alignment horizontal="left" shrinkToFit="0" wrapText="1"/>
    </xf>
    <xf borderId="33" fillId="9" fontId="7" numFmtId="0" xfId="0" applyAlignment="1" applyBorder="1" applyFont="1">
      <alignment horizontal="center"/>
    </xf>
    <xf borderId="92" fillId="10" fontId="1" numFmtId="0" xfId="0" applyAlignment="1" applyBorder="1" applyFill="1" applyFont="1">
      <alignment horizontal="left"/>
    </xf>
    <xf borderId="93" fillId="0" fontId="2" numFmtId="0" xfId="0" applyBorder="1" applyFont="1"/>
    <xf borderId="92" fillId="11" fontId="1" numFmtId="0" xfId="0" applyAlignment="1" applyBorder="1" applyFill="1" applyFont="1">
      <alignment horizontal="center"/>
    </xf>
    <xf borderId="0" fillId="0" fontId="14" numFmtId="0" xfId="0" applyFont="1"/>
    <xf borderId="0" fillId="5" fontId="14" numFmtId="0" xfId="0" applyFont="1"/>
    <xf borderId="0" fillId="12" fontId="14" numFmtId="0" xfId="0" applyFill="1" applyFont="1"/>
    <xf borderId="0" fillId="9" fontId="14" numFmtId="0" xfId="0" applyFont="1"/>
    <xf borderId="0" fillId="4" fontId="14" numFmtId="0" xfId="0" applyFont="1"/>
    <xf borderId="0" fillId="13" fontId="14" numFmtId="0" xfId="0" applyFill="1" applyFont="1"/>
    <xf borderId="0" fillId="6" fontId="14" numFmtId="0" xfId="0" applyFont="1"/>
    <xf borderId="0" fillId="8" fontId="14" numFmtId="0" xfId="0" applyFont="1"/>
    <xf borderId="0" fillId="14" fontId="14" numFmtId="0" xfId="0" applyFill="1" applyFont="1"/>
    <xf borderId="0" fillId="0" fontId="14" numFmtId="0" xfId="0" applyAlignment="1" applyFont="1">
      <alignment shrinkToFit="0" wrapText="1"/>
    </xf>
    <xf borderId="0" fillId="12" fontId="15" numFmtId="0" xfId="0" applyFont="1"/>
    <xf borderId="0" fillId="3" fontId="1" numFmtId="0" xfId="0" applyAlignment="1" applyFont="1">
      <alignment horizontal="center"/>
    </xf>
    <xf borderId="30" fillId="0" fontId="14" numFmtId="0" xfId="0" applyBorder="1" applyFont="1"/>
    <xf borderId="0" fillId="0" fontId="14" numFmtId="0" xfId="0" applyAlignment="1" applyFont="1">
      <alignment horizontal="center"/>
    </xf>
    <xf borderId="0" fillId="6" fontId="16" numFmtId="0" xfId="0" applyFont="1"/>
    <xf borderId="0" fillId="7" fontId="14" numFmtId="0" xfId="0" applyFont="1"/>
    <xf borderId="0" fillId="0" fontId="17" numFmtId="0" xfId="0" applyFont="1"/>
    <xf borderId="0" fillId="3" fontId="4" numFmtId="0" xfId="0" applyAlignment="1" applyFont="1">
      <alignment horizontal="center"/>
    </xf>
    <xf borderId="0" fillId="6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6.57"/>
    <col customWidth="1" min="2" max="2" width="12.57"/>
    <col customWidth="1" min="3" max="4" width="11.43"/>
    <col customWidth="1" min="5" max="6" width="27.86"/>
    <col customWidth="1" min="7" max="7" width="15.29"/>
    <col customWidth="1" min="8" max="10" width="11.43"/>
    <col customWidth="1" min="11" max="11" width="13.0"/>
    <col customWidth="1" min="12" max="12" width="11.29"/>
    <col customWidth="1" min="13" max="13" width="13.0"/>
    <col customWidth="1" min="14" max="14" width="11.43"/>
    <col customWidth="1" min="15" max="15" width="12.86"/>
    <col customWidth="1" min="16" max="20" width="9.14"/>
    <col customWidth="1" min="21" max="23" width="11.43"/>
    <col customWidth="1" min="24" max="24" width="16.57"/>
    <col customWidth="1" min="25" max="25" width="18.71"/>
    <col customWidth="1" min="26" max="30" width="8.71"/>
  </cols>
  <sheetData>
    <row r="1" ht="14.25" customHeight="1">
      <c r="B1" s="1"/>
      <c r="C1" s="2"/>
      <c r="D1" s="3"/>
      <c r="E1" s="2"/>
      <c r="F1" s="2"/>
      <c r="G1" s="2"/>
      <c r="H1" s="4" t="s">
        <v>0</v>
      </c>
      <c r="I1" s="5"/>
      <c r="J1" s="5"/>
      <c r="K1" s="6"/>
      <c r="L1" s="7" t="s">
        <v>1</v>
      </c>
      <c r="M1" s="8"/>
      <c r="N1" s="2" t="s">
        <v>2</v>
      </c>
      <c r="O1" s="6"/>
      <c r="P1" s="2" t="s">
        <v>3</v>
      </c>
      <c r="Q1" s="5"/>
      <c r="R1" s="5"/>
      <c r="S1" s="5"/>
      <c r="T1" s="6"/>
      <c r="U1" s="2" t="s">
        <v>4</v>
      </c>
      <c r="V1" s="5"/>
      <c r="W1" s="6"/>
      <c r="X1" s="9"/>
    </row>
    <row r="2" ht="14.25" customHeight="1">
      <c r="A2" s="10"/>
      <c r="B2" s="11" t="s">
        <v>5</v>
      </c>
      <c r="C2" s="12"/>
      <c r="D2" s="13" t="s">
        <v>6</v>
      </c>
      <c r="E2" s="12" t="s">
        <v>7</v>
      </c>
      <c r="F2" s="12" t="s">
        <v>8</v>
      </c>
      <c r="G2" s="12" t="s">
        <v>9</v>
      </c>
      <c r="H2" s="14" t="s">
        <v>10</v>
      </c>
      <c r="I2" s="15" t="s">
        <v>11</v>
      </c>
      <c r="J2" s="16" t="s">
        <v>12</v>
      </c>
      <c r="K2" s="17" t="s">
        <v>11</v>
      </c>
      <c r="L2" s="16" t="s">
        <v>13</v>
      </c>
      <c r="M2" s="15" t="s">
        <v>11</v>
      </c>
      <c r="N2" s="18" t="s">
        <v>13</v>
      </c>
      <c r="O2" s="15" t="s">
        <v>11</v>
      </c>
      <c r="P2" s="14" t="s">
        <v>14</v>
      </c>
      <c r="Q2" s="19" t="s">
        <v>15</v>
      </c>
      <c r="R2" s="19" t="s">
        <v>16</v>
      </c>
      <c r="S2" s="20" t="s">
        <v>17</v>
      </c>
      <c r="T2" s="15" t="s">
        <v>18</v>
      </c>
      <c r="U2" s="14" t="s">
        <v>19</v>
      </c>
      <c r="V2" s="19" t="s">
        <v>20</v>
      </c>
      <c r="W2" s="15" t="s">
        <v>21</v>
      </c>
      <c r="X2" s="1"/>
    </row>
    <row r="3" ht="14.25" customHeight="1">
      <c r="A3" s="21">
        <v>1.0</v>
      </c>
      <c r="B3" s="21" t="s">
        <v>22</v>
      </c>
      <c r="C3" s="22" t="s">
        <v>23</v>
      </c>
      <c r="D3" s="23" t="s">
        <v>24</v>
      </c>
      <c r="E3" s="22" t="s">
        <v>25</v>
      </c>
      <c r="F3" s="22" t="s">
        <v>26</v>
      </c>
      <c r="G3" s="22">
        <v>107.0</v>
      </c>
      <c r="H3" s="24">
        <v>0.0</v>
      </c>
      <c r="I3" s="25">
        <f>(H3*17.5)</f>
        <v>0</v>
      </c>
      <c r="J3" s="24"/>
      <c r="K3" s="25"/>
      <c r="L3" s="26"/>
      <c r="M3" s="27"/>
      <c r="N3" s="28">
        <v>58.0</v>
      </c>
      <c r="O3" s="25"/>
      <c r="P3" s="29" t="s">
        <v>27</v>
      </c>
      <c r="Q3" s="30"/>
      <c r="R3" s="30"/>
      <c r="S3" s="31" t="s">
        <v>28</v>
      </c>
      <c r="T3" s="32"/>
      <c r="U3" s="29"/>
      <c r="V3" s="30"/>
      <c r="W3" s="25"/>
      <c r="X3" s="33">
        <f t="shared" ref="X3:X4" si="1">SUM(I3+K3+O3+U3+V3+W3)</f>
        <v>0</v>
      </c>
      <c r="Y3" s="34"/>
      <c r="Z3" s="34"/>
      <c r="AA3" s="34"/>
      <c r="AB3" s="34"/>
      <c r="AC3" s="34"/>
      <c r="AD3" s="34"/>
    </row>
    <row r="4" ht="14.25" customHeight="1">
      <c r="A4" s="35">
        <v>2.0</v>
      </c>
      <c r="B4" s="35" t="s">
        <v>22</v>
      </c>
      <c r="C4" s="36" t="s">
        <v>23</v>
      </c>
      <c r="D4" s="37" t="s">
        <v>29</v>
      </c>
      <c r="E4" s="36" t="s">
        <v>30</v>
      </c>
      <c r="F4" s="36" t="s">
        <v>31</v>
      </c>
      <c r="G4" s="36">
        <v>107.0</v>
      </c>
      <c r="H4" s="38">
        <v>10.0</v>
      </c>
      <c r="I4" s="39">
        <f t="shared" ref="I4:I12" si="2">H4*17.5</f>
        <v>175</v>
      </c>
      <c r="J4" s="38"/>
      <c r="K4" s="39"/>
      <c r="L4" s="40"/>
      <c r="M4" s="41"/>
      <c r="N4" s="42"/>
      <c r="O4" s="43"/>
      <c r="P4" s="44" t="s">
        <v>27</v>
      </c>
      <c r="Q4" s="45"/>
      <c r="R4" s="45"/>
      <c r="S4" s="46"/>
      <c r="T4" s="43" t="s">
        <v>27</v>
      </c>
      <c r="U4" s="44"/>
      <c r="V4" s="45"/>
      <c r="W4" s="43"/>
      <c r="X4" s="47">
        <f t="shared" si="1"/>
        <v>175</v>
      </c>
      <c r="Y4" s="48"/>
      <c r="Z4" s="48"/>
      <c r="AA4" s="48"/>
      <c r="AB4" s="48"/>
      <c r="AC4" s="48"/>
      <c r="AD4" s="48"/>
    </row>
    <row r="5" ht="14.25" customHeight="1">
      <c r="A5" s="49">
        <v>3.0</v>
      </c>
      <c r="B5" s="50" t="s">
        <v>32</v>
      </c>
      <c r="C5" s="51" t="s">
        <v>23</v>
      </c>
      <c r="D5" s="52" t="s">
        <v>24</v>
      </c>
      <c r="E5" s="53" t="s">
        <v>33</v>
      </c>
      <c r="F5" s="51" t="s">
        <v>34</v>
      </c>
      <c r="G5" s="51">
        <v>20.0</v>
      </c>
      <c r="H5" s="54">
        <v>14.0</v>
      </c>
      <c r="I5" s="25">
        <f t="shared" si="2"/>
        <v>245</v>
      </c>
      <c r="J5" s="54"/>
      <c r="K5" s="25"/>
      <c r="L5" s="55">
        <v>12.0</v>
      </c>
      <c r="M5" s="56">
        <v>450.0</v>
      </c>
      <c r="N5" s="57">
        <v>15.0</v>
      </c>
      <c r="O5" s="58" t="s">
        <v>35</v>
      </c>
      <c r="P5" s="59" t="s">
        <v>27</v>
      </c>
      <c r="Q5" s="60"/>
      <c r="R5" s="60"/>
      <c r="S5" s="61" t="s">
        <v>36</v>
      </c>
      <c r="T5" s="62" t="s">
        <v>27</v>
      </c>
      <c r="U5" s="59">
        <v>150.0</v>
      </c>
      <c r="V5" s="60" t="s">
        <v>17</v>
      </c>
      <c r="W5" s="62">
        <v>200.0</v>
      </c>
      <c r="X5" s="33">
        <f>SUM(I5+K5+U5+W5)</f>
        <v>595</v>
      </c>
      <c r="Y5" s="34"/>
      <c r="Z5" s="34"/>
      <c r="AA5" s="34"/>
      <c r="AB5" s="34"/>
      <c r="AC5" s="34"/>
      <c r="AD5" s="34"/>
    </row>
    <row r="6" ht="14.25" customHeight="1">
      <c r="A6" s="35">
        <v>4.0</v>
      </c>
      <c r="B6" s="63" t="s">
        <v>32</v>
      </c>
      <c r="C6" s="64" t="s">
        <v>23</v>
      </c>
      <c r="D6" s="65" t="s">
        <v>24</v>
      </c>
      <c r="E6" s="66" t="s">
        <v>37</v>
      </c>
      <c r="F6" s="64" t="s">
        <v>38</v>
      </c>
      <c r="G6" s="64">
        <v>20.0</v>
      </c>
      <c r="H6" s="67">
        <v>14.0</v>
      </c>
      <c r="I6" s="39">
        <f t="shared" si="2"/>
        <v>245</v>
      </c>
      <c r="J6" s="67"/>
      <c r="K6" s="39"/>
      <c r="L6" s="42">
        <v>12.0</v>
      </c>
      <c r="M6" s="68">
        <v>450.0</v>
      </c>
      <c r="N6" s="69">
        <v>15.0</v>
      </c>
      <c r="O6" s="58" t="s">
        <v>35</v>
      </c>
      <c r="P6" s="70" t="s">
        <v>27</v>
      </c>
      <c r="Q6" s="71"/>
      <c r="R6" s="71"/>
      <c r="S6" s="72" t="s">
        <v>36</v>
      </c>
      <c r="T6" s="73" t="s">
        <v>27</v>
      </c>
      <c r="U6" s="70">
        <v>150.0</v>
      </c>
      <c r="V6" s="71" t="s">
        <v>17</v>
      </c>
      <c r="W6" s="73">
        <v>200.0</v>
      </c>
      <c r="X6" s="47">
        <f>SUM(I6, O6, U6, V6, W6)</f>
        <v>595</v>
      </c>
      <c r="Y6" s="48" t="s">
        <v>39</v>
      </c>
      <c r="Z6" s="74"/>
      <c r="AA6" s="74"/>
      <c r="AB6" s="48"/>
      <c r="AC6" s="48"/>
      <c r="AD6" s="48"/>
    </row>
    <row r="7" ht="14.25" customHeight="1">
      <c r="A7" s="49">
        <v>5.0</v>
      </c>
      <c r="B7" s="75" t="s">
        <v>22</v>
      </c>
      <c r="C7" s="76" t="s">
        <v>23</v>
      </c>
      <c r="D7" s="77" t="s">
        <v>24</v>
      </c>
      <c r="E7" s="53" t="s">
        <v>40</v>
      </c>
      <c r="F7" s="51" t="s">
        <v>26</v>
      </c>
      <c r="G7" s="51">
        <v>107.0</v>
      </c>
      <c r="H7" s="54">
        <v>14.0</v>
      </c>
      <c r="I7" s="25">
        <f t="shared" si="2"/>
        <v>245</v>
      </c>
      <c r="J7" s="54"/>
      <c r="K7" s="25"/>
      <c r="L7" s="78"/>
      <c r="M7" s="56"/>
      <c r="N7" s="57">
        <v>36.0</v>
      </c>
      <c r="O7" s="62">
        <v>0.0</v>
      </c>
      <c r="P7" s="59" t="s">
        <v>27</v>
      </c>
      <c r="Q7" s="60"/>
      <c r="R7" s="60"/>
      <c r="S7" s="61" t="s">
        <v>28</v>
      </c>
      <c r="T7" s="58"/>
      <c r="U7" s="59">
        <v>600.0</v>
      </c>
      <c r="V7" s="60"/>
      <c r="W7" s="62"/>
      <c r="X7" s="33">
        <f t="shared" ref="X7:X9" si="3">SUM(I7+K7+O7+U7+V7+W7)</f>
        <v>845</v>
      </c>
      <c r="Y7" s="34"/>
      <c r="Z7" s="34"/>
      <c r="AA7" s="34"/>
      <c r="AB7" s="34"/>
      <c r="AC7" s="34"/>
      <c r="AD7" s="34"/>
    </row>
    <row r="8" ht="14.25" customHeight="1">
      <c r="A8" s="79">
        <v>6.0</v>
      </c>
      <c r="B8" s="80" t="s">
        <v>41</v>
      </c>
      <c r="C8" s="81"/>
      <c r="D8" s="82" t="s">
        <v>24</v>
      </c>
      <c r="E8" s="83" t="s">
        <v>42</v>
      </c>
      <c r="F8" s="81" t="s">
        <v>43</v>
      </c>
      <c r="G8" s="81">
        <v>17.0</v>
      </c>
      <c r="H8" s="84">
        <v>14.0</v>
      </c>
      <c r="I8" s="85">
        <f t="shared" si="2"/>
        <v>245</v>
      </c>
      <c r="J8" s="84"/>
      <c r="K8" s="85"/>
      <c r="L8" s="86"/>
      <c r="M8" s="87"/>
      <c r="N8" s="88">
        <v>16.0</v>
      </c>
      <c r="O8" s="89">
        <v>0.0</v>
      </c>
      <c r="P8" s="90" t="s">
        <v>27</v>
      </c>
      <c r="Q8" s="91"/>
      <c r="R8" s="91"/>
      <c r="S8" s="92"/>
      <c r="T8" s="93" t="s">
        <v>27</v>
      </c>
      <c r="U8" s="90">
        <v>150.0</v>
      </c>
      <c r="V8" s="91"/>
      <c r="W8" s="93">
        <v>200.0</v>
      </c>
      <c r="X8" s="94">
        <f t="shared" si="3"/>
        <v>595</v>
      </c>
      <c r="Y8" s="95"/>
      <c r="Z8" s="95"/>
      <c r="AA8" s="95"/>
      <c r="AB8" s="95"/>
      <c r="AC8" s="95"/>
      <c r="AD8" s="95"/>
    </row>
    <row r="9" ht="14.25" customHeight="1">
      <c r="A9" s="96">
        <v>7.0</v>
      </c>
      <c r="B9" s="97" t="s">
        <v>41</v>
      </c>
      <c r="C9" s="98" t="s">
        <v>23</v>
      </c>
      <c r="D9" s="99" t="s">
        <v>44</v>
      </c>
      <c r="E9" s="100" t="s">
        <v>45</v>
      </c>
      <c r="F9" s="98" t="s">
        <v>43</v>
      </c>
      <c r="G9" s="98">
        <v>17.0</v>
      </c>
      <c r="H9" s="101">
        <v>0.0</v>
      </c>
      <c r="I9" s="102">
        <f t="shared" si="2"/>
        <v>0</v>
      </c>
      <c r="J9" s="103"/>
      <c r="K9" s="102"/>
      <c r="L9" s="104"/>
      <c r="M9" s="105"/>
      <c r="N9" s="106"/>
      <c r="O9" s="107"/>
      <c r="P9" s="108" t="s">
        <v>27</v>
      </c>
      <c r="Q9" s="109"/>
      <c r="R9" s="109"/>
      <c r="S9" s="110"/>
      <c r="T9" s="111"/>
      <c r="U9" s="108"/>
      <c r="V9" s="112"/>
      <c r="W9" s="111"/>
      <c r="X9" s="113">
        <f t="shared" si="3"/>
        <v>0</v>
      </c>
      <c r="Y9" s="114"/>
      <c r="Z9" s="114"/>
      <c r="AA9" s="114"/>
      <c r="AB9" s="114"/>
      <c r="AC9" s="114"/>
      <c r="AD9" s="114"/>
    </row>
    <row r="10" ht="14.25" customHeight="1">
      <c r="A10" s="96">
        <v>8.0</v>
      </c>
      <c r="B10" s="97" t="s">
        <v>41</v>
      </c>
      <c r="C10" s="98" t="s">
        <v>23</v>
      </c>
      <c r="D10" s="99" t="s">
        <v>29</v>
      </c>
      <c r="E10" s="100" t="s">
        <v>46</v>
      </c>
      <c r="F10" s="98" t="s">
        <v>43</v>
      </c>
      <c r="G10" s="98">
        <v>17.0</v>
      </c>
      <c r="H10" s="101">
        <v>0.0</v>
      </c>
      <c r="I10" s="102">
        <f t="shared" si="2"/>
        <v>0</v>
      </c>
      <c r="J10" s="103"/>
      <c r="K10" s="102"/>
      <c r="L10" s="104"/>
      <c r="M10" s="105"/>
      <c r="N10" s="106"/>
      <c r="O10" s="107"/>
      <c r="P10" s="108" t="s">
        <v>27</v>
      </c>
      <c r="Q10" s="109"/>
      <c r="R10" s="109"/>
      <c r="S10" s="110"/>
      <c r="T10" s="111"/>
      <c r="U10" s="108"/>
      <c r="V10" s="112"/>
      <c r="W10" s="111"/>
      <c r="X10" s="113">
        <f>SUM(I10, K10, M10, U10, V10, W10)</f>
        <v>0</v>
      </c>
      <c r="Y10" s="114"/>
      <c r="Z10" s="114"/>
      <c r="AA10" s="114"/>
      <c r="AB10" s="114"/>
      <c r="AC10" s="114"/>
      <c r="AD10" s="114"/>
    </row>
    <row r="11" ht="14.25" customHeight="1">
      <c r="A11" s="79">
        <v>9.0</v>
      </c>
      <c r="B11" s="80" t="s">
        <v>47</v>
      </c>
      <c r="C11" s="81"/>
      <c r="D11" s="82" t="s">
        <v>48</v>
      </c>
      <c r="E11" s="83" t="s">
        <v>49</v>
      </c>
      <c r="F11" s="81" t="s">
        <v>50</v>
      </c>
      <c r="G11" s="81">
        <v>13.0</v>
      </c>
      <c r="H11" s="84">
        <v>14.0</v>
      </c>
      <c r="I11" s="115">
        <f t="shared" si="2"/>
        <v>245</v>
      </c>
      <c r="J11" s="116">
        <v>13.0</v>
      </c>
      <c r="K11" s="115">
        <v>455.0</v>
      </c>
      <c r="L11" s="86" t="s">
        <v>51</v>
      </c>
      <c r="M11" s="87"/>
      <c r="N11" s="117"/>
      <c r="O11" s="89"/>
      <c r="P11" s="90" t="s">
        <v>27</v>
      </c>
      <c r="Q11" s="91"/>
      <c r="R11" s="91"/>
      <c r="S11" s="92" t="s">
        <v>27</v>
      </c>
      <c r="T11" s="93" t="s">
        <v>27</v>
      </c>
      <c r="U11" s="90">
        <v>200.0</v>
      </c>
      <c r="V11" s="91" t="s">
        <v>17</v>
      </c>
      <c r="W11" s="93">
        <v>150.0</v>
      </c>
      <c r="X11" s="94"/>
      <c r="Y11" s="95"/>
      <c r="Z11" s="95"/>
      <c r="AA11" s="95"/>
      <c r="AB11" s="95"/>
      <c r="AC11" s="95"/>
      <c r="AD11" s="95"/>
    </row>
    <row r="12" ht="14.25" customHeight="1">
      <c r="A12" s="118">
        <v>10.0</v>
      </c>
      <c r="B12" s="119" t="s">
        <v>52</v>
      </c>
      <c r="C12" s="120"/>
      <c r="D12" s="121" t="s">
        <v>48</v>
      </c>
      <c r="E12" s="122" t="s">
        <v>53</v>
      </c>
      <c r="F12" s="120" t="s">
        <v>54</v>
      </c>
      <c r="G12" s="120">
        <v>22.0</v>
      </c>
      <c r="H12" s="123">
        <v>14.0</v>
      </c>
      <c r="I12" s="124">
        <f t="shared" si="2"/>
        <v>245</v>
      </c>
      <c r="J12" s="125"/>
      <c r="K12" s="124"/>
      <c r="L12" s="126">
        <v>4.0</v>
      </c>
      <c r="M12" s="127">
        <v>200.0</v>
      </c>
      <c r="N12" s="126"/>
      <c r="O12" s="128"/>
      <c r="P12" s="129" t="s">
        <v>27</v>
      </c>
      <c r="Q12" s="130"/>
      <c r="R12" s="130"/>
      <c r="S12" s="131"/>
      <c r="T12" s="132"/>
      <c r="U12" s="129">
        <v>200.0</v>
      </c>
      <c r="V12" s="130" t="s">
        <v>17</v>
      </c>
      <c r="W12" s="132"/>
      <c r="X12" s="133">
        <f>SUM(I12, K12, U12, V12, W12)</f>
        <v>445</v>
      </c>
      <c r="Y12" s="134"/>
      <c r="Z12" s="134"/>
      <c r="AA12" s="134"/>
      <c r="AB12" s="134"/>
      <c r="AC12" s="134"/>
      <c r="AD12" s="134"/>
    </row>
    <row r="13" ht="14.25" customHeight="1">
      <c r="A13" s="118">
        <v>11.0</v>
      </c>
      <c r="B13" s="119" t="s">
        <v>55</v>
      </c>
      <c r="C13" s="120"/>
      <c r="D13" s="121" t="s">
        <v>29</v>
      </c>
      <c r="E13" s="122" t="s">
        <v>56</v>
      </c>
      <c r="F13" s="120" t="s">
        <v>57</v>
      </c>
      <c r="G13" s="120">
        <v>30.0</v>
      </c>
      <c r="H13" s="123">
        <v>12.0</v>
      </c>
      <c r="I13" s="102">
        <f t="shared" ref="I13:I14" si="4">(H13*17.5)</f>
        <v>210</v>
      </c>
      <c r="J13" s="125"/>
      <c r="K13" s="135"/>
      <c r="L13" s="126"/>
      <c r="M13" s="127"/>
      <c r="N13" s="136">
        <v>4.0</v>
      </c>
      <c r="O13" s="132">
        <v>500.0</v>
      </c>
      <c r="P13" s="129" t="s">
        <v>27</v>
      </c>
      <c r="Q13" s="130"/>
      <c r="R13" s="130"/>
      <c r="S13" s="131"/>
      <c r="T13" s="132"/>
      <c r="U13" s="129"/>
      <c r="V13" s="109"/>
      <c r="W13" s="132"/>
      <c r="X13" s="133">
        <f>SUM(I13+K13+O13+U13+V13+W13)</f>
        <v>710</v>
      </c>
    </row>
    <row r="14" ht="14.25" customHeight="1">
      <c r="A14" s="80">
        <v>12.0</v>
      </c>
      <c r="B14" s="80" t="s">
        <v>52</v>
      </c>
      <c r="C14" s="81"/>
      <c r="D14" s="82" t="s">
        <v>48</v>
      </c>
      <c r="E14" s="83" t="s">
        <v>58</v>
      </c>
      <c r="F14" s="83" t="s">
        <v>26</v>
      </c>
      <c r="G14" s="83">
        <v>15.0</v>
      </c>
      <c r="H14" s="84">
        <v>14.0</v>
      </c>
      <c r="I14" s="137">
        <f t="shared" si="4"/>
        <v>245</v>
      </c>
      <c r="J14" s="116"/>
      <c r="K14" s="85"/>
      <c r="L14" s="138"/>
      <c r="M14" s="139"/>
      <c r="N14" s="88">
        <v>10.0</v>
      </c>
      <c r="O14" s="93" t="s">
        <v>59</v>
      </c>
      <c r="P14" s="90" t="s">
        <v>27</v>
      </c>
      <c r="Q14" s="91"/>
      <c r="R14" s="91"/>
      <c r="S14" s="92"/>
      <c r="T14" s="140" t="s">
        <v>27</v>
      </c>
      <c r="U14" s="90">
        <v>350.0</v>
      </c>
      <c r="V14" s="141" t="s">
        <v>60</v>
      </c>
      <c r="W14" s="93"/>
      <c r="X14" s="94">
        <f>SUM(I14+K14+U14+W14)</f>
        <v>595</v>
      </c>
      <c r="Y14" s="95"/>
      <c r="Z14" s="95"/>
      <c r="AA14" s="95"/>
      <c r="AB14" s="95"/>
      <c r="AC14" s="95"/>
      <c r="AD14" s="95"/>
    </row>
    <row r="15" ht="14.25" customHeight="1">
      <c r="A15" s="142" t="s">
        <v>61</v>
      </c>
      <c r="B15" s="143"/>
      <c r="C15" s="143"/>
      <c r="D15" s="143"/>
      <c r="E15" s="144"/>
      <c r="F15" s="145"/>
      <c r="G15" s="146"/>
      <c r="H15" s="147">
        <f t="shared" ref="H15:O15" si="5">SUM(H3:H14)</f>
        <v>120</v>
      </c>
      <c r="I15" s="148">
        <f t="shared" si="5"/>
        <v>2100</v>
      </c>
      <c r="J15" s="149">
        <f t="shared" si="5"/>
        <v>13</v>
      </c>
      <c r="K15" s="150">
        <f t="shared" si="5"/>
        <v>455</v>
      </c>
      <c r="L15" s="151">
        <f t="shared" si="5"/>
        <v>28</v>
      </c>
      <c r="M15" s="152">
        <f t="shared" si="5"/>
        <v>1100</v>
      </c>
      <c r="N15" s="153">
        <f t="shared" si="5"/>
        <v>154</v>
      </c>
      <c r="O15" s="152">
        <f t="shared" si="5"/>
        <v>500</v>
      </c>
      <c r="P15" s="154"/>
      <c r="Q15" s="155"/>
      <c r="R15" s="155"/>
      <c r="S15" s="156"/>
      <c r="T15" s="152"/>
      <c r="U15" s="157">
        <f t="shared" ref="U15:X15" si="6">SUM(U3:U14)</f>
        <v>1800</v>
      </c>
      <c r="V15" s="155">
        <f t="shared" si="6"/>
        <v>0</v>
      </c>
      <c r="W15" s="158">
        <f t="shared" si="6"/>
        <v>750</v>
      </c>
      <c r="X15" s="159">
        <f t="shared" si="6"/>
        <v>4555</v>
      </c>
    </row>
    <row r="16" ht="14.25" customHeight="1">
      <c r="A16" s="160">
        <v>1.0</v>
      </c>
      <c r="B16" s="161" t="s">
        <v>62</v>
      </c>
      <c r="C16" s="162" t="s">
        <v>23</v>
      </c>
      <c r="D16" s="163" t="s">
        <v>29</v>
      </c>
      <c r="E16" s="162" t="s">
        <v>63</v>
      </c>
      <c r="F16" s="160" t="s">
        <v>31</v>
      </c>
      <c r="G16" s="162">
        <v>249.0</v>
      </c>
      <c r="H16" s="164">
        <v>14.0</v>
      </c>
      <c r="I16" s="165">
        <f t="shared" ref="I16:I18" si="7">H16*17.5</f>
        <v>245</v>
      </c>
      <c r="J16" s="164"/>
      <c r="K16" s="165"/>
      <c r="L16" s="166"/>
      <c r="M16" s="167"/>
      <c r="N16" s="168"/>
      <c r="O16" s="165"/>
      <c r="P16" s="169" t="s">
        <v>27</v>
      </c>
      <c r="Q16" s="170"/>
      <c r="R16" s="170"/>
      <c r="S16" s="171"/>
      <c r="T16" s="165" t="s">
        <v>27</v>
      </c>
      <c r="U16" s="169"/>
      <c r="V16" s="170"/>
      <c r="W16" s="165"/>
      <c r="X16" s="172">
        <f t="shared" ref="X16:X18" si="8">SUM(I16+K16+M16+O16+U16+V16+W16)</f>
        <v>245</v>
      </c>
      <c r="Y16" s="48"/>
      <c r="Z16" s="48"/>
      <c r="AA16" s="48"/>
      <c r="AB16" s="48"/>
      <c r="AC16" s="48"/>
      <c r="AD16" s="48"/>
    </row>
    <row r="17" ht="14.25" customHeight="1">
      <c r="A17" s="49">
        <v>2.0</v>
      </c>
      <c r="B17" s="49" t="s">
        <v>22</v>
      </c>
      <c r="C17" s="173" t="s">
        <v>23</v>
      </c>
      <c r="D17" s="174" t="s">
        <v>64</v>
      </c>
      <c r="E17" s="175" t="s">
        <v>65</v>
      </c>
      <c r="F17" s="176" t="s">
        <v>66</v>
      </c>
      <c r="G17" s="176">
        <v>236.0</v>
      </c>
      <c r="H17" s="75">
        <v>13.0</v>
      </c>
      <c r="I17" s="25">
        <f t="shared" si="7"/>
        <v>227.5</v>
      </c>
      <c r="J17" s="54"/>
      <c r="K17" s="25"/>
      <c r="L17" s="55"/>
      <c r="M17" s="177">
        <v>150.0</v>
      </c>
      <c r="N17" s="57"/>
      <c r="O17" s="62">
        <v>150.0</v>
      </c>
      <c r="P17" s="59" t="s">
        <v>27</v>
      </c>
      <c r="Q17" s="60"/>
      <c r="R17" s="60"/>
      <c r="S17" s="61" t="s">
        <v>27</v>
      </c>
      <c r="T17" s="62"/>
      <c r="U17" s="59"/>
      <c r="V17" s="60"/>
      <c r="W17" s="62">
        <v>60.0</v>
      </c>
      <c r="X17" s="33">
        <f t="shared" si="8"/>
        <v>587.5</v>
      </c>
      <c r="Y17" s="34"/>
      <c r="Z17" s="34"/>
      <c r="AA17" s="34"/>
      <c r="AB17" s="34"/>
      <c r="AC17" s="34"/>
      <c r="AD17" s="34"/>
    </row>
    <row r="18" ht="14.25" customHeight="1">
      <c r="A18" s="49">
        <v>3.0</v>
      </c>
      <c r="B18" s="49" t="s">
        <v>22</v>
      </c>
      <c r="C18" s="173"/>
      <c r="D18" s="174" t="s">
        <v>67</v>
      </c>
      <c r="E18" s="22" t="s">
        <v>68</v>
      </c>
      <c r="F18" s="178" t="s">
        <v>69</v>
      </c>
      <c r="G18" s="49">
        <v>120.0</v>
      </c>
      <c r="H18" s="54">
        <v>14.0</v>
      </c>
      <c r="I18" s="25">
        <f t="shared" si="7"/>
        <v>245</v>
      </c>
      <c r="J18" s="54">
        <v>25.0</v>
      </c>
      <c r="K18" s="25">
        <v>875.0</v>
      </c>
      <c r="L18" s="179"/>
      <c r="M18" s="180"/>
      <c r="N18" s="57"/>
      <c r="O18" s="62"/>
      <c r="P18" s="59" t="s">
        <v>27</v>
      </c>
      <c r="Q18" s="60"/>
      <c r="R18" s="60"/>
      <c r="S18" s="61"/>
      <c r="T18" s="62"/>
      <c r="U18" s="59"/>
      <c r="V18" s="60"/>
      <c r="W18" s="62"/>
      <c r="X18" s="33">
        <f t="shared" si="8"/>
        <v>1120</v>
      </c>
      <c r="Y18" s="34"/>
      <c r="Z18" s="34"/>
      <c r="AA18" s="34"/>
      <c r="AB18" s="34"/>
      <c r="AC18" s="34"/>
      <c r="AD18" s="34"/>
    </row>
    <row r="19" ht="14.25" customHeight="1">
      <c r="A19" s="49">
        <v>4.0</v>
      </c>
      <c r="B19" s="49" t="s">
        <v>22</v>
      </c>
      <c r="C19" s="173"/>
      <c r="D19" s="174" t="s">
        <v>67</v>
      </c>
      <c r="E19" s="22" t="s">
        <v>70</v>
      </c>
      <c r="F19" s="49" t="s">
        <v>71</v>
      </c>
      <c r="G19" s="178">
        <v>108.0</v>
      </c>
      <c r="H19" s="54">
        <v>12.0</v>
      </c>
      <c r="I19" s="25">
        <f>(H19*17.5)</f>
        <v>210</v>
      </c>
      <c r="J19" s="54"/>
      <c r="K19" s="25"/>
      <c r="L19" s="181">
        <v>56.0</v>
      </c>
      <c r="M19" s="43">
        <v>2000.0</v>
      </c>
      <c r="N19" s="57"/>
      <c r="O19" s="62"/>
      <c r="P19" s="59" t="s">
        <v>27</v>
      </c>
      <c r="Q19" s="60"/>
      <c r="R19" s="60"/>
      <c r="S19" s="61" t="s">
        <v>27</v>
      </c>
      <c r="T19" s="62"/>
      <c r="U19" s="59"/>
      <c r="V19" s="60"/>
      <c r="W19" s="62"/>
      <c r="X19" s="33">
        <f t="shared" ref="X19:X20" si="9">SUM(I19, K19, M19, O19, U19, V19, W19)</f>
        <v>2210</v>
      </c>
      <c r="Y19" s="34"/>
      <c r="Z19" s="34"/>
      <c r="AA19" s="34"/>
      <c r="AB19" s="34"/>
      <c r="AC19" s="34"/>
      <c r="AD19" s="34"/>
    </row>
    <row r="20" ht="14.25" customHeight="1">
      <c r="A20" s="182">
        <v>5.0</v>
      </c>
      <c r="B20" s="49" t="s">
        <v>32</v>
      </c>
      <c r="C20" s="173"/>
      <c r="D20" s="174" t="s">
        <v>29</v>
      </c>
      <c r="E20" s="176" t="s">
        <v>72</v>
      </c>
      <c r="F20" s="53" t="s">
        <v>73</v>
      </c>
      <c r="G20" s="53">
        <v>85.0</v>
      </c>
      <c r="H20" s="54">
        <v>12.0</v>
      </c>
      <c r="I20" s="25">
        <f t="shared" ref="I20:I42" si="10">H20*17.5</f>
        <v>210</v>
      </c>
      <c r="J20" s="54"/>
      <c r="K20" s="25"/>
      <c r="L20" s="55">
        <v>81.0</v>
      </c>
      <c r="M20" s="180">
        <v>2835.0</v>
      </c>
      <c r="N20" s="183"/>
      <c r="O20" s="184"/>
      <c r="P20" s="59" t="s">
        <v>27</v>
      </c>
      <c r="Q20" s="60"/>
      <c r="R20" s="60"/>
      <c r="S20" s="61" t="s">
        <v>27</v>
      </c>
      <c r="T20" s="62"/>
      <c r="U20" s="59"/>
      <c r="V20" s="60"/>
      <c r="W20" s="62"/>
      <c r="X20" s="33">
        <f t="shared" si="9"/>
        <v>3045</v>
      </c>
      <c r="Y20" s="34" t="s">
        <v>74</v>
      </c>
      <c r="Z20" s="34"/>
      <c r="AA20" s="34"/>
      <c r="AB20" s="34"/>
      <c r="AC20" s="34"/>
      <c r="AD20" s="34"/>
    </row>
    <row r="21" ht="14.25" customHeight="1">
      <c r="A21" s="63">
        <v>6.0</v>
      </c>
      <c r="B21" s="63" t="s">
        <v>22</v>
      </c>
      <c r="C21" s="64" t="s">
        <v>23</v>
      </c>
      <c r="D21" s="65" t="s">
        <v>24</v>
      </c>
      <c r="E21" s="66" t="s">
        <v>75</v>
      </c>
      <c r="F21" s="66" t="s">
        <v>76</v>
      </c>
      <c r="G21" s="66">
        <v>115.0</v>
      </c>
      <c r="H21" s="185">
        <v>18.0</v>
      </c>
      <c r="I21" s="43">
        <f t="shared" si="10"/>
        <v>315</v>
      </c>
      <c r="J21" s="67"/>
      <c r="K21" s="43"/>
      <c r="L21" s="181"/>
      <c r="M21" s="186"/>
      <c r="N21" s="69"/>
      <c r="O21" s="73"/>
      <c r="P21" s="70" t="s">
        <v>27</v>
      </c>
      <c r="Q21" s="71"/>
      <c r="R21" s="71"/>
      <c r="S21" s="72"/>
      <c r="T21" s="73"/>
      <c r="U21" s="70"/>
      <c r="V21" s="71" t="s">
        <v>18</v>
      </c>
      <c r="W21" s="73"/>
      <c r="X21" s="187">
        <f t="shared" ref="X21:X22" si="11">SUM(I21, K21, M21, U21, V21, W21)</f>
        <v>315</v>
      </c>
      <c r="Y21" s="48"/>
      <c r="Z21" s="48"/>
      <c r="AA21" s="48"/>
      <c r="AB21" s="48"/>
      <c r="AC21" s="48"/>
      <c r="AD21" s="48"/>
    </row>
    <row r="22" ht="14.25" customHeight="1">
      <c r="A22" s="80">
        <v>7.0</v>
      </c>
      <c r="B22" s="80" t="s">
        <v>47</v>
      </c>
      <c r="C22" s="81"/>
      <c r="D22" s="82" t="s">
        <v>48</v>
      </c>
      <c r="E22" s="83" t="s">
        <v>77</v>
      </c>
      <c r="F22" s="83" t="s">
        <v>78</v>
      </c>
      <c r="G22" s="83">
        <v>31.0</v>
      </c>
      <c r="H22" s="84">
        <v>14.0</v>
      </c>
      <c r="I22" s="188">
        <f t="shared" si="10"/>
        <v>245</v>
      </c>
      <c r="J22" s="84"/>
      <c r="K22" s="188"/>
      <c r="L22" s="138"/>
      <c r="M22" s="189"/>
      <c r="N22" s="88">
        <v>10.0</v>
      </c>
      <c r="O22" s="93">
        <v>400.0</v>
      </c>
      <c r="P22" s="90" t="s">
        <v>27</v>
      </c>
      <c r="Q22" s="91"/>
      <c r="R22" s="91"/>
      <c r="S22" s="92"/>
      <c r="T22" s="93" t="s">
        <v>27</v>
      </c>
      <c r="U22" s="90"/>
      <c r="V22" s="91" t="s">
        <v>18</v>
      </c>
      <c r="W22" s="93"/>
      <c r="X22" s="190">
        <f t="shared" si="11"/>
        <v>245</v>
      </c>
      <c r="Y22" s="95"/>
      <c r="Z22" s="95"/>
      <c r="AA22" s="95"/>
      <c r="AB22" s="95"/>
      <c r="AC22" s="95"/>
      <c r="AD22" s="95"/>
    </row>
    <row r="23" ht="14.25" customHeight="1">
      <c r="A23" s="191">
        <v>8.0</v>
      </c>
      <c r="B23" s="192" t="s">
        <v>52</v>
      </c>
      <c r="C23" s="192"/>
      <c r="D23" s="193" t="s">
        <v>48</v>
      </c>
      <c r="E23" s="194" t="s">
        <v>79</v>
      </c>
      <c r="F23" s="194" t="s">
        <v>80</v>
      </c>
      <c r="G23" s="195">
        <v>50.0</v>
      </c>
      <c r="H23" s="196">
        <v>14.0</v>
      </c>
      <c r="I23" s="197">
        <f t="shared" si="10"/>
        <v>245</v>
      </c>
      <c r="J23" s="198"/>
      <c r="K23" s="199"/>
      <c r="L23" s="200"/>
      <c r="M23" s="201"/>
      <c r="N23" s="202">
        <v>20.0</v>
      </c>
      <c r="O23" s="203">
        <v>500.0</v>
      </c>
      <c r="P23" s="204" t="s">
        <v>27</v>
      </c>
      <c r="Q23" s="205"/>
      <c r="R23" s="205"/>
      <c r="S23" s="205"/>
      <c r="T23" s="191" t="s">
        <v>27</v>
      </c>
      <c r="U23" s="206"/>
      <c r="V23" s="207"/>
      <c r="W23" s="208"/>
      <c r="X23" s="209">
        <f>SUM(I23, K23, M23, O23, U23, V23, W23)</f>
        <v>745</v>
      </c>
      <c r="Y23" s="206"/>
      <c r="Z23" s="205"/>
      <c r="AA23" s="205"/>
      <c r="AB23" s="205"/>
      <c r="AC23" s="205"/>
      <c r="AD23" s="205"/>
    </row>
    <row r="24" ht="14.25" customHeight="1">
      <c r="A24" s="210">
        <v>9.0</v>
      </c>
      <c r="B24" s="211" t="s">
        <v>52</v>
      </c>
      <c r="C24" s="211"/>
      <c r="D24" s="212" t="s">
        <v>48</v>
      </c>
      <c r="E24" s="213" t="s">
        <v>81</v>
      </c>
      <c r="F24" s="80" t="s">
        <v>82</v>
      </c>
      <c r="G24" s="79">
        <v>43.0</v>
      </c>
      <c r="H24" s="214">
        <v>14.0</v>
      </c>
      <c r="I24" s="215">
        <f t="shared" si="10"/>
        <v>245</v>
      </c>
      <c r="J24" s="216"/>
      <c r="K24" s="217"/>
      <c r="L24" s="214"/>
      <c r="M24" s="218"/>
      <c r="N24" s="219"/>
      <c r="O24" s="220"/>
      <c r="P24" s="116" t="s">
        <v>27</v>
      </c>
      <c r="Q24" s="221"/>
      <c r="R24" s="221"/>
      <c r="S24" s="221"/>
      <c r="T24" s="222" t="s">
        <v>83</v>
      </c>
      <c r="U24" s="216"/>
      <c r="V24" s="223" t="s">
        <v>84</v>
      </c>
      <c r="W24" s="224"/>
      <c r="X24" s="225">
        <f t="shared" ref="X24:X25" si="12">SUM(I24, K24, M24, U24, V24, W24)</f>
        <v>245</v>
      </c>
      <c r="Y24" s="226"/>
      <c r="Z24" s="226"/>
      <c r="AA24" s="226"/>
      <c r="AB24" s="226"/>
      <c r="AC24" s="226"/>
      <c r="AD24" s="226"/>
    </row>
    <row r="25" ht="14.25" customHeight="1">
      <c r="A25" s="227">
        <v>10.0</v>
      </c>
      <c r="B25" s="227" t="s">
        <v>85</v>
      </c>
      <c r="C25" s="228"/>
      <c r="D25" s="229" t="s">
        <v>29</v>
      </c>
      <c r="E25" s="230" t="s">
        <v>86</v>
      </c>
      <c r="F25" s="231" t="s">
        <v>87</v>
      </c>
      <c r="G25" s="232">
        <v>15.0</v>
      </c>
      <c r="H25" s="233">
        <v>4.0</v>
      </c>
      <c r="I25" s="132">
        <f t="shared" si="10"/>
        <v>70</v>
      </c>
      <c r="J25" s="234" t="s">
        <v>59</v>
      </c>
      <c r="K25" s="235"/>
      <c r="L25" s="236" t="s">
        <v>59</v>
      </c>
      <c r="M25" s="237"/>
      <c r="N25" s="238"/>
      <c r="O25" s="239"/>
      <c r="P25" s="240" t="s">
        <v>27</v>
      </c>
      <c r="Q25" s="241"/>
      <c r="R25" s="241"/>
      <c r="S25" s="241"/>
      <c r="T25" s="242"/>
      <c r="U25" s="243"/>
      <c r="V25" s="244"/>
      <c r="W25" s="235"/>
      <c r="X25" s="245">
        <f t="shared" si="12"/>
        <v>70</v>
      </c>
      <c r="Y25" s="134"/>
      <c r="Z25" s="134"/>
      <c r="AA25" s="134"/>
      <c r="AB25" s="134"/>
      <c r="AC25" s="134"/>
      <c r="AD25" s="134"/>
    </row>
    <row r="26" ht="14.25" customHeight="1">
      <c r="A26" s="49">
        <v>11.0</v>
      </c>
      <c r="B26" s="49" t="s">
        <v>85</v>
      </c>
      <c r="C26" s="173"/>
      <c r="D26" s="174" t="s">
        <v>48</v>
      </c>
      <c r="E26" s="176" t="s">
        <v>88</v>
      </c>
      <c r="F26" s="53" t="s">
        <v>89</v>
      </c>
      <c r="G26" s="53">
        <v>15.0</v>
      </c>
      <c r="H26" s="54">
        <v>4.0</v>
      </c>
      <c r="I26" s="180">
        <f t="shared" si="10"/>
        <v>70</v>
      </c>
      <c r="J26" s="246"/>
      <c r="K26" s="25"/>
      <c r="L26" s="247"/>
      <c r="M26" s="56"/>
      <c r="N26" s="248"/>
      <c r="O26" s="62"/>
      <c r="P26" s="59" t="s">
        <v>27</v>
      </c>
      <c r="Q26" s="60"/>
      <c r="R26" s="60"/>
      <c r="S26" s="61"/>
      <c r="T26" s="62"/>
      <c r="U26" s="59"/>
      <c r="V26" s="60"/>
      <c r="W26" s="62"/>
      <c r="X26" s="33">
        <f t="shared" ref="X26:X27" si="13">SUM(I26, K26, M26, O26, U26, V26, W26)</f>
        <v>70</v>
      </c>
      <c r="Y26" s="34"/>
      <c r="Z26" s="34"/>
      <c r="AA26" s="34"/>
      <c r="AB26" s="34"/>
      <c r="AC26" s="34"/>
      <c r="AD26" s="34"/>
    </row>
    <row r="27" ht="14.25" customHeight="1">
      <c r="A27" s="79">
        <v>12.0</v>
      </c>
      <c r="B27" s="79" t="s">
        <v>85</v>
      </c>
      <c r="C27" s="249" t="s">
        <v>23</v>
      </c>
      <c r="D27" s="250" t="s">
        <v>48</v>
      </c>
      <c r="E27" s="251" t="s">
        <v>90</v>
      </c>
      <c r="F27" s="83" t="s">
        <v>87</v>
      </c>
      <c r="G27" s="83">
        <v>15.0</v>
      </c>
      <c r="H27" s="84">
        <v>4.0</v>
      </c>
      <c r="I27" s="85">
        <f t="shared" si="10"/>
        <v>70</v>
      </c>
      <c r="J27" s="84"/>
      <c r="K27" s="85"/>
      <c r="L27" s="138"/>
      <c r="M27" s="139"/>
      <c r="N27" s="252" t="s">
        <v>59</v>
      </c>
      <c r="O27" s="89" t="s">
        <v>59</v>
      </c>
      <c r="P27" s="90" t="s">
        <v>27</v>
      </c>
      <c r="Q27" s="91"/>
      <c r="R27" s="91"/>
      <c r="S27" s="92"/>
      <c r="T27" s="93" t="s">
        <v>91</v>
      </c>
      <c r="U27" s="90"/>
      <c r="V27" s="91"/>
      <c r="W27" s="93"/>
      <c r="X27" s="94">
        <f t="shared" si="13"/>
        <v>70</v>
      </c>
      <c r="Y27" s="95"/>
      <c r="Z27" s="95"/>
      <c r="AA27" s="95"/>
      <c r="AB27" s="95"/>
      <c r="AC27" s="95"/>
      <c r="AD27" s="95"/>
    </row>
    <row r="28" ht="14.25" customHeight="1">
      <c r="A28" s="96">
        <v>13.0</v>
      </c>
      <c r="B28" s="96" t="s">
        <v>85</v>
      </c>
      <c r="C28" s="253" t="s">
        <v>23</v>
      </c>
      <c r="D28" s="254" t="s">
        <v>64</v>
      </c>
      <c r="E28" s="255" t="s">
        <v>92</v>
      </c>
      <c r="F28" s="100" t="s">
        <v>89</v>
      </c>
      <c r="G28" s="100">
        <v>15.0</v>
      </c>
      <c r="H28" s="101">
        <v>4.0</v>
      </c>
      <c r="I28" s="256">
        <f t="shared" si="10"/>
        <v>70</v>
      </c>
      <c r="J28" s="101"/>
      <c r="K28" s="256"/>
      <c r="L28" s="104"/>
      <c r="M28" s="257"/>
      <c r="N28" s="104">
        <v>4.0</v>
      </c>
      <c r="O28" s="111"/>
      <c r="P28" s="108" t="s">
        <v>27</v>
      </c>
      <c r="Q28" s="109"/>
      <c r="R28" s="109"/>
      <c r="S28" s="110"/>
      <c r="T28" s="111"/>
      <c r="U28" s="108"/>
      <c r="V28" s="109"/>
      <c r="W28" s="111"/>
      <c r="X28" s="113">
        <f>SUM(I28+K28+M28+O28+U28+V28+W28)</f>
        <v>70</v>
      </c>
      <c r="Y28" s="114"/>
      <c r="Z28" s="114"/>
      <c r="AA28" s="114"/>
      <c r="AB28" s="114"/>
      <c r="AC28" s="114"/>
      <c r="AD28" s="114"/>
    </row>
    <row r="29" ht="14.25" customHeight="1">
      <c r="A29" s="96">
        <v>14.0</v>
      </c>
      <c r="B29" s="96" t="s">
        <v>47</v>
      </c>
      <c r="C29" s="253" t="s">
        <v>23</v>
      </c>
      <c r="D29" s="254" t="s">
        <v>48</v>
      </c>
      <c r="E29" s="255" t="s">
        <v>93</v>
      </c>
      <c r="F29" s="100" t="s">
        <v>78</v>
      </c>
      <c r="G29" s="100">
        <v>31.0</v>
      </c>
      <c r="H29" s="101">
        <v>13.0</v>
      </c>
      <c r="I29" s="256">
        <f t="shared" si="10"/>
        <v>227.5</v>
      </c>
      <c r="J29" s="101"/>
      <c r="K29" s="256"/>
      <c r="L29" s="104"/>
      <c r="M29" s="258"/>
      <c r="N29" s="259"/>
      <c r="O29" s="111"/>
      <c r="P29" s="108" t="s">
        <v>27</v>
      </c>
      <c r="Q29" s="109"/>
      <c r="R29" s="109"/>
      <c r="S29" s="110"/>
      <c r="T29" s="111"/>
      <c r="U29" s="108"/>
      <c r="V29" s="109"/>
      <c r="W29" s="111"/>
      <c r="X29" s="113"/>
      <c r="Y29" s="114"/>
      <c r="Z29" s="114"/>
      <c r="AA29" s="114"/>
      <c r="AB29" s="114"/>
      <c r="AC29" s="114"/>
      <c r="AD29" s="114"/>
    </row>
    <row r="30" ht="14.25" customHeight="1">
      <c r="A30" s="118">
        <v>15.0</v>
      </c>
      <c r="B30" s="118" t="s">
        <v>85</v>
      </c>
      <c r="C30" s="233"/>
      <c r="D30" s="260" t="s">
        <v>24</v>
      </c>
      <c r="E30" s="261" t="s">
        <v>94</v>
      </c>
      <c r="F30" s="122" t="s">
        <v>87</v>
      </c>
      <c r="G30" s="122">
        <v>7.0</v>
      </c>
      <c r="H30" s="123">
        <v>4.0</v>
      </c>
      <c r="I30" s="135">
        <f t="shared" si="10"/>
        <v>70</v>
      </c>
      <c r="J30" s="262"/>
      <c r="K30" s="135"/>
      <c r="L30" s="126">
        <v>10.0</v>
      </c>
      <c r="M30" s="263" t="s">
        <v>59</v>
      </c>
      <c r="N30" s="136"/>
      <c r="O30" s="132"/>
      <c r="P30" s="129" t="s">
        <v>27</v>
      </c>
      <c r="Q30" s="130"/>
      <c r="R30" s="130"/>
      <c r="S30" s="131"/>
      <c r="T30" s="132" t="s">
        <v>91</v>
      </c>
      <c r="U30" s="129"/>
      <c r="V30" s="130"/>
      <c r="W30" s="132"/>
      <c r="X30" s="133">
        <f>SUM(I30, K30, M30, U30, V30, W30)</f>
        <v>70</v>
      </c>
    </row>
    <row r="31" ht="14.25" customHeight="1">
      <c r="A31" s="118">
        <v>16.0</v>
      </c>
      <c r="B31" s="118" t="s">
        <v>85</v>
      </c>
      <c r="C31" s="233"/>
      <c r="D31" s="260" t="s">
        <v>24</v>
      </c>
      <c r="E31" s="261" t="s">
        <v>95</v>
      </c>
      <c r="F31" s="122" t="s">
        <v>89</v>
      </c>
      <c r="G31" s="122">
        <v>8.0</v>
      </c>
      <c r="H31" s="123">
        <v>4.0</v>
      </c>
      <c r="I31" s="135">
        <f t="shared" si="10"/>
        <v>70</v>
      </c>
      <c r="J31" s="123"/>
      <c r="K31" s="135"/>
      <c r="L31" s="126">
        <v>10.0</v>
      </c>
      <c r="M31" s="132"/>
      <c r="N31" s="136"/>
      <c r="O31" s="132"/>
      <c r="P31" s="129" t="s">
        <v>27</v>
      </c>
      <c r="Q31" s="130"/>
      <c r="R31" s="130"/>
      <c r="S31" s="131"/>
      <c r="T31" s="132"/>
      <c r="U31" s="129"/>
      <c r="V31" s="130"/>
      <c r="W31" s="132"/>
      <c r="X31" s="133">
        <f>SUM(I31+K31+M31+O31+U31+V31+W31)</f>
        <v>70</v>
      </c>
      <c r="Y31" s="134"/>
      <c r="Z31" s="134"/>
      <c r="AA31" s="134"/>
      <c r="AB31" s="134"/>
      <c r="AC31" s="134"/>
      <c r="AD31" s="134"/>
    </row>
    <row r="32" ht="14.25" customHeight="1">
      <c r="A32" s="96">
        <v>17.0</v>
      </c>
      <c r="B32" s="264" t="s">
        <v>52</v>
      </c>
      <c r="C32" s="253"/>
      <c r="D32" s="254" t="s">
        <v>29</v>
      </c>
      <c r="E32" s="255" t="s">
        <v>96</v>
      </c>
      <c r="F32" s="100" t="s">
        <v>97</v>
      </c>
      <c r="G32" s="100">
        <v>10.0</v>
      </c>
      <c r="H32" s="101">
        <v>14.0</v>
      </c>
      <c r="I32" s="256">
        <f t="shared" si="10"/>
        <v>245</v>
      </c>
      <c r="J32" s="101"/>
      <c r="K32" s="256"/>
      <c r="L32" s="265">
        <v>15.0</v>
      </c>
      <c r="M32" s="107" t="s">
        <v>59</v>
      </c>
      <c r="N32" s="259"/>
      <c r="O32" s="107"/>
      <c r="P32" s="108" t="s">
        <v>27</v>
      </c>
      <c r="Q32" s="109"/>
      <c r="R32" s="109"/>
      <c r="S32" s="110"/>
      <c r="T32" s="111"/>
      <c r="U32" s="108"/>
      <c r="V32" s="112"/>
      <c r="W32" s="111">
        <v>30.0</v>
      </c>
      <c r="X32" s="113">
        <f>SUM(I32, K32, M32, U32, V32, W32)</f>
        <v>275</v>
      </c>
      <c r="Y32" s="114"/>
      <c r="Z32" s="114"/>
      <c r="AA32" s="114"/>
      <c r="AB32" s="114"/>
      <c r="AC32" s="114"/>
      <c r="AD32" s="114"/>
    </row>
    <row r="33" ht="14.25" customHeight="1">
      <c r="A33" s="35">
        <v>18.0</v>
      </c>
      <c r="B33" s="35" t="s">
        <v>47</v>
      </c>
      <c r="C33" s="36" t="s">
        <v>23</v>
      </c>
      <c r="D33" s="37" t="s">
        <v>29</v>
      </c>
      <c r="E33" s="36" t="s">
        <v>98</v>
      </c>
      <c r="F33" s="64" t="s">
        <v>99</v>
      </c>
      <c r="G33" s="64">
        <v>31.0</v>
      </c>
      <c r="H33" s="67"/>
      <c r="I33" s="39">
        <f t="shared" si="10"/>
        <v>0</v>
      </c>
      <c r="J33" s="67"/>
      <c r="K33" s="39"/>
      <c r="L33" s="266"/>
      <c r="M33" s="41"/>
      <c r="N33" s="69"/>
      <c r="O33" s="73"/>
      <c r="P33" s="70"/>
      <c r="Q33" s="71"/>
      <c r="R33" s="71"/>
      <c r="S33" s="72"/>
      <c r="T33" s="73" t="s">
        <v>27</v>
      </c>
      <c r="U33" s="70"/>
      <c r="V33" s="71"/>
      <c r="W33" s="73"/>
      <c r="X33" s="47">
        <f>SUM(I33+K33+M33+O33+U33+V33+W33)</f>
        <v>0</v>
      </c>
      <c r="Y33" s="48"/>
      <c r="Z33" s="48"/>
      <c r="AA33" s="48"/>
      <c r="AB33" s="48"/>
      <c r="AC33" s="48"/>
      <c r="AD33" s="48"/>
    </row>
    <row r="34" ht="14.25" customHeight="1">
      <c r="A34" s="79">
        <v>19.0</v>
      </c>
      <c r="B34" s="267" t="s">
        <v>47</v>
      </c>
      <c r="C34" s="249"/>
      <c r="D34" s="250" t="s">
        <v>48</v>
      </c>
      <c r="E34" s="251" t="s">
        <v>100</v>
      </c>
      <c r="F34" s="81" t="s">
        <v>78</v>
      </c>
      <c r="G34" s="81">
        <v>31.0</v>
      </c>
      <c r="H34" s="84">
        <v>12.0</v>
      </c>
      <c r="I34" s="85">
        <f t="shared" si="10"/>
        <v>210</v>
      </c>
      <c r="J34" s="84"/>
      <c r="K34" s="85"/>
      <c r="L34" s="86"/>
      <c r="M34" s="85"/>
      <c r="N34" s="88"/>
      <c r="O34" s="89"/>
      <c r="P34" s="90" t="s">
        <v>27</v>
      </c>
      <c r="Q34" s="91"/>
      <c r="R34" s="91"/>
      <c r="S34" s="92"/>
      <c r="T34" s="140" t="s">
        <v>27</v>
      </c>
      <c r="U34" s="90"/>
      <c r="V34" s="91" t="s">
        <v>18</v>
      </c>
      <c r="W34" s="93"/>
      <c r="X34" s="94">
        <f>SUM(I34+K34+M34+U34+W34)</f>
        <v>210</v>
      </c>
      <c r="Y34" s="95"/>
      <c r="Z34" s="95"/>
      <c r="AA34" s="95"/>
      <c r="AB34" s="95"/>
      <c r="AC34" s="95"/>
      <c r="AD34" s="95"/>
    </row>
    <row r="35" ht="14.25" customHeight="1">
      <c r="A35" s="79">
        <v>20.0</v>
      </c>
      <c r="B35" s="79" t="s">
        <v>52</v>
      </c>
      <c r="C35" s="249"/>
      <c r="D35" s="250" t="s">
        <v>48</v>
      </c>
      <c r="E35" s="251" t="s">
        <v>101</v>
      </c>
      <c r="F35" s="83" t="s">
        <v>31</v>
      </c>
      <c r="G35" s="83">
        <v>22.0</v>
      </c>
      <c r="H35" s="84">
        <v>14.0</v>
      </c>
      <c r="I35" s="85">
        <f t="shared" si="10"/>
        <v>245</v>
      </c>
      <c r="J35" s="84"/>
      <c r="K35" s="85"/>
      <c r="L35" s="86"/>
      <c r="M35" s="139"/>
      <c r="N35" s="88" t="s">
        <v>59</v>
      </c>
      <c r="O35" s="89" t="s">
        <v>59</v>
      </c>
      <c r="P35" s="90" t="s">
        <v>27</v>
      </c>
      <c r="Q35" s="91"/>
      <c r="R35" s="91"/>
      <c r="S35" s="92"/>
      <c r="T35" s="93" t="s">
        <v>27</v>
      </c>
      <c r="U35" s="90"/>
      <c r="V35" s="91" t="s">
        <v>18</v>
      </c>
      <c r="W35" s="93"/>
      <c r="X35" s="94">
        <f t="shared" ref="X35:X36" si="14">SUM(I35, K35, M35, U35, V35, W35)</f>
        <v>245</v>
      </c>
      <c r="Y35" s="95"/>
      <c r="Z35" s="95"/>
      <c r="AA35" s="95"/>
      <c r="AB35" s="95"/>
      <c r="AC35" s="95"/>
      <c r="AD35" s="95"/>
    </row>
    <row r="36" ht="14.25" customHeight="1">
      <c r="A36" s="268">
        <v>21.0</v>
      </c>
      <c r="B36" s="249" t="s">
        <v>52</v>
      </c>
      <c r="C36" s="249"/>
      <c r="D36" s="250" t="s">
        <v>48</v>
      </c>
      <c r="E36" s="79" t="s">
        <v>102</v>
      </c>
      <c r="F36" s="79" t="s">
        <v>103</v>
      </c>
      <c r="G36" s="269">
        <v>14.0</v>
      </c>
      <c r="H36" s="116">
        <v>14.0</v>
      </c>
      <c r="I36" s="270">
        <f t="shared" si="10"/>
        <v>245</v>
      </c>
      <c r="J36" s="271"/>
      <c r="K36" s="224"/>
      <c r="L36" s="272"/>
      <c r="M36" s="273"/>
      <c r="N36" s="274" t="s">
        <v>59</v>
      </c>
      <c r="O36" s="275" t="s">
        <v>59</v>
      </c>
      <c r="P36" s="214" t="s">
        <v>27</v>
      </c>
      <c r="Q36" s="221"/>
      <c r="R36" s="221"/>
      <c r="S36" s="221"/>
      <c r="T36" s="268" t="s">
        <v>27</v>
      </c>
      <c r="U36" s="216"/>
      <c r="V36" s="223" t="s">
        <v>104</v>
      </c>
      <c r="W36" s="276"/>
      <c r="X36" s="277">
        <f t="shared" si="14"/>
        <v>245</v>
      </c>
      <c r="Y36" s="216"/>
      <c r="Z36" s="221"/>
      <c r="AA36" s="221"/>
      <c r="AB36" s="221"/>
      <c r="AC36" s="221"/>
      <c r="AD36" s="221"/>
    </row>
    <row r="37" ht="14.25" customHeight="1">
      <c r="A37" s="79">
        <v>22.0</v>
      </c>
      <c r="B37" s="79" t="s">
        <v>32</v>
      </c>
      <c r="C37" s="249"/>
      <c r="D37" s="250" t="s">
        <v>48</v>
      </c>
      <c r="E37" s="249" t="s">
        <v>105</v>
      </c>
      <c r="F37" s="81" t="s">
        <v>106</v>
      </c>
      <c r="G37" s="81">
        <v>42.0</v>
      </c>
      <c r="H37" s="84">
        <v>12.0</v>
      </c>
      <c r="I37" s="85">
        <f t="shared" si="10"/>
        <v>210</v>
      </c>
      <c r="J37" s="84"/>
      <c r="K37" s="115"/>
      <c r="L37" s="86"/>
      <c r="M37" s="139"/>
      <c r="N37" s="88">
        <v>20.0</v>
      </c>
      <c r="O37" s="89" t="s">
        <v>59</v>
      </c>
      <c r="P37" s="90" t="s">
        <v>27</v>
      </c>
      <c r="Q37" s="91"/>
      <c r="R37" s="91"/>
      <c r="S37" s="92"/>
      <c r="T37" s="93" t="s">
        <v>91</v>
      </c>
      <c r="U37" s="90"/>
      <c r="V37" s="141" t="s">
        <v>60</v>
      </c>
      <c r="W37" s="93"/>
      <c r="X37" s="94">
        <f>SUM(I37+K37+M37+U38+U37+W37)</f>
        <v>210</v>
      </c>
      <c r="Y37" s="95"/>
      <c r="Z37" s="95"/>
      <c r="AA37" s="95"/>
      <c r="AB37" s="95"/>
      <c r="AC37" s="95"/>
      <c r="AD37" s="95"/>
    </row>
    <row r="38" ht="14.25" customHeight="1">
      <c r="A38" s="79">
        <v>23.0</v>
      </c>
      <c r="B38" s="278" t="s">
        <v>52</v>
      </c>
      <c r="C38" s="279"/>
      <c r="D38" s="280" t="s">
        <v>48</v>
      </c>
      <c r="E38" s="281" t="s">
        <v>107</v>
      </c>
      <c r="F38" s="282" t="s">
        <v>108</v>
      </c>
      <c r="G38" s="282">
        <v>19.0</v>
      </c>
      <c r="H38" s="84">
        <v>14.0</v>
      </c>
      <c r="I38" s="85">
        <f t="shared" si="10"/>
        <v>245</v>
      </c>
      <c r="J38" s="84"/>
      <c r="K38" s="115"/>
      <c r="L38" s="86"/>
      <c r="M38" s="139"/>
      <c r="N38" s="88">
        <v>12.0</v>
      </c>
      <c r="O38" s="93" t="s">
        <v>59</v>
      </c>
      <c r="P38" s="90" t="s">
        <v>27</v>
      </c>
      <c r="Q38" s="91"/>
      <c r="R38" s="91"/>
      <c r="S38" s="92"/>
      <c r="T38" s="140" t="s">
        <v>83</v>
      </c>
      <c r="U38" s="90"/>
      <c r="V38" s="141" t="s">
        <v>104</v>
      </c>
      <c r="W38" s="93"/>
      <c r="X38" s="94">
        <f>SUM(I38+K38+M38+U38+W38)</f>
        <v>245</v>
      </c>
      <c r="Y38" s="95"/>
      <c r="Z38" s="95"/>
      <c r="AA38" s="95"/>
      <c r="AB38" s="95"/>
      <c r="AC38" s="95"/>
      <c r="AD38" s="95"/>
    </row>
    <row r="39" ht="14.25" customHeight="1">
      <c r="A39" s="79">
        <v>24.0</v>
      </c>
      <c r="B39" s="278" t="s">
        <v>32</v>
      </c>
      <c r="C39" s="279" t="s">
        <v>23</v>
      </c>
      <c r="D39" s="280" t="s">
        <v>48</v>
      </c>
      <c r="E39" s="279" t="s">
        <v>109</v>
      </c>
      <c r="F39" s="282" t="s">
        <v>110</v>
      </c>
      <c r="G39" s="282">
        <v>15.0</v>
      </c>
      <c r="H39" s="84">
        <v>10.0</v>
      </c>
      <c r="I39" s="85">
        <f t="shared" si="10"/>
        <v>175</v>
      </c>
      <c r="J39" s="84"/>
      <c r="K39" s="85"/>
      <c r="L39" s="86"/>
      <c r="M39" s="139"/>
      <c r="N39" s="88" t="s">
        <v>59</v>
      </c>
      <c r="O39" s="93" t="s">
        <v>59</v>
      </c>
      <c r="P39" s="90" t="s">
        <v>27</v>
      </c>
      <c r="Q39" s="91"/>
      <c r="R39" s="91"/>
      <c r="S39" s="92"/>
      <c r="T39" s="93" t="s">
        <v>91</v>
      </c>
      <c r="U39" s="90"/>
      <c r="V39" s="283"/>
      <c r="W39" s="93"/>
      <c r="X39" s="94">
        <f t="shared" ref="X39:X40" si="15">SUM(I39+K39+M39+U39+V39+W39)</f>
        <v>175</v>
      </c>
      <c r="Y39" s="95"/>
      <c r="Z39" s="95"/>
      <c r="AA39" s="95"/>
      <c r="AB39" s="95"/>
      <c r="AC39" s="95"/>
      <c r="AD39" s="95"/>
    </row>
    <row r="40" ht="14.25" customHeight="1">
      <c r="A40" s="79">
        <v>25.0</v>
      </c>
      <c r="B40" s="278" t="s">
        <v>32</v>
      </c>
      <c r="C40" s="279"/>
      <c r="D40" s="280" t="s">
        <v>48</v>
      </c>
      <c r="E40" s="279" t="s">
        <v>111</v>
      </c>
      <c r="F40" s="282" t="s">
        <v>112</v>
      </c>
      <c r="G40" s="282">
        <v>29.0</v>
      </c>
      <c r="H40" s="84">
        <v>14.0</v>
      </c>
      <c r="I40" s="85">
        <f t="shared" si="10"/>
        <v>245</v>
      </c>
      <c r="J40" s="84"/>
      <c r="K40" s="85"/>
      <c r="L40" s="138"/>
      <c r="M40" s="139"/>
      <c r="N40" s="88">
        <v>20.0</v>
      </c>
      <c r="O40" s="93">
        <v>0.0</v>
      </c>
      <c r="P40" s="90" t="s">
        <v>27</v>
      </c>
      <c r="Q40" s="91"/>
      <c r="R40" s="91"/>
      <c r="S40" s="92"/>
      <c r="T40" s="140" t="s">
        <v>113</v>
      </c>
      <c r="U40" s="90"/>
      <c r="V40" s="283"/>
      <c r="W40" s="93"/>
      <c r="X40" s="94">
        <f t="shared" si="15"/>
        <v>245</v>
      </c>
      <c r="Y40" s="95"/>
      <c r="Z40" s="95"/>
      <c r="AA40" s="95"/>
      <c r="AB40" s="95"/>
      <c r="AC40" s="95"/>
      <c r="AD40" s="95"/>
    </row>
    <row r="41" ht="14.25" customHeight="1">
      <c r="A41" s="119">
        <v>26.0</v>
      </c>
      <c r="B41" s="284" t="s">
        <v>32</v>
      </c>
      <c r="C41" s="285"/>
      <c r="D41" s="286" t="s">
        <v>64</v>
      </c>
      <c r="E41" s="285" t="s">
        <v>114</v>
      </c>
      <c r="F41" s="285" t="s">
        <v>115</v>
      </c>
      <c r="G41" s="285">
        <v>24.0</v>
      </c>
      <c r="H41" s="123">
        <v>7.0</v>
      </c>
      <c r="I41" s="135">
        <f t="shared" si="10"/>
        <v>122.5</v>
      </c>
      <c r="J41" s="123"/>
      <c r="K41" s="135"/>
      <c r="L41" s="287"/>
      <c r="M41" s="288"/>
      <c r="N41" s="136">
        <v>3.0</v>
      </c>
      <c r="O41" s="132" t="s">
        <v>59</v>
      </c>
      <c r="P41" s="129" t="s">
        <v>27</v>
      </c>
      <c r="Q41" s="130"/>
      <c r="R41" s="130"/>
      <c r="S41" s="131"/>
      <c r="T41" s="132" t="s">
        <v>27</v>
      </c>
      <c r="U41" s="129"/>
      <c r="V41" s="289" t="s">
        <v>104</v>
      </c>
      <c r="W41" s="132"/>
      <c r="X41" s="133">
        <f>SUM(I41+K41+M41)</f>
        <v>122.5</v>
      </c>
      <c r="Y41" s="134"/>
      <c r="Z41" s="134"/>
      <c r="AA41" s="134"/>
      <c r="AB41" s="134"/>
      <c r="AC41" s="134"/>
      <c r="AD41" s="134"/>
    </row>
    <row r="42" ht="14.25" customHeight="1">
      <c r="A42" s="119">
        <v>27.0</v>
      </c>
      <c r="B42" s="284" t="s">
        <v>52</v>
      </c>
      <c r="C42" s="285"/>
      <c r="D42" s="286" t="s">
        <v>64</v>
      </c>
      <c r="E42" s="290" t="s">
        <v>116</v>
      </c>
      <c r="F42" s="285" t="s">
        <v>80</v>
      </c>
      <c r="G42" s="285">
        <v>19.0</v>
      </c>
      <c r="H42" s="123">
        <v>12.0</v>
      </c>
      <c r="I42" s="135">
        <f t="shared" si="10"/>
        <v>210</v>
      </c>
      <c r="J42" s="123"/>
      <c r="K42" s="135"/>
      <c r="L42" s="287"/>
      <c r="M42" s="288"/>
      <c r="N42" s="136">
        <v>5.0</v>
      </c>
      <c r="O42" s="132">
        <v>250.0</v>
      </c>
      <c r="P42" s="129" t="s">
        <v>27</v>
      </c>
      <c r="Q42" s="130"/>
      <c r="R42" s="130"/>
      <c r="S42" s="131"/>
      <c r="T42" s="132" t="s">
        <v>27</v>
      </c>
      <c r="U42" s="129"/>
      <c r="V42" s="289" t="s">
        <v>117</v>
      </c>
      <c r="W42" s="132"/>
      <c r="X42" s="133">
        <f>SUM(I42+K42+M42+41)</f>
        <v>251</v>
      </c>
      <c r="Y42" s="134"/>
      <c r="Z42" s="134"/>
      <c r="AA42" s="134"/>
      <c r="AB42" s="134"/>
      <c r="AC42" s="134"/>
      <c r="AD42" s="134"/>
    </row>
    <row r="43" ht="14.25" customHeight="1">
      <c r="A43" s="80">
        <v>28.0</v>
      </c>
      <c r="B43" s="291" t="s">
        <v>32</v>
      </c>
      <c r="C43" s="282"/>
      <c r="D43" s="292" t="s">
        <v>48</v>
      </c>
      <c r="E43" s="282" t="s">
        <v>118</v>
      </c>
      <c r="F43" s="282" t="s">
        <v>112</v>
      </c>
      <c r="G43" s="282">
        <v>28.0</v>
      </c>
      <c r="H43" s="84">
        <v>8.0</v>
      </c>
      <c r="I43" s="293">
        <f t="shared" ref="I43:I45" si="16">(H43*17.5)</f>
        <v>140</v>
      </c>
      <c r="J43" s="84"/>
      <c r="K43" s="293"/>
      <c r="L43" s="294"/>
      <c r="M43" s="189"/>
      <c r="N43" s="88">
        <v>3.0</v>
      </c>
      <c r="O43" s="93" t="s">
        <v>59</v>
      </c>
      <c r="P43" s="90" t="s">
        <v>27</v>
      </c>
      <c r="Q43" s="91"/>
      <c r="R43" s="91"/>
      <c r="S43" s="92"/>
      <c r="T43" s="93" t="s">
        <v>27</v>
      </c>
      <c r="U43" s="90"/>
      <c r="V43" s="91"/>
      <c r="W43" s="93"/>
      <c r="X43" s="295">
        <f>SUM(I43, O43, M43, U43, V43, W43)</f>
        <v>140</v>
      </c>
      <c r="Y43" s="95"/>
      <c r="Z43" s="95"/>
      <c r="AA43" s="95"/>
      <c r="AB43" s="95"/>
      <c r="AC43" s="95"/>
      <c r="AD43" s="95"/>
    </row>
    <row r="44" ht="14.25" customHeight="1">
      <c r="A44" s="50">
        <v>29.0</v>
      </c>
      <c r="B44" s="296" t="s">
        <v>52</v>
      </c>
      <c r="C44" s="297" t="s">
        <v>23</v>
      </c>
      <c r="D44" s="298" t="s">
        <v>24</v>
      </c>
      <c r="E44" s="299" t="s">
        <v>119</v>
      </c>
      <c r="F44" s="297" t="s">
        <v>82</v>
      </c>
      <c r="G44" s="297">
        <v>11.0</v>
      </c>
      <c r="H44" s="54">
        <v>8.0</v>
      </c>
      <c r="I44" s="180">
        <f t="shared" si="16"/>
        <v>140</v>
      </c>
      <c r="J44" s="75"/>
      <c r="K44" s="180"/>
      <c r="L44" s="300">
        <v>10.0</v>
      </c>
      <c r="M44" s="62" t="s">
        <v>120</v>
      </c>
      <c r="N44" s="57"/>
      <c r="O44" s="62"/>
      <c r="P44" s="59" t="s">
        <v>27</v>
      </c>
      <c r="Q44" s="60"/>
      <c r="R44" s="60"/>
      <c r="S44" s="61"/>
      <c r="T44" s="62"/>
      <c r="U44" s="59"/>
      <c r="V44" s="60"/>
      <c r="W44" s="62"/>
      <c r="X44" s="301"/>
      <c r="Y44" s="34"/>
      <c r="Z44" s="34"/>
      <c r="AA44" s="34"/>
      <c r="AB44" s="34"/>
      <c r="AC44" s="34"/>
      <c r="AD44" s="34"/>
    </row>
    <row r="45" ht="14.25" customHeight="1">
      <c r="A45" s="50">
        <v>30.0</v>
      </c>
      <c r="B45" s="302" t="s">
        <v>32</v>
      </c>
      <c r="C45" s="297" t="s">
        <v>23</v>
      </c>
      <c r="D45" s="298" t="s">
        <v>24</v>
      </c>
      <c r="E45" s="297" t="s">
        <v>121</v>
      </c>
      <c r="F45" s="297" t="s">
        <v>122</v>
      </c>
      <c r="G45" s="297">
        <v>38.0</v>
      </c>
      <c r="H45" s="54">
        <v>2.0</v>
      </c>
      <c r="I45" s="303">
        <f t="shared" si="16"/>
        <v>35</v>
      </c>
      <c r="J45" s="54"/>
      <c r="K45" s="303"/>
      <c r="L45" s="304"/>
      <c r="M45" s="305"/>
      <c r="N45" s="57">
        <v>20.0</v>
      </c>
      <c r="O45" s="62">
        <v>18.0</v>
      </c>
      <c r="P45" s="59" t="s">
        <v>27</v>
      </c>
      <c r="Q45" s="60"/>
      <c r="R45" s="60"/>
      <c r="S45" s="61"/>
      <c r="T45" s="62"/>
      <c r="U45" s="59"/>
      <c r="V45" s="60"/>
      <c r="W45" s="62"/>
      <c r="X45" s="306">
        <f>SUM(I45+K45+M45+O45+U45+V45+W45)</f>
        <v>53</v>
      </c>
      <c r="Y45" s="34"/>
      <c r="Z45" s="34"/>
      <c r="AA45" s="34"/>
      <c r="AB45" s="34"/>
      <c r="AC45" s="34"/>
      <c r="AD45" s="34"/>
    </row>
    <row r="46" ht="14.25" customHeight="1">
      <c r="A46" s="142" t="s">
        <v>61</v>
      </c>
      <c r="B46" s="143"/>
      <c r="C46" s="143"/>
      <c r="D46" s="143"/>
      <c r="E46" s="307"/>
      <c r="F46" s="308"/>
      <c r="G46" s="308"/>
      <c r="H46" s="309">
        <f t="shared" ref="H46:K46" si="17">SUM(H16:H45)</f>
        <v>303</v>
      </c>
      <c r="I46" s="310">
        <f t="shared" si="17"/>
        <v>5302.5</v>
      </c>
      <c r="J46" s="309">
        <f t="shared" si="17"/>
        <v>25</v>
      </c>
      <c r="K46" s="310">
        <f t="shared" si="17"/>
        <v>875</v>
      </c>
      <c r="L46" s="311">
        <f>SUM(L18:L45)</f>
        <v>182</v>
      </c>
      <c r="M46" s="312">
        <f t="shared" ref="M46:O46" si="18">SUM(M16:M45)</f>
        <v>4985</v>
      </c>
      <c r="N46" s="313">
        <f t="shared" si="18"/>
        <v>117</v>
      </c>
      <c r="O46" s="314">
        <f t="shared" si="18"/>
        <v>1318</v>
      </c>
      <c r="P46" s="314"/>
      <c r="Q46" s="314"/>
      <c r="R46" s="314"/>
      <c r="S46" s="314"/>
      <c r="T46" s="314"/>
      <c r="U46" s="315">
        <f t="shared" ref="U46:X46" si="19">SUM(U16:U45)</f>
        <v>0</v>
      </c>
      <c r="V46" s="314">
        <f t="shared" si="19"/>
        <v>0</v>
      </c>
      <c r="W46" s="315">
        <f t="shared" si="19"/>
        <v>90</v>
      </c>
      <c r="X46" s="314">
        <f t="shared" si="19"/>
        <v>11594</v>
      </c>
      <c r="Y46" s="316"/>
      <c r="Z46" s="316"/>
      <c r="AA46" s="316"/>
      <c r="AB46" s="316"/>
      <c r="AC46" s="316"/>
      <c r="AD46" s="316"/>
    </row>
    <row r="47" ht="14.25" customHeight="1">
      <c r="A47" s="317">
        <v>1.0</v>
      </c>
      <c r="B47" s="318" t="s">
        <v>123</v>
      </c>
      <c r="C47" s="317" t="s">
        <v>23</v>
      </c>
      <c r="D47" s="319" t="s">
        <v>29</v>
      </c>
      <c r="E47" s="317" t="s">
        <v>124</v>
      </c>
      <c r="F47" s="320" t="s">
        <v>125</v>
      </c>
      <c r="G47" s="320">
        <v>45.0</v>
      </c>
      <c r="H47" s="321">
        <v>0.0</v>
      </c>
      <c r="I47" s="322">
        <f>(H47*17.5)</f>
        <v>0</v>
      </c>
      <c r="J47" s="323"/>
      <c r="K47" s="324"/>
      <c r="L47" s="325"/>
      <c r="M47" s="326"/>
      <c r="N47" s="325">
        <v>400.0</v>
      </c>
      <c r="O47" s="327">
        <v>13000.0</v>
      </c>
      <c r="P47" s="328"/>
      <c r="Q47" s="329"/>
      <c r="R47" s="330"/>
      <c r="S47" s="330" t="s">
        <v>27</v>
      </c>
      <c r="T47" s="324"/>
      <c r="U47" s="331"/>
      <c r="V47" s="330"/>
      <c r="W47" s="332" t="s">
        <v>126</v>
      </c>
      <c r="X47" s="333" t="s">
        <v>127</v>
      </c>
      <c r="Y47" s="334"/>
      <c r="Z47" s="334"/>
      <c r="AA47" s="334"/>
      <c r="AB47" s="334"/>
      <c r="AC47" s="334"/>
      <c r="AD47" s="334"/>
    </row>
    <row r="48" ht="14.25" customHeight="1">
      <c r="A48" s="335">
        <v>2.0</v>
      </c>
      <c r="B48" s="336" t="s">
        <v>128</v>
      </c>
      <c r="C48" s="337"/>
      <c r="D48" s="338" t="s">
        <v>67</v>
      </c>
      <c r="E48" s="337" t="s">
        <v>129</v>
      </c>
      <c r="F48" s="339" t="s">
        <v>130</v>
      </c>
      <c r="G48" s="337">
        <v>96.0</v>
      </c>
      <c r="H48" s="340">
        <v>5.0</v>
      </c>
      <c r="I48" s="39">
        <f t="shared" ref="I48:I62" si="20">H48*17.5</f>
        <v>87.5</v>
      </c>
      <c r="J48" s="340"/>
      <c r="K48" s="39"/>
      <c r="L48" s="40">
        <v>40.0</v>
      </c>
      <c r="M48" s="165">
        <v>1400.0</v>
      </c>
      <c r="N48" s="266"/>
      <c r="O48" s="39"/>
      <c r="P48" s="341" t="s">
        <v>27</v>
      </c>
      <c r="Q48" s="342"/>
      <c r="R48" s="342"/>
      <c r="S48" s="343" t="s">
        <v>27</v>
      </c>
      <c r="T48" s="39"/>
      <c r="U48" s="341"/>
      <c r="V48" s="342"/>
      <c r="W48" s="39"/>
      <c r="X48" s="344" t="s">
        <v>27</v>
      </c>
      <c r="Y48" s="48"/>
      <c r="Z48" s="48"/>
      <c r="AA48" s="48"/>
      <c r="AB48" s="48"/>
      <c r="AC48" s="48"/>
      <c r="AD48" s="48"/>
    </row>
    <row r="49" ht="14.25" customHeight="1">
      <c r="A49" s="335">
        <v>3.0</v>
      </c>
      <c r="B49" s="336" t="s">
        <v>32</v>
      </c>
      <c r="C49" s="337"/>
      <c r="D49" s="338" t="s">
        <v>67</v>
      </c>
      <c r="E49" s="337" t="s">
        <v>131</v>
      </c>
      <c r="F49" s="339" t="s">
        <v>132</v>
      </c>
      <c r="G49" s="337">
        <v>102.0</v>
      </c>
      <c r="H49" s="340">
        <v>4.0</v>
      </c>
      <c r="I49" s="39">
        <f t="shared" si="20"/>
        <v>70</v>
      </c>
      <c r="J49" s="340"/>
      <c r="K49" s="39"/>
      <c r="L49" s="40">
        <v>48.0</v>
      </c>
      <c r="M49" s="165">
        <v>1680.0</v>
      </c>
      <c r="N49" s="266"/>
      <c r="O49" s="39"/>
      <c r="P49" s="341" t="s">
        <v>27</v>
      </c>
      <c r="Q49" s="342"/>
      <c r="R49" s="342"/>
      <c r="S49" s="343" t="s">
        <v>27</v>
      </c>
      <c r="T49" s="39"/>
      <c r="U49" s="341"/>
      <c r="V49" s="342"/>
      <c r="W49" s="39"/>
      <c r="X49" s="47">
        <f t="shared" ref="X49:X52" si="21">SUM(I49+K49+M49+O49+U49+V49+W49)</f>
        <v>1750</v>
      </c>
      <c r="Y49" s="48"/>
      <c r="Z49" s="48"/>
      <c r="AA49" s="48"/>
      <c r="AB49" s="48"/>
      <c r="AC49" s="48"/>
      <c r="AD49" s="48"/>
    </row>
    <row r="50" ht="14.25" customHeight="1">
      <c r="A50" s="49">
        <v>4.0</v>
      </c>
      <c r="B50" s="345" t="s">
        <v>52</v>
      </c>
      <c r="C50" s="346" t="s">
        <v>23</v>
      </c>
      <c r="D50" s="347" t="s">
        <v>64</v>
      </c>
      <c r="E50" s="346" t="s">
        <v>133</v>
      </c>
      <c r="F50" s="299" t="s">
        <v>134</v>
      </c>
      <c r="G50" s="297">
        <v>102.0</v>
      </c>
      <c r="H50" s="54">
        <v>14.0</v>
      </c>
      <c r="I50" s="25">
        <f t="shared" si="20"/>
        <v>245</v>
      </c>
      <c r="J50" s="54"/>
      <c r="K50" s="25"/>
      <c r="L50" s="55"/>
      <c r="M50" s="62"/>
      <c r="N50" s="57"/>
      <c r="O50" s="62"/>
      <c r="P50" s="59" t="s">
        <v>27</v>
      </c>
      <c r="Q50" s="60"/>
      <c r="R50" s="60"/>
      <c r="S50" s="61"/>
      <c r="T50" s="62"/>
      <c r="U50" s="59"/>
      <c r="V50" s="60"/>
      <c r="W50" s="62"/>
      <c r="X50" s="33">
        <f t="shared" si="21"/>
        <v>245</v>
      </c>
      <c r="Y50" s="34"/>
      <c r="Z50" s="34"/>
      <c r="AA50" s="34"/>
      <c r="AB50" s="34"/>
      <c r="AC50" s="34"/>
      <c r="AD50" s="34"/>
    </row>
    <row r="51" ht="14.25" customHeight="1">
      <c r="A51" s="49">
        <v>5.0</v>
      </c>
      <c r="B51" s="345" t="s">
        <v>32</v>
      </c>
      <c r="C51" s="346"/>
      <c r="D51" s="348" t="s">
        <v>44</v>
      </c>
      <c r="E51" s="349" t="s">
        <v>135</v>
      </c>
      <c r="F51" s="299" t="s">
        <v>136</v>
      </c>
      <c r="G51" s="299">
        <v>35.0</v>
      </c>
      <c r="H51" s="54">
        <v>0.0</v>
      </c>
      <c r="I51" s="25">
        <f t="shared" si="20"/>
        <v>0</v>
      </c>
      <c r="J51" s="54">
        <v>200.0</v>
      </c>
      <c r="K51" s="25">
        <v>7000.0</v>
      </c>
      <c r="L51" s="55"/>
      <c r="M51" s="62"/>
      <c r="N51" s="57"/>
      <c r="O51" s="73"/>
      <c r="P51" s="350" t="s">
        <v>27</v>
      </c>
      <c r="Q51" s="60"/>
      <c r="R51" s="60"/>
      <c r="S51" s="61"/>
      <c r="T51" s="62"/>
      <c r="U51" s="59"/>
      <c r="V51" s="60"/>
      <c r="W51" s="73"/>
      <c r="X51" s="33">
        <f t="shared" si="21"/>
        <v>7000</v>
      </c>
      <c r="Y51" s="34"/>
      <c r="Z51" s="34"/>
      <c r="AA51" s="34"/>
      <c r="AB51" s="34"/>
      <c r="AC51" s="34"/>
      <c r="AD51" s="34"/>
    </row>
    <row r="52" ht="14.25" customHeight="1">
      <c r="A52" s="118">
        <v>6.0</v>
      </c>
      <c r="B52" s="351" t="s">
        <v>32</v>
      </c>
      <c r="C52" s="352"/>
      <c r="D52" s="353" t="s">
        <v>29</v>
      </c>
      <c r="E52" s="354" t="s">
        <v>137</v>
      </c>
      <c r="F52" s="285" t="s">
        <v>136</v>
      </c>
      <c r="G52" s="285">
        <v>90.0</v>
      </c>
      <c r="H52" s="355">
        <v>14.0</v>
      </c>
      <c r="I52" s="256">
        <f t="shared" si="20"/>
        <v>245</v>
      </c>
      <c r="J52" s="123"/>
      <c r="K52" s="135"/>
      <c r="L52" s="126">
        <v>48.0</v>
      </c>
      <c r="M52" s="235">
        <v>1120.0</v>
      </c>
      <c r="N52" s="136"/>
      <c r="O52" s="111"/>
      <c r="P52" s="129" t="s">
        <v>27</v>
      </c>
      <c r="Q52" s="130"/>
      <c r="R52" s="130"/>
      <c r="S52" s="131" t="s">
        <v>27</v>
      </c>
      <c r="T52" s="132"/>
      <c r="U52" s="129"/>
      <c r="V52" s="130"/>
      <c r="W52" s="132">
        <v>200.0</v>
      </c>
      <c r="X52" s="133">
        <f t="shared" si="21"/>
        <v>1565</v>
      </c>
    </row>
    <row r="53" ht="14.25" customHeight="1">
      <c r="A53" s="119">
        <v>7.0</v>
      </c>
      <c r="B53" s="356" t="s">
        <v>138</v>
      </c>
      <c r="C53" s="285"/>
      <c r="D53" s="357" t="s">
        <v>139</v>
      </c>
      <c r="E53" s="354" t="s">
        <v>140</v>
      </c>
      <c r="F53" s="285" t="s">
        <v>130</v>
      </c>
      <c r="G53" s="285">
        <v>96.0</v>
      </c>
      <c r="H53" s="101">
        <v>0.0</v>
      </c>
      <c r="I53" s="256">
        <f t="shared" si="20"/>
        <v>0</v>
      </c>
      <c r="J53" s="123"/>
      <c r="K53" s="135"/>
      <c r="L53" s="126">
        <v>63.0</v>
      </c>
      <c r="M53" s="132">
        <v>1575.0</v>
      </c>
      <c r="N53" s="136"/>
      <c r="O53" s="111"/>
      <c r="P53" s="129" t="s">
        <v>27</v>
      </c>
      <c r="Q53" s="130"/>
      <c r="R53" s="130"/>
      <c r="S53" s="131"/>
      <c r="T53" s="132"/>
      <c r="U53" s="129"/>
      <c r="V53" s="130"/>
      <c r="W53" s="132"/>
      <c r="X53" s="132"/>
    </row>
    <row r="54" ht="14.25" customHeight="1">
      <c r="A54" s="63">
        <v>8.0</v>
      </c>
      <c r="B54" s="358" t="s">
        <v>138</v>
      </c>
      <c r="C54" s="359"/>
      <c r="D54" s="360" t="s">
        <v>64</v>
      </c>
      <c r="E54" s="361" t="s">
        <v>141</v>
      </c>
      <c r="F54" s="359" t="s">
        <v>142</v>
      </c>
      <c r="G54" s="359">
        <v>71.0</v>
      </c>
      <c r="H54" s="67">
        <v>13.0</v>
      </c>
      <c r="I54" s="39">
        <f t="shared" si="20"/>
        <v>227.5</v>
      </c>
      <c r="J54" s="67"/>
      <c r="K54" s="39"/>
      <c r="L54" s="42">
        <v>26.0</v>
      </c>
      <c r="M54" s="73">
        <v>1000.0</v>
      </c>
      <c r="N54" s="69"/>
      <c r="O54" s="73"/>
      <c r="P54" s="70" t="s">
        <v>27</v>
      </c>
      <c r="Q54" s="71"/>
      <c r="R54" s="71"/>
      <c r="S54" s="72" t="s">
        <v>27</v>
      </c>
      <c r="T54" s="73"/>
      <c r="U54" s="70"/>
      <c r="V54" s="71"/>
      <c r="W54" s="73"/>
      <c r="X54" s="47">
        <f>SUM(I54+K54+M54+O54+U54+V54+W54)</f>
        <v>1227.5</v>
      </c>
      <c r="Y54" s="48"/>
      <c r="Z54" s="48"/>
      <c r="AA54" s="48"/>
      <c r="AB54" s="48"/>
      <c r="AC54" s="48"/>
      <c r="AD54" s="48"/>
    </row>
    <row r="55" ht="14.25" customHeight="1">
      <c r="A55" s="80">
        <v>9.0</v>
      </c>
      <c r="B55" s="362" t="s">
        <v>138</v>
      </c>
      <c r="C55" s="282"/>
      <c r="D55" s="292" t="s">
        <v>48</v>
      </c>
      <c r="E55" s="281" t="s">
        <v>143</v>
      </c>
      <c r="F55" s="282" t="s">
        <v>144</v>
      </c>
      <c r="G55" s="282">
        <v>128.0</v>
      </c>
      <c r="H55" s="84">
        <v>14.0</v>
      </c>
      <c r="I55" s="85">
        <f t="shared" si="20"/>
        <v>245</v>
      </c>
      <c r="J55" s="84"/>
      <c r="K55" s="85"/>
      <c r="L55" s="363"/>
      <c r="M55" s="93"/>
      <c r="N55" s="88">
        <v>6.0</v>
      </c>
      <c r="O55" s="93">
        <v>180.0</v>
      </c>
      <c r="P55" s="90" t="s">
        <v>27</v>
      </c>
      <c r="Q55" s="91"/>
      <c r="R55" s="91"/>
      <c r="S55" s="92"/>
      <c r="T55" s="93" t="s">
        <v>27</v>
      </c>
      <c r="U55" s="90"/>
      <c r="V55" s="91"/>
      <c r="W55" s="93">
        <v>1000.0</v>
      </c>
      <c r="X55" s="94">
        <f>SUM(I55, M55, O55, U55, V55, W55)</f>
        <v>1425</v>
      </c>
      <c r="Y55" s="95" t="s">
        <v>145</v>
      </c>
      <c r="Z55" s="95"/>
      <c r="AA55" s="95"/>
      <c r="AB55" s="95"/>
      <c r="AC55" s="95"/>
      <c r="AD55" s="95"/>
    </row>
    <row r="56" ht="14.25" customHeight="1">
      <c r="A56" s="97">
        <v>10.0</v>
      </c>
      <c r="B56" s="364" t="s">
        <v>138</v>
      </c>
      <c r="C56" s="365"/>
      <c r="D56" s="366" t="s">
        <v>29</v>
      </c>
      <c r="E56" s="367" t="s">
        <v>146</v>
      </c>
      <c r="F56" s="365" t="s">
        <v>134</v>
      </c>
      <c r="G56" s="365">
        <v>40.0</v>
      </c>
      <c r="H56" s="101">
        <v>14.0</v>
      </c>
      <c r="I56" s="256">
        <f t="shared" si="20"/>
        <v>245</v>
      </c>
      <c r="J56" s="101">
        <v>30.0</v>
      </c>
      <c r="K56" s="256">
        <v>1050.0</v>
      </c>
      <c r="L56" s="368"/>
      <c r="M56" s="111"/>
      <c r="N56" s="259"/>
      <c r="O56" s="111"/>
      <c r="P56" s="108" t="s">
        <v>27</v>
      </c>
      <c r="Q56" s="109"/>
      <c r="R56" s="109"/>
      <c r="S56" s="110"/>
      <c r="T56" s="111"/>
      <c r="U56" s="108"/>
      <c r="V56" s="109"/>
      <c r="W56" s="111"/>
      <c r="X56" s="113"/>
      <c r="Y56" s="114"/>
      <c r="Z56" s="114"/>
      <c r="AA56" s="114"/>
      <c r="AB56" s="114"/>
      <c r="AC56" s="114"/>
      <c r="AD56" s="114"/>
    </row>
    <row r="57" ht="14.25" customHeight="1">
      <c r="A57" s="369">
        <v>11.0</v>
      </c>
      <c r="B57" s="370" t="s">
        <v>138</v>
      </c>
      <c r="C57" s="371" t="s">
        <v>23</v>
      </c>
      <c r="D57" s="372" t="s">
        <v>48</v>
      </c>
      <c r="E57" s="373" t="s">
        <v>147</v>
      </c>
      <c r="F57" s="371" t="s">
        <v>148</v>
      </c>
      <c r="G57" s="371">
        <v>56.0</v>
      </c>
      <c r="H57" s="374">
        <v>14.0</v>
      </c>
      <c r="I57" s="375">
        <f t="shared" si="20"/>
        <v>245</v>
      </c>
      <c r="J57" s="374"/>
      <c r="K57" s="375"/>
      <c r="L57" s="363">
        <v>24.0</v>
      </c>
      <c r="M57" s="93">
        <v>1110.0</v>
      </c>
      <c r="N57" s="376"/>
      <c r="O57" s="377"/>
      <c r="P57" s="378" t="s">
        <v>27</v>
      </c>
      <c r="Q57" s="379"/>
      <c r="R57" s="379"/>
      <c r="S57" s="380"/>
      <c r="T57" s="377"/>
      <c r="U57" s="378"/>
      <c r="V57" s="379"/>
      <c r="W57" s="377"/>
      <c r="X57" s="381">
        <f>SUM(I57, K57, M57, O57, U57, V57, W57)</f>
        <v>1355</v>
      </c>
      <c r="Y57" s="382"/>
      <c r="Z57" s="382"/>
      <c r="AA57" s="382"/>
      <c r="AB57" s="382"/>
      <c r="AC57" s="382"/>
      <c r="AD57" s="382"/>
    </row>
    <row r="58" ht="14.25" customHeight="1">
      <c r="A58" s="49">
        <v>12.0</v>
      </c>
      <c r="B58" s="345" t="s">
        <v>138</v>
      </c>
      <c r="C58" s="346"/>
      <c r="D58" s="347" t="s">
        <v>64</v>
      </c>
      <c r="E58" s="349" t="s">
        <v>149</v>
      </c>
      <c r="F58" s="299" t="s">
        <v>130</v>
      </c>
      <c r="G58" s="299">
        <v>69.0</v>
      </c>
      <c r="H58" s="54">
        <v>5.0</v>
      </c>
      <c r="I58" s="25">
        <f t="shared" si="20"/>
        <v>87.5</v>
      </c>
      <c r="J58" s="54"/>
      <c r="K58" s="25"/>
      <c r="L58" s="247">
        <v>8.0</v>
      </c>
      <c r="M58" s="62">
        <v>350.0</v>
      </c>
      <c r="N58" s="57"/>
      <c r="O58" s="73"/>
      <c r="P58" s="350" t="s">
        <v>27</v>
      </c>
      <c r="Q58" s="60"/>
      <c r="R58" s="60"/>
      <c r="S58" s="61"/>
      <c r="T58" s="62"/>
      <c r="U58" s="59"/>
      <c r="V58" s="60"/>
      <c r="W58" s="73"/>
      <c r="X58" s="33">
        <f>SUM(I58+K58+M58+O58+U58+V58+W58)</f>
        <v>437.5</v>
      </c>
      <c r="Y58" s="34"/>
      <c r="Z58" s="34"/>
      <c r="AA58" s="34"/>
      <c r="AB58" s="34"/>
      <c r="AC58" s="34"/>
      <c r="AD58" s="34"/>
    </row>
    <row r="59" ht="14.25" customHeight="1">
      <c r="A59" s="50">
        <v>13.0</v>
      </c>
      <c r="B59" s="302" t="s">
        <v>138</v>
      </c>
      <c r="C59" s="297" t="s">
        <v>23</v>
      </c>
      <c r="D59" s="383" t="s">
        <v>24</v>
      </c>
      <c r="E59" s="297" t="s">
        <v>150</v>
      </c>
      <c r="F59" s="297" t="s">
        <v>148</v>
      </c>
      <c r="G59" s="297">
        <v>202.0</v>
      </c>
      <c r="H59" s="54">
        <v>10.0</v>
      </c>
      <c r="I59" s="25">
        <f t="shared" si="20"/>
        <v>175</v>
      </c>
      <c r="J59" s="54"/>
      <c r="K59" s="31"/>
      <c r="L59" s="247"/>
      <c r="M59" s="62"/>
      <c r="N59" s="57"/>
      <c r="O59" s="73"/>
      <c r="P59" s="59" t="s">
        <v>27</v>
      </c>
      <c r="Q59" s="60"/>
      <c r="R59" s="60"/>
      <c r="S59" s="61"/>
      <c r="T59" s="62"/>
      <c r="U59" s="59"/>
      <c r="V59" s="60"/>
      <c r="W59" s="62"/>
      <c r="X59" s="33">
        <f>SUM(I59,M59,K59,U59,V59,W59)</f>
        <v>175</v>
      </c>
      <c r="Y59" s="34"/>
      <c r="Z59" s="34"/>
      <c r="AA59" s="34"/>
      <c r="AB59" s="34"/>
      <c r="AC59" s="34"/>
      <c r="AD59" s="34"/>
    </row>
    <row r="60" ht="14.25" customHeight="1">
      <c r="A60" s="50">
        <v>14.0</v>
      </c>
      <c r="B60" s="302" t="s">
        <v>138</v>
      </c>
      <c r="C60" s="297" t="s">
        <v>23</v>
      </c>
      <c r="D60" s="383" t="s">
        <v>151</v>
      </c>
      <c r="E60" s="297" t="s">
        <v>152</v>
      </c>
      <c r="F60" s="297" t="s">
        <v>142</v>
      </c>
      <c r="G60" s="297">
        <v>202.0</v>
      </c>
      <c r="H60" s="54">
        <v>14.0</v>
      </c>
      <c r="I60" s="25">
        <f t="shared" si="20"/>
        <v>245</v>
      </c>
      <c r="J60" s="54"/>
      <c r="K60" s="31"/>
      <c r="L60" s="247"/>
      <c r="M60" s="62"/>
      <c r="N60" s="57"/>
      <c r="O60" s="73"/>
      <c r="P60" s="59" t="s">
        <v>27</v>
      </c>
      <c r="Q60" s="60"/>
      <c r="R60" s="60"/>
      <c r="S60" s="61"/>
      <c r="T60" s="62"/>
      <c r="U60" s="59"/>
      <c r="V60" s="60"/>
      <c r="W60" s="62"/>
      <c r="X60" s="33">
        <f>SUM(I60,M60,U60,V60,W60,K60)</f>
        <v>245</v>
      </c>
      <c r="Y60" s="48"/>
      <c r="Z60" s="48"/>
      <c r="AA60" s="48"/>
      <c r="AB60" s="48"/>
      <c r="AC60" s="48"/>
      <c r="AD60" s="48"/>
    </row>
    <row r="61" ht="14.25" customHeight="1">
      <c r="A61" s="384">
        <v>15.0</v>
      </c>
      <c r="B61" s="385"/>
      <c r="C61" s="386"/>
      <c r="D61" s="387" t="s">
        <v>44</v>
      </c>
      <c r="E61" s="386" t="s">
        <v>153</v>
      </c>
      <c r="F61" s="386" t="s">
        <v>154</v>
      </c>
      <c r="G61" s="386">
        <v>36.0</v>
      </c>
      <c r="H61" s="388">
        <v>6.0</v>
      </c>
      <c r="I61" s="389">
        <f t="shared" si="20"/>
        <v>105</v>
      </c>
      <c r="J61" s="388"/>
      <c r="K61" s="390"/>
      <c r="L61" s="391"/>
      <c r="M61" s="392"/>
      <c r="N61" s="391"/>
      <c r="O61" s="393"/>
      <c r="P61" s="394" t="s">
        <v>27</v>
      </c>
      <c r="Q61" s="395"/>
      <c r="R61" s="395"/>
      <c r="S61" s="396"/>
      <c r="T61" s="397"/>
      <c r="U61" s="394">
        <v>70.0</v>
      </c>
      <c r="V61" s="395"/>
      <c r="W61" s="397"/>
      <c r="X61" s="398">
        <v>175.0</v>
      </c>
      <c r="Y61" s="399"/>
      <c r="Z61" s="399"/>
      <c r="AA61" s="399"/>
      <c r="AB61" s="399"/>
      <c r="AC61" s="399"/>
      <c r="AD61" s="399"/>
    </row>
    <row r="62" ht="14.25" customHeight="1">
      <c r="A62" s="63">
        <v>16.0</v>
      </c>
      <c r="B62" s="358" t="s">
        <v>138</v>
      </c>
      <c r="C62" s="359"/>
      <c r="D62" s="400" t="s">
        <v>24</v>
      </c>
      <c r="E62" s="359" t="s">
        <v>155</v>
      </c>
      <c r="F62" s="401" t="s">
        <v>156</v>
      </c>
      <c r="G62" s="401">
        <v>74.0</v>
      </c>
      <c r="H62" s="67">
        <v>7.0</v>
      </c>
      <c r="I62" s="39">
        <f t="shared" si="20"/>
        <v>122.5</v>
      </c>
      <c r="J62" s="67" t="s">
        <v>59</v>
      </c>
      <c r="K62" s="39"/>
      <c r="L62" s="402"/>
      <c r="M62" s="403"/>
      <c r="N62" s="69"/>
      <c r="O62" s="73"/>
      <c r="P62" s="70" t="s">
        <v>27</v>
      </c>
      <c r="Q62" s="71"/>
      <c r="R62" s="71"/>
      <c r="S62" s="72"/>
      <c r="T62" s="73"/>
      <c r="U62" s="70"/>
      <c r="V62" s="71"/>
      <c r="W62" s="73"/>
      <c r="X62" s="47">
        <f>SUM(I62+K62+M62+O62+U62+V62+W62)</f>
        <v>122.5</v>
      </c>
      <c r="Y62" s="48"/>
      <c r="Z62" s="48"/>
      <c r="AA62" s="48"/>
      <c r="AB62" s="48"/>
      <c r="AC62" s="48"/>
      <c r="AD62" s="48"/>
    </row>
    <row r="63" ht="14.25" customHeight="1">
      <c r="A63" s="142" t="s">
        <v>61</v>
      </c>
      <c r="B63" s="143"/>
      <c r="C63" s="143"/>
      <c r="D63" s="143"/>
      <c r="E63" s="144"/>
      <c r="F63" s="404"/>
      <c r="G63" s="404"/>
      <c r="H63" s="405">
        <f t="shared" ref="H63:I63" si="22">SUM(H48:H62)</f>
        <v>134</v>
      </c>
      <c r="I63" s="406">
        <f t="shared" si="22"/>
        <v>2345</v>
      </c>
      <c r="J63" s="405">
        <f>SUM(J46:J62)</f>
        <v>255</v>
      </c>
      <c r="K63" s="406">
        <f t="shared" ref="K63:O63" si="23">SUM(K48:K62)</f>
        <v>8050</v>
      </c>
      <c r="L63" s="407">
        <f t="shared" si="23"/>
        <v>257</v>
      </c>
      <c r="M63" s="408">
        <f t="shared" si="23"/>
        <v>8235</v>
      </c>
      <c r="N63" s="409">
        <f t="shared" si="23"/>
        <v>6</v>
      </c>
      <c r="O63" s="410">
        <f t="shared" si="23"/>
        <v>180</v>
      </c>
      <c r="P63" s="411"/>
      <c r="Q63" s="412"/>
      <c r="R63" s="412"/>
      <c r="S63" s="413"/>
      <c r="T63" s="410"/>
      <c r="U63" s="414">
        <f t="shared" ref="U63:X63" si="24">SUM(U48:U62)</f>
        <v>70</v>
      </c>
      <c r="V63" s="412">
        <f t="shared" si="24"/>
        <v>0</v>
      </c>
      <c r="W63" s="408">
        <f t="shared" si="24"/>
        <v>1200</v>
      </c>
      <c r="X63" s="415">
        <f t="shared" si="24"/>
        <v>15722.5</v>
      </c>
    </row>
    <row r="64" ht="14.25" customHeight="1">
      <c r="A64" s="416"/>
      <c r="D64" s="417"/>
      <c r="E64" s="416"/>
      <c r="F64" s="416"/>
      <c r="G64" s="416"/>
      <c r="L64" s="417"/>
      <c r="M64" s="417"/>
      <c r="N64" s="418"/>
    </row>
    <row r="65" ht="14.25" customHeight="1">
      <c r="A65" s="419" t="s">
        <v>157</v>
      </c>
      <c r="B65" s="143"/>
      <c r="C65" s="143"/>
      <c r="D65" s="143"/>
      <c r="E65" s="144"/>
      <c r="F65" s="420"/>
      <c r="G65" s="420"/>
      <c r="H65" s="421">
        <f t="shared" ref="H65:K65" si="25">H15+H46+H63</f>
        <v>557</v>
      </c>
      <c r="I65" s="412">
        <f t="shared" si="25"/>
        <v>9747.5</v>
      </c>
      <c r="J65" s="422">
        <f t="shared" si="25"/>
        <v>293</v>
      </c>
      <c r="K65" s="412">
        <f t="shared" si="25"/>
        <v>9380</v>
      </c>
      <c r="L65" s="422">
        <f t="shared" ref="L65:M65" si="26">SUM(L15, L46, L63)</f>
        <v>467</v>
      </c>
      <c r="M65" s="412">
        <f t="shared" si="26"/>
        <v>14320</v>
      </c>
      <c r="N65" s="422">
        <f t="shared" ref="N65:O65" si="27">N15+N46+N63</f>
        <v>277</v>
      </c>
      <c r="O65" s="412">
        <f t="shared" si="27"/>
        <v>1998</v>
      </c>
      <c r="P65" s="412"/>
      <c r="Q65" s="412"/>
      <c r="R65" s="412"/>
      <c r="S65" s="412"/>
      <c r="T65" s="412"/>
      <c r="U65" s="412">
        <f t="shared" ref="U65:X65" si="28">U15+U46+U63</f>
        <v>1870</v>
      </c>
      <c r="V65" s="412">
        <f t="shared" si="28"/>
        <v>0</v>
      </c>
      <c r="W65" s="412">
        <f t="shared" si="28"/>
        <v>2040</v>
      </c>
      <c r="X65" s="410">
        <f t="shared" si="28"/>
        <v>31871.5</v>
      </c>
    </row>
    <row r="66" ht="14.25" customHeight="1">
      <c r="A66" s="416"/>
      <c r="D66" s="417"/>
      <c r="E66" s="416"/>
      <c r="F66" s="416"/>
      <c r="G66" s="416"/>
      <c r="L66" s="417"/>
      <c r="M66" s="417"/>
      <c r="N66" s="418"/>
    </row>
    <row r="67" ht="14.25" customHeight="1">
      <c r="A67" s="416"/>
      <c r="B67" s="114"/>
      <c r="C67" s="114"/>
      <c r="D67" s="423"/>
      <c r="E67" s="424" t="s">
        <v>158</v>
      </c>
      <c r="F67" s="425"/>
      <c r="G67" s="425"/>
      <c r="H67" s="114"/>
      <c r="I67" s="426"/>
      <c r="K67" s="427" t="s">
        <v>159</v>
      </c>
      <c r="L67" s="417"/>
      <c r="M67" s="417"/>
      <c r="N67" s="418"/>
    </row>
    <row r="68" ht="14.25" customHeight="1">
      <c r="A68" s="416"/>
      <c r="D68" s="417"/>
      <c r="E68" s="428" t="s">
        <v>160</v>
      </c>
      <c r="F68" s="429"/>
      <c r="G68" s="429"/>
      <c r="L68" s="417"/>
      <c r="M68" s="417"/>
      <c r="N68" s="418"/>
    </row>
    <row r="69" ht="14.25" customHeight="1">
      <c r="A69" s="416"/>
      <c r="D69" s="417"/>
      <c r="E69" s="430" t="s">
        <v>161</v>
      </c>
      <c r="F69" s="431"/>
      <c r="G69" s="431"/>
      <c r="L69" s="417"/>
      <c r="M69" s="417"/>
      <c r="N69" s="418"/>
    </row>
    <row r="70" ht="28.5" customHeight="1">
      <c r="A70" s="416"/>
      <c r="D70" s="417"/>
      <c r="E70" s="432" t="s">
        <v>162</v>
      </c>
      <c r="F70" s="433"/>
      <c r="G70" s="416"/>
      <c r="L70" s="417"/>
      <c r="M70" s="417"/>
      <c r="N70" s="418"/>
    </row>
    <row r="71" ht="14.25" customHeight="1">
      <c r="A71" s="416"/>
      <c r="D71" s="417"/>
      <c r="E71" s="434" t="s">
        <v>163</v>
      </c>
      <c r="F71" s="433"/>
      <c r="G71" s="416"/>
      <c r="L71" s="417"/>
      <c r="M71" s="417"/>
      <c r="N71" s="418"/>
    </row>
    <row r="72" ht="14.25" customHeight="1">
      <c r="A72" s="416"/>
      <c r="D72" s="417"/>
      <c r="E72" s="416"/>
      <c r="F72" s="416"/>
      <c r="G72" s="416"/>
      <c r="L72" s="417"/>
      <c r="M72" s="417"/>
      <c r="N72" s="418"/>
    </row>
    <row r="73" ht="14.25" customHeight="1">
      <c r="A73" s="416"/>
      <c r="D73" s="417"/>
      <c r="E73" s="416"/>
      <c r="F73" s="416"/>
      <c r="G73" s="416"/>
      <c r="L73" s="417"/>
      <c r="M73" s="417"/>
      <c r="N73" s="418"/>
    </row>
    <row r="74" ht="14.25" customHeight="1">
      <c r="A74" s="416"/>
      <c r="D74" s="417"/>
      <c r="E74" s="416"/>
      <c r="F74" s="416"/>
      <c r="G74" s="416"/>
      <c r="L74" s="417"/>
      <c r="M74" s="417"/>
      <c r="N74" s="418"/>
    </row>
    <row r="75" ht="14.25" customHeight="1">
      <c r="A75" s="416"/>
      <c r="D75" s="417"/>
      <c r="E75" s="416"/>
      <c r="F75" s="416"/>
      <c r="G75" s="416"/>
      <c r="L75" s="417"/>
      <c r="M75" s="417"/>
      <c r="N75" s="418"/>
    </row>
    <row r="76" ht="14.25" customHeight="1">
      <c r="A76" s="416"/>
      <c r="D76" s="417"/>
      <c r="E76" s="416"/>
      <c r="F76" s="416"/>
      <c r="G76" s="416"/>
      <c r="L76" s="417"/>
      <c r="M76" s="417"/>
      <c r="N76" s="418"/>
    </row>
    <row r="77" ht="14.25" customHeight="1">
      <c r="A77" s="416"/>
      <c r="D77" s="417"/>
      <c r="E77" s="416"/>
      <c r="F77" s="416"/>
      <c r="G77" s="416"/>
      <c r="L77" s="417"/>
      <c r="M77" s="417"/>
      <c r="N77" s="418"/>
    </row>
    <row r="78" ht="14.25" customHeight="1">
      <c r="A78" s="416"/>
      <c r="D78" s="417"/>
      <c r="E78" s="416"/>
      <c r="F78" s="416"/>
      <c r="G78" s="416"/>
      <c r="L78" s="417"/>
      <c r="M78" s="417"/>
      <c r="N78" s="418"/>
    </row>
    <row r="79" ht="14.25" customHeight="1">
      <c r="A79" s="416"/>
      <c r="D79" s="417"/>
      <c r="E79" s="416"/>
      <c r="F79" s="416"/>
      <c r="G79" s="416"/>
      <c r="L79" s="417"/>
      <c r="M79" s="417"/>
      <c r="N79" s="418"/>
    </row>
    <row r="80" ht="14.25" customHeight="1">
      <c r="A80" s="416"/>
      <c r="D80" s="417"/>
      <c r="E80" s="416"/>
      <c r="F80" s="416"/>
      <c r="G80" s="416"/>
      <c r="L80" s="417"/>
      <c r="M80" s="417"/>
      <c r="N80" s="418"/>
    </row>
    <row r="81" ht="14.25" customHeight="1">
      <c r="A81" s="416"/>
      <c r="D81" s="417"/>
      <c r="E81" s="416"/>
      <c r="F81" s="416"/>
      <c r="G81" s="416"/>
      <c r="L81" s="417"/>
      <c r="M81" s="417"/>
      <c r="N81" s="418"/>
    </row>
    <row r="82" ht="14.25" customHeight="1">
      <c r="A82" s="416"/>
      <c r="D82" s="417"/>
      <c r="E82" s="416"/>
      <c r="F82" s="416"/>
      <c r="G82" s="416"/>
      <c r="L82" s="417"/>
      <c r="M82" s="417"/>
      <c r="N82" s="418"/>
    </row>
    <row r="83" ht="14.25" customHeight="1">
      <c r="A83" s="416"/>
      <c r="D83" s="417"/>
      <c r="E83" s="416"/>
      <c r="F83" s="416"/>
      <c r="G83" s="416"/>
      <c r="L83" s="417"/>
      <c r="M83" s="417"/>
      <c r="N83" s="418"/>
    </row>
    <row r="84" ht="14.25" customHeight="1">
      <c r="A84" s="416"/>
      <c r="D84" s="417"/>
      <c r="E84" s="416"/>
      <c r="F84" s="416"/>
      <c r="G84" s="416"/>
      <c r="L84" s="417"/>
      <c r="M84" s="417"/>
      <c r="N84" s="418"/>
    </row>
    <row r="85" ht="14.25" customHeight="1">
      <c r="A85" s="416"/>
      <c r="D85" s="417"/>
      <c r="E85" s="416"/>
      <c r="F85" s="416"/>
      <c r="G85" s="416"/>
      <c r="L85" s="417"/>
      <c r="M85" s="417"/>
      <c r="N85" s="418"/>
    </row>
    <row r="86" ht="14.25" customHeight="1">
      <c r="A86" s="416"/>
      <c r="D86" s="417"/>
      <c r="E86" s="416"/>
      <c r="F86" s="416"/>
      <c r="G86" s="416"/>
      <c r="L86" s="417"/>
      <c r="M86" s="417"/>
      <c r="N86" s="418"/>
    </row>
    <row r="87" ht="14.25" customHeight="1">
      <c r="A87" s="416"/>
      <c r="D87" s="417"/>
      <c r="E87" s="416"/>
      <c r="F87" s="416"/>
      <c r="G87" s="416"/>
      <c r="L87" s="417"/>
      <c r="M87" s="417"/>
      <c r="N87" s="418"/>
    </row>
    <row r="88" ht="14.25" customHeight="1">
      <c r="A88" s="416"/>
      <c r="D88" s="417"/>
      <c r="E88" s="416"/>
      <c r="F88" s="416"/>
      <c r="G88" s="416"/>
      <c r="L88" s="417"/>
      <c r="M88" s="417"/>
      <c r="N88" s="418"/>
    </row>
    <row r="89" ht="14.25" customHeight="1">
      <c r="A89" s="416"/>
      <c r="D89" s="417"/>
      <c r="E89" s="416"/>
      <c r="F89" s="416"/>
      <c r="G89" s="416"/>
      <c r="L89" s="417"/>
      <c r="M89" s="417"/>
      <c r="N89" s="418"/>
    </row>
    <row r="90" ht="14.25" customHeight="1">
      <c r="A90" s="416"/>
      <c r="D90" s="417"/>
      <c r="E90" s="416"/>
      <c r="F90" s="416"/>
      <c r="G90" s="416"/>
      <c r="L90" s="417"/>
      <c r="M90" s="417"/>
      <c r="N90" s="418"/>
    </row>
    <row r="91" ht="14.25" customHeight="1">
      <c r="A91" s="416"/>
      <c r="D91" s="417"/>
      <c r="E91" s="416"/>
      <c r="F91" s="416"/>
      <c r="G91" s="416"/>
      <c r="L91" s="417"/>
      <c r="M91" s="417"/>
      <c r="N91" s="418"/>
    </row>
    <row r="92" ht="14.25" customHeight="1">
      <c r="A92" s="416"/>
      <c r="D92" s="417"/>
      <c r="E92" s="416"/>
      <c r="F92" s="416"/>
      <c r="G92" s="416"/>
      <c r="L92" s="417"/>
      <c r="M92" s="417"/>
      <c r="N92" s="418"/>
    </row>
    <row r="93" ht="14.25" customHeight="1">
      <c r="A93" s="416"/>
      <c r="D93" s="417"/>
      <c r="E93" s="416"/>
      <c r="F93" s="416"/>
      <c r="G93" s="416"/>
      <c r="L93" s="417"/>
      <c r="M93" s="417"/>
      <c r="N93" s="418"/>
    </row>
    <row r="94" ht="14.25" customHeight="1">
      <c r="A94" s="416"/>
      <c r="D94" s="417"/>
      <c r="E94" s="416"/>
      <c r="F94" s="416"/>
      <c r="G94" s="416"/>
      <c r="L94" s="417"/>
      <c r="M94" s="417"/>
      <c r="N94" s="418"/>
    </row>
    <row r="95" ht="14.25" customHeight="1">
      <c r="A95" s="416"/>
      <c r="D95" s="417"/>
      <c r="E95" s="416"/>
      <c r="F95" s="416"/>
      <c r="G95" s="416"/>
      <c r="L95" s="417"/>
      <c r="M95" s="417"/>
      <c r="N95" s="418"/>
    </row>
    <row r="96" ht="14.25" customHeight="1">
      <c r="A96" s="416"/>
      <c r="D96" s="417"/>
      <c r="E96" s="416"/>
      <c r="F96" s="416"/>
      <c r="G96" s="416"/>
      <c r="L96" s="417"/>
      <c r="M96" s="417"/>
      <c r="N96" s="418"/>
    </row>
    <row r="97" ht="14.25" customHeight="1">
      <c r="A97" s="416"/>
      <c r="D97" s="417"/>
      <c r="E97" s="416"/>
      <c r="F97" s="416"/>
      <c r="G97" s="416"/>
      <c r="L97" s="417"/>
      <c r="M97" s="417"/>
      <c r="N97" s="418"/>
    </row>
    <row r="98" ht="14.25" customHeight="1">
      <c r="A98" s="416"/>
      <c r="D98" s="417"/>
      <c r="E98" s="416"/>
      <c r="F98" s="416"/>
      <c r="G98" s="416"/>
      <c r="L98" s="417"/>
      <c r="M98" s="417"/>
      <c r="N98" s="418"/>
    </row>
    <row r="99" ht="14.25" customHeight="1">
      <c r="A99" s="416"/>
      <c r="D99" s="417"/>
      <c r="E99" s="416"/>
      <c r="F99" s="416"/>
      <c r="G99" s="416"/>
      <c r="L99" s="417"/>
      <c r="M99" s="417"/>
      <c r="N99" s="418"/>
    </row>
    <row r="100" ht="14.25" customHeight="1">
      <c r="A100" s="416"/>
      <c r="D100" s="417"/>
      <c r="E100" s="416"/>
      <c r="F100" s="416"/>
      <c r="G100" s="416"/>
      <c r="L100" s="417"/>
      <c r="M100" s="417"/>
      <c r="N100" s="418"/>
    </row>
    <row r="101" ht="14.25" customHeight="1">
      <c r="A101" s="416"/>
      <c r="D101" s="417"/>
      <c r="E101" s="416"/>
      <c r="F101" s="416"/>
      <c r="G101" s="416"/>
      <c r="L101" s="417"/>
      <c r="M101" s="417"/>
      <c r="N101" s="418"/>
    </row>
    <row r="102" ht="14.25" customHeight="1">
      <c r="A102" s="416"/>
      <c r="D102" s="417"/>
      <c r="E102" s="416"/>
      <c r="F102" s="416"/>
      <c r="G102" s="416"/>
      <c r="L102" s="417"/>
      <c r="M102" s="417"/>
      <c r="N102" s="418"/>
    </row>
    <row r="103" ht="14.25" customHeight="1">
      <c r="A103" s="416"/>
      <c r="D103" s="417"/>
      <c r="E103" s="416"/>
      <c r="F103" s="416"/>
      <c r="G103" s="416"/>
      <c r="L103" s="417"/>
      <c r="M103" s="417"/>
      <c r="N103" s="418"/>
    </row>
    <row r="104" ht="14.25" customHeight="1">
      <c r="A104" s="416"/>
      <c r="D104" s="417"/>
      <c r="E104" s="416"/>
      <c r="F104" s="416"/>
      <c r="G104" s="416"/>
      <c r="L104" s="417"/>
      <c r="M104" s="417"/>
      <c r="N104" s="418"/>
    </row>
    <row r="105" ht="14.25" customHeight="1">
      <c r="A105" s="416"/>
      <c r="D105" s="417"/>
      <c r="E105" s="416"/>
      <c r="F105" s="416"/>
      <c r="G105" s="416"/>
      <c r="L105" s="417"/>
      <c r="M105" s="417"/>
      <c r="N105" s="418"/>
    </row>
    <row r="106" ht="14.25" customHeight="1">
      <c r="A106" s="416"/>
      <c r="D106" s="417"/>
      <c r="E106" s="416"/>
      <c r="F106" s="416"/>
      <c r="G106" s="416"/>
      <c r="L106" s="417"/>
      <c r="M106" s="417"/>
      <c r="N106" s="418"/>
    </row>
    <row r="107" ht="14.25" customHeight="1">
      <c r="A107" s="416"/>
      <c r="D107" s="417"/>
      <c r="E107" s="416"/>
      <c r="F107" s="416"/>
      <c r="G107" s="416"/>
      <c r="L107" s="417"/>
      <c r="M107" s="417"/>
      <c r="N107" s="418"/>
    </row>
    <row r="108" ht="14.25" customHeight="1">
      <c r="A108" s="416"/>
      <c r="D108" s="417"/>
      <c r="E108" s="416"/>
      <c r="F108" s="416"/>
      <c r="G108" s="416"/>
      <c r="L108" s="417"/>
      <c r="M108" s="417"/>
      <c r="N108" s="418"/>
    </row>
    <row r="109" ht="14.25" customHeight="1">
      <c r="A109" s="416"/>
      <c r="D109" s="417"/>
      <c r="E109" s="416"/>
      <c r="F109" s="416"/>
      <c r="G109" s="416"/>
      <c r="L109" s="417"/>
      <c r="M109" s="417"/>
      <c r="N109" s="418"/>
    </row>
    <row r="110" ht="14.25" customHeight="1">
      <c r="A110" s="416"/>
      <c r="D110" s="417"/>
      <c r="E110" s="416"/>
      <c r="F110" s="416"/>
      <c r="G110" s="416"/>
      <c r="L110" s="417"/>
      <c r="M110" s="417"/>
      <c r="N110" s="418"/>
    </row>
    <row r="111" ht="14.25" customHeight="1">
      <c r="A111" s="416"/>
      <c r="D111" s="417"/>
      <c r="E111" s="416"/>
      <c r="F111" s="416"/>
      <c r="G111" s="416"/>
      <c r="L111" s="417"/>
      <c r="M111" s="417"/>
      <c r="N111" s="418"/>
    </row>
    <row r="112" ht="14.25" customHeight="1">
      <c r="A112" s="416"/>
      <c r="D112" s="417"/>
      <c r="E112" s="416"/>
      <c r="F112" s="416"/>
      <c r="G112" s="416"/>
      <c r="L112" s="417"/>
      <c r="M112" s="417"/>
      <c r="N112" s="418"/>
    </row>
    <row r="113" ht="14.25" customHeight="1">
      <c r="A113" s="416"/>
      <c r="D113" s="417"/>
      <c r="E113" s="416"/>
      <c r="F113" s="416"/>
      <c r="G113" s="416"/>
      <c r="L113" s="417"/>
      <c r="M113" s="417"/>
      <c r="N113" s="418"/>
    </row>
    <row r="114" ht="14.25" customHeight="1">
      <c r="A114" s="416"/>
      <c r="D114" s="417"/>
      <c r="E114" s="416"/>
      <c r="F114" s="416"/>
      <c r="G114" s="416"/>
      <c r="L114" s="417"/>
      <c r="M114" s="417"/>
      <c r="N114" s="418"/>
    </row>
    <row r="115" ht="14.25" customHeight="1">
      <c r="A115" s="416"/>
      <c r="D115" s="417"/>
      <c r="E115" s="416"/>
      <c r="F115" s="416"/>
      <c r="G115" s="416"/>
      <c r="L115" s="417"/>
      <c r="M115" s="417"/>
      <c r="N115" s="418"/>
    </row>
    <row r="116" ht="14.25" customHeight="1">
      <c r="A116" s="416"/>
      <c r="D116" s="417"/>
      <c r="E116" s="416"/>
      <c r="F116" s="416"/>
      <c r="G116" s="416"/>
      <c r="L116" s="417"/>
      <c r="M116" s="417"/>
      <c r="N116" s="418"/>
    </row>
    <row r="117" ht="14.25" customHeight="1">
      <c r="A117" s="416"/>
      <c r="D117" s="417"/>
      <c r="E117" s="416"/>
      <c r="F117" s="416"/>
      <c r="G117" s="416"/>
      <c r="L117" s="417"/>
      <c r="M117" s="417"/>
      <c r="N117" s="418"/>
    </row>
    <row r="118" ht="14.25" customHeight="1">
      <c r="A118" s="416"/>
      <c r="D118" s="417"/>
      <c r="E118" s="416"/>
      <c r="F118" s="416"/>
      <c r="G118" s="416"/>
      <c r="L118" s="417"/>
      <c r="M118" s="417"/>
      <c r="N118" s="418"/>
    </row>
    <row r="119" ht="14.25" customHeight="1">
      <c r="A119" s="416"/>
      <c r="D119" s="417"/>
      <c r="E119" s="416"/>
      <c r="F119" s="416"/>
      <c r="G119" s="416"/>
      <c r="L119" s="417"/>
      <c r="M119" s="417"/>
      <c r="N119" s="418"/>
    </row>
    <row r="120" ht="14.25" customHeight="1">
      <c r="A120" s="416"/>
      <c r="D120" s="417"/>
      <c r="E120" s="416"/>
      <c r="F120" s="416"/>
      <c r="G120" s="416"/>
      <c r="L120" s="417"/>
      <c r="M120" s="417"/>
      <c r="N120" s="418"/>
    </row>
    <row r="121" ht="14.25" customHeight="1">
      <c r="A121" s="416"/>
      <c r="D121" s="417"/>
      <c r="E121" s="416"/>
      <c r="F121" s="416"/>
      <c r="G121" s="416"/>
      <c r="L121" s="417"/>
      <c r="M121" s="417"/>
      <c r="N121" s="418"/>
    </row>
    <row r="122" ht="14.25" customHeight="1">
      <c r="A122" s="416"/>
      <c r="D122" s="417"/>
      <c r="E122" s="416"/>
      <c r="F122" s="416"/>
      <c r="G122" s="416"/>
      <c r="L122" s="417"/>
      <c r="M122" s="417"/>
      <c r="N122" s="418"/>
    </row>
    <row r="123" ht="14.25" customHeight="1">
      <c r="A123" s="416"/>
      <c r="D123" s="417"/>
      <c r="E123" s="416"/>
      <c r="F123" s="416"/>
      <c r="G123" s="416"/>
      <c r="L123" s="417"/>
      <c r="M123" s="417"/>
      <c r="N123" s="418"/>
    </row>
    <row r="124" ht="14.25" customHeight="1">
      <c r="A124" s="416"/>
      <c r="D124" s="417"/>
      <c r="E124" s="416"/>
      <c r="F124" s="416"/>
      <c r="G124" s="416"/>
      <c r="L124" s="417"/>
      <c r="M124" s="417"/>
      <c r="N124" s="418"/>
    </row>
    <row r="125" ht="14.25" customHeight="1">
      <c r="A125" s="416"/>
      <c r="D125" s="417"/>
      <c r="E125" s="416"/>
      <c r="F125" s="416"/>
      <c r="G125" s="416"/>
      <c r="L125" s="417"/>
      <c r="M125" s="417"/>
      <c r="N125" s="418"/>
    </row>
    <row r="126" ht="14.25" customHeight="1">
      <c r="A126" s="416"/>
      <c r="D126" s="417"/>
      <c r="E126" s="416"/>
      <c r="F126" s="416"/>
      <c r="G126" s="416"/>
      <c r="L126" s="417"/>
      <c r="M126" s="417"/>
      <c r="N126" s="418"/>
    </row>
    <row r="127" ht="14.25" customHeight="1">
      <c r="A127" s="416"/>
      <c r="D127" s="417"/>
      <c r="E127" s="416"/>
      <c r="F127" s="416"/>
      <c r="G127" s="416"/>
      <c r="L127" s="417"/>
      <c r="M127" s="417"/>
      <c r="N127" s="418"/>
    </row>
    <row r="128" ht="14.25" customHeight="1">
      <c r="A128" s="416"/>
      <c r="D128" s="417"/>
      <c r="E128" s="416"/>
      <c r="F128" s="416"/>
      <c r="G128" s="416"/>
      <c r="L128" s="417"/>
      <c r="M128" s="417"/>
      <c r="N128" s="418"/>
    </row>
    <row r="129" ht="14.25" customHeight="1">
      <c r="A129" s="416"/>
      <c r="D129" s="417"/>
      <c r="E129" s="416"/>
      <c r="F129" s="416"/>
      <c r="G129" s="416"/>
      <c r="L129" s="417"/>
      <c r="M129" s="417"/>
      <c r="N129" s="418"/>
    </row>
    <row r="130" ht="14.25" customHeight="1">
      <c r="A130" s="416"/>
      <c r="D130" s="417"/>
      <c r="E130" s="416"/>
      <c r="F130" s="416"/>
      <c r="G130" s="416"/>
      <c r="L130" s="417"/>
      <c r="M130" s="417"/>
      <c r="N130" s="418"/>
    </row>
    <row r="131" ht="14.25" customHeight="1">
      <c r="A131" s="416"/>
      <c r="D131" s="417"/>
      <c r="E131" s="416"/>
      <c r="F131" s="416"/>
      <c r="G131" s="416"/>
      <c r="L131" s="417"/>
      <c r="M131" s="417"/>
      <c r="N131" s="418"/>
    </row>
    <row r="132" ht="14.25" customHeight="1">
      <c r="A132" s="416"/>
      <c r="D132" s="417"/>
      <c r="E132" s="416"/>
      <c r="F132" s="416"/>
      <c r="G132" s="416"/>
      <c r="L132" s="417"/>
      <c r="M132" s="417"/>
      <c r="N132" s="418"/>
    </row>
    <row r="133" ht="14.25" customHeight="1">
      <c r="A133" s="416"/>
      <c r="D133" s="417"/>
      <c r="E133" s="416"/>
      <c r="F133" s="416"/>
      <c r="G133" s="416"/>
      <c r="L133" s="417"/>
      <c r="M133" s="417"/>
      <c r="N133" s="418"/>
    </row>
    <row r="134" ht="14.25" customHeight="1">
      <c r="A134" s="416"/>
      <c r="D134" s="417"/>
      <c r="E134" s="416"/>
      <c r="F134" s="416"/>
      <c r="G134" s="416"/>
      <c r="L134" s="417"/>
      <c r="M134" s="417"/>
      <c r="N134" s="418"/>
    </row>
    <row r="135" ht="14.25" customHeight="1">
      <c r="A135" s="416"/>
      <c r="D135" s="417"/>
      <c r="E135" s="416"/>
      <c r="F135" s="416"/>
      <c r="G135" s="416"/>
      <c r="L135" s="417"/>
      <c r="M135" s="417"/>
      <c r="N135" s="418"/>
    </row>
    <row r="136" ht="14.25" customHeight="1">
      <c r="A136" s="416"/>
      <c r="D136" s="417"/>
      <c r="E136" s="416"/>
      <c r="F136" s="416"/>
      <c r="G136" s="416"/>
      <c r="L136" s="417"/>
      <c r="M136" s="417"/>
      <c r="N136" s="418"/>
    </row>
    <row r="137" ht="14.25" customHeight="1">
      <c r="A137" s="416"/>
      <c r="D137" s="417"/>
      <c r="E137" s="416"/>
      <c r="F137" s="416"/>
      <c r="G137" s="416"/>
      <c r="L137" s="417"/>
      <c r="M137" s="417"/>
      <c r="N137" s="418"/>
    </row>
    <row r="138" ht="14.25" customHeight="1">
      <c r="A138" s="416"/>
      <c r="D138" s="417"/>
      <c r="E138" s="416"/>
      <c r="F138" s="416"/>
      <c r="G138" s="416"/>
      <c r="L138" s="417"/>
      <c r="M138" s="417"/>
      <c r="N138" s="418"/>
    </row>
    <row r="139" ht="14.25" customHeight="1">
      <c r="A139" s="416"/>
      <c r="D139" s="417"/>
      <c r="E139" s="416"/>
      <c r="F139" s="416"/>
      <c r="G139" s="416"/>
      <c r="L139" s="417"/>
      <c r="M139" s="417"/>
      <c r="N139" s="418"/>
    </row>
    <row r="140" ht="14.25" customHeight="1">
      <c r="A140" s="416"/>
      <c r="D140" s="417"/>
      <c r="E140" s="416"/>
      <c r="F140" s="416"/>
      <c r="G140" s="416"/>
      <c r="L140" s="417"/>
      <c r="M140" s="417"/>
      <c r="N140" s="418"/>
    </row>
    <row r="141" ht="14.25" customHeight="1">
      <c r="A141" s="416"/>
      <c r="D141" s="417"/>
      <c r="E141" s="416"/>
      <c r="F141" s="416"/>
      <c r="G141" s="416"/>
      <c r="L141" s="417"/>
      <c r="M141" s="417"/>
      <c r="N141" s="418"/>
    </row>
    <row r="142" ht="14.25" customHeight="1">
      <c r="A142" s="416"/>
      <c r="D142" s="417"/>
      <c r="E142" s="416"/>
      <c r="F142" s="416"/>
      <c r="G142" s="416"/>
      <c r="L142" s="417"/>
      <c r="M142" s="417"/>
      <c r="N142" s="418"/>
    </row>
    <row r="143" ht="14.25" customHeight="1">
      <c r="A143" s="416"/>
      <c r="D143" s="417"/>
      <c r="E143" s="416"/>
      <c r="F143" s="416"/>
      <c r="G143" s="416"/>
      <c r="L143" s="417"/>
      <c r="M143" s="417"/>
      <c r="N143" s="418"/>
    </row>
    <row r="144" ht="14.25" customHeight="1">
      <c r="A144" s="416"/>
      <c r="D144" s="417"/>
      <c r="E144" s="416"/>
      <c r="F144" s="416"/>
      <c r="G144" s="416"/>
      <c r="L144" s="417"/>
      <c r="M144" s="417"/>
      <c r="N144" s="418"/>
    </row>
    <row r="145" ht="14.25" customHeight="1">
      <c r="A145" s="416"/>
      <c r="D145" s="417"/>
      <c r="E145" s="416"/>
      <c r="F145" s="416"/>
      <c r="G145" s="416"/>
      <c r="L145" s="417"/>
      <c r="M145" s="417"/>
      <c r="N145" s="418"/>
    </row>
    <row r="146" ht="14.25" customHeight="1">
      <c r="A146" s="416"/>
      <c r="D146" s="417"/>
      <c r="E146" s="416"/>
      <c r="F146" s="416"/>
      <c r="G146" s="416"/>
      <c r="L146" s="417"/>
      <c r="M146" s="417"/>
      <c r="N146" s="418"/>
    </row>
    <row r="147" ht="14.25" customHeight="1">
      <c r="A147" s="416"/>
      <c r="D147" s="417"/>
      <c r="E147" s="416"/>
      <c r="F147" s="416"/>
      <c r="G147" s="416"/>
      <c r="L147" s="417"/>
      <c r="M147" s="417"/>
      <c r="N147" s="418"/>
    </row>
    <row r="148" ht="14.25" customHeight="1">
      <c r="A148" s="416"/>
      <c r="D148" s="417"/>
      <c r="E148" s="416"/>
      <c r="F148" s="416"/>
      <c r="G148" s="416"/>
      <c r="L148" s="417"/>
      <c r="M148" s="417"/>
      <c r="N148" s="418"/>
    </row>
    <row r="149" ht="14.25" customHeight="1">
      <c r="A149" s="416"/>
      <c r="D149" s="417"/>
      <c r="E149" s="416"/>
      <c r="F149" s="416"/>
      <c r="G149" s="416"/>
      <c r="L149" s="417"/>
      <c r="M149" s="417"/>
      <c r="N149" s="418"/>
    </row>
    <row r="150" ht="14.25" customHeight="1">
      <c r="A150" s="416"/>
      <c r="D150" s="417"/>
      <c r="E150" s="416"/>
      <c r="F150" s="416"/>
      <c r="G150" s="416"/>
      <c r="L150" s="417"/>
      <c r="M150" s="417"/>
      <c r="N150" s="418"/>
    </row>
    <row r="151" ht="14.25" customHeight="1">
      <c r="A151" s="416"/>
      <c r="D151" s="417"/>
      <c r="E151" s="416"/>
      <c r="F151" s="416"/>
      <c r="G151" s="416"/>
      <c r="L151" s="417"/>
      <c r="M151" s="417"/>
      <c r="N151" s="418"/>
    </row>
    <row r="152" ht="14.25" customHeight="1">
      <c r="A152" s="416"/>
      <c r="D152" s="417"/>
      <c r="E152" s="416"/>
      <c r="F152" s="416"/>
      <c r="G152" s="416"/>
      <c r="L152" s="417"/>
      <c r="M152" s="417"/>
      <c r="N152" s="418"/>
    </row>
    <row r="153" ht="14.25" customHeight="1">
      <c r="A153" s="416"/>
      <c r="D153" s="417"/>
      <c r="E153" s="416"/>
      <c r="F153" s="416"/>
      <c r="G153" s="416"/>
      <c r="L153" s="417"/>
      <c r="M153" s="417"/>
      <c r="N153" s="418"/>
    </row>
    <row r="154" ht="14.25" customHeight="1">
      <c r="A154" s="416"/>
      <c r="D154" s="417"/>
      <c r="E154" s="416"/>
      <c r="F154" s="416"/>
      <c r="G154" s="416"/>
      <c r="L154" s="417"/>
      <c r="M154" s="417"/>
      <c r="N154" s="418"/>
    </row>
    <row r="155" ht="14.25" customHeight="1">
      <c r="A155" s="416"/>
      <c r="D155" s="417"/>
      <c r="E155" s="416"/>
      <c r="F155" s="416"/>
      <c r="G155" s="416"/>
      <c r="L155" s="417"/>
      <c r="M155" s="417"/>
      <c r="N155" s="418"/>
    </row>
    <row r="156" ht="14.25" customHeight="1">
      <c r="A156" s="416"/>
      <c r="D156" s="417"/>
      <c r="E156" s="416"/>
      <c r="F156" s="416"/>
      <c r="G156" s="416"/>
      <c r="L156" s="417"/>
      <c r="M156" s="417"/>
      <c r="N156" s="418"/>
    </row>
    <row r="157" ht="14.25" customHeight="1">
      <c r="A157" s="416"/>
      <c r="D157" s="417"/>
      <c r="E157" s="416"/>
      <c r="F157" s="416"/>
      <c r="G157" s="416"/>
      <c r="L157" s="417"/>
      <c r="M157" s="417"/>
      <c r="N157" s="418"/>
    </row>
    <row r="158" ht="14.25" customHeight="1">
      <c r="A158" s="416"/>
      <c r="D158" s="417"/>
      <c r="E158" s="416"/>
      <c r="F158" s="416"/>
      <c r="G158" s="416"/>
      <c r="L158" s="417"/>
      <c r="M158" s="417"/>
      <c r="N158" s="418"/>
    </row>
    <row r="159" ht="14.25" customHeight="1">
      <c r="A159" s="416"/>
      <c r="D159" s="417"/>
      <c r="E159" s="416"/>
      <c r="F159" s="416"/>
      <c r="G159" s="416"/>
      <c r="L159" s="417"/>
      <c r="M159" s="417"/>
      <c r="N159" s="418"/>
    </row>
    <row r="160" ht="14.25" customHeight="1">
      <c r="A160" s="416"/>
      <c r="D160" s="417"/>
      <c r="E160" s="416"/>
      <c r="F160" s="416"/>
      <c r="G160" s="416"/>
      <c r="L160" s="417"/>
      <c r="M160" s="417"/>
      <c r="N160" s="418"/>
    </row>
    <row r="161" ht="14.25" customHeight="1">
      <c r="A161" s="416"/>
      <c r="D161" s="417"/>
      <c r="E161" s="416"/>
      <c r="F161" s="416"/>
      <c r="G161" s="416"/>
      <c r="L161" s="417"/>
      <c r="M161" s="417"/>
      <c r="N161" s="418"/>
    </row>
    <row r="162" ht="14.25" customHeight="1">
      <c r="A162" s="416"/>
      <c r="D162" s="417"/>
      <c r="E162" s="416"/>
      <c r="F162" s="416"/>
      <c r="G162" s="416"/>
      <c r="L162" s="417"/>
      <c r="M162" s="417"/>
      <c r="N162" s="418"/>
    </row>
    <row r="163" ht="14.25" customHeight="1">
      <c r="A163" s="416"/>
      <c r="D163" s="417"/>
      <c r="E163" s="416"/>
      <c r="F163" s="416"/>
      <c r="G163" s="416"/>
      <c r="L163" s="417"/>
      <c r="M163" s="417"/>
      <c r="N163" s="418"/>
    </row>
    <row r="164" ht="14.25" customHeight="1">
      <c r="A164" s="416"/>
      <c r="D164" s="417"/>
      <c r="E164" s="416"/>
      <c r="F164" s="416"/>
      <c r="G164" s="416"/>
      <c r="L164" s="417"/>
      <c r="M164" s="417"/>
      <c r="N164" s="418"/>
    </row>
    <row r="165" ht="14.25" customHeight="1">
      <c r="A165" s="416"/>
      <c r="D165" s="417"/>
      <c r="E165" s="416"/>
      <c r="F165" s="416"/>
      <c r="G165" s="416"/>
      <c r="L165" s="417"/>
      <c r="M165" s="417"/>
      <c r="N165" s="418"/>
    </row>
    <row r="166" ht="14.25" customHeight="1">
      <c r="A166" s="416"/>
      <c r="D166" s="417"/>
      <c r="E166" s="416"/>
      <c r="F166" s="416"/>
      <c r="G166" s="416"/>
      <c r="L166" s="417"/>
      <c r="M166" s="417"/>
      <c r="N166" s="418"/>
    </row>
    <row r="167" ht="14.25" customHeight="1">
      <c r="A167" s="416"/>
      <c r="D167" s="417"/>
      <c r="E167" s="416"/>
      <c r="F167" s="416"/>
      <c r="G167" s="416"/>
      <c r="L167" s="417"/>
      <c r="M167" s="417"/>
      <c r="N167" s="418"/>
    </row>
    <row r="168" ht="14.25" customHeight="1">
      <c r="A168" s="416"/>
      <c r="D168" s="417"/>
      <c r="E168" s="416"/>
      <c r="F168" s="416"/>
      <c r="G168" s="416"/>
      <c r="L168" s="417"/>
      <c r="M168" s="417"/>
      <c r="N168" s="418"/>
    </row>
    <row r="169" ht="14.25" customHeight="1">
      <c r="A169" s="416"/>
      <c r="D169" s="417"/>
      <c r="E169" s="416"/>
      <c r="F169" s="416"/>
      <c r="G169" s="416"/>
      <c r="L169" s="417"/>
      <c r="M169" s="417"/>
      <c r="N169" s="418"/>
    </row>
    <row r="170" ht="14.25" customHeight="1">
      <c r="A170" s="416"/>
      <c r="D170" s="417"/>
      <c r="E170" s="416"/>
      <c r="F170" s="416"/>
      <c r="G170" s="416"/>
      <c r="L170" s="417"/>
      <c r="M170" s="417"/>
      <c r="N170" s="418"/>
    </row>
    <row r="171" ht="14.25" customHeight="1">
      <c r="A171" s="416"/>
      <c r="D171" s="417"/>
      <c r="E171" s="416"/>
      <c r="F171" s="416"/>
      <c r="G171" s="416"/>
      <c r="L171" s="417"/>
      <c r="M171" s="417"/>
      <c r="N171" s="418"/>
    </row>
    <row r="172" ht="14.25" customHeight="1">
      <c r="A172" s="416"/>
      <c r="D172" s="417"/>
      <c r="E172" s="416"/>
      <c r="F172" s="416"/>
      <c r="G172" s="416"/>
      <c r="L172" s="417"/>
      <c r="M172" s="417"/>
      <c r="N172" s="418"/>
    </row>
    <row r="173" ht="14.25" customHeight="1">
      <c r="A173" s="416"/>
      <c r="D173" s="417"/>
      <c r="E173" s="416"/>
      <c r="F173" s="416"/>
      <c r="G173" s="416"/>
      <c r="L173" s="417"/>
      <c r="M173" s="417"/>
      <c r="N173" s="418"/>
    </row>
    <row r="174" ht="14.25" customHeight="1">
      <c r="A174" s="416"/>
      <c r="D174" s="417"/>
      <c r="E174" s="416"/>
      <c r="F174" s="416"/>
      <c r="G174" s="416"/>
      <c r="L174" s="417"/>
      <c r="M174" s="417"/>
      <c r="N174" s="418"/>
    </row>
    <row r="175" ht="14.25" customHeight="1">
      <c r="A175" s="416"/>
      <c r="D175" s="417"/>
      <c r="E175" s="416"/>
      <c r="F175" s="416"/>
      <c r="G175" s="416"/>
      <c r="L175" s="417"/>
      <c r="M175" s="417"/>
      <c r="N175" s="418"/>
    </row>
    <row r="176" ht="14.25" customHeight="1">
      <c r="A176" s="416"/>
      <c r="D176" s="417"/>
      <c r="E176" s="416"/>
      <c r="F176" s="416"/>
      <c r="G176" s="416"/>
      <c r="L176" s="417"/>
      <c r="M176" s="417"/>
      <c r="N176" s="418"/>
    </row>
    <row r="177" ht="14.25" customHeight="1">
      <c r="A177" s="416"/>
      <c r="D177" s="417"/>
      <c r="E177" s="416"/>
      <c r="F177" s="416"/>
      <c r="G177" s="416"/>
      <c r="L177" s="417"/>
      <c r="M177" s="417"/>
      <c r="N177" s="418"/>
    </row>
    <row r="178" ht="14.25" customHeight="1">
      <c r="A178" s="416"/>
      <c r="D178" s="417"/>
      <c r="E178" s="416"/>
      <c r="F178" s="416"/>
      <c r="G178" s="416"/>
      <c r="L178" s="417"/>
      <c r="M178" s="417"/>
      <c r="N178" s="418"/>
    </row>
    <row r="179" ht="14.25" customHeight="1">
      <c r="A179" s="416"/>
      <c r="D179" s="417"/>
      <c r="E179" s="416"/>
      <c r="F179" s="416"/>
      <c r="G179" s="416"/>
      <c r="L179" s="417"/>
      <c r="M179" s="417"/>
      <c r="N179" s="418"/>
    </row>
    <row r="180" ht="14.25" customHeight="1">
      <c r="A180" s="416"/>
      <c r="D180" s="417"/>
      <c r="E180" s="416"/>
      <c r="F180" s="416"/>
      <c r="G180" s="416"/>
      <c r="L180" s="417"/>
      <c r="M180" s="417"/>
      <c r="N180" s="418"/>
    </row>
    <row r="181" ht="14.25" customHeight="1">
      <c r="A181" s="416"/>
      <c r="D181" s="417"/>
      <c r="E181" s="416"/>
      <c r="F181" s="416"/>
      <c r="G181" s="416"/>
      <c r="L181" s="417"/>
      <c r="M181" s="417"/>
      <c r="N181" s="418"/>
    </row>
    <row r="182" ht="14.25" customHeight="1">
      <c r="A182" s="416"/>
      <c r="D182" s="417"/>
      <c r="E182" s="416"/>
      <c r="F182" s="416"/>
      <c r="G182" s="416"/>
      <c r="L182" s="417"/>
      <c r="M182" s="417"/>
      <c r="N182" s="418"/>
    </row>
    <row r="183" ht="14.25" customHeight="1">
      <c r="A183" s="416"/>
      <c r="D183" s="417"/>
      <c r="E183" s="416"/>
      <c r="F183" s="416"/>
      <c r="G183" s="416"/>
      <c r="L183" s="417"/>
      <c r="M183" s="417"/>
      <c r="N183" s="418"/>
    </row>
    <row r="184" ht="14.25" customHeight="1">
      <c r="A184" s="416"/>
      <c r="D184" s="417"/>
      <c r="E184" s="416"/>
      <c r="F184" s="416"/>
      <c r="G184" s="416"/>
      <c r="L184" s="417"/>
      <c r="M184" s="417"/>
      <c r="N184" s="418"/>
    </row>
    <row r="185" ht="14.25" customHeight="1">
      <c r="A185" s="416"/>
      <c r="D185" s="417"/>
      <c r="E185" s="416"/>
      <c r="F185" s="416"/>
      <c r="G185" s="416"/>
      <c r="L185" s="417"/>
      <c r="M185" s="417"/>
      <c r="N185" s="418"/>
    </row>
    <row r="186" ht="14.25" customHeight="1">
      <c r="A186" s="416"/>
      <c r="D186" s="417"/>
      <c r="E186" s="416"/>
      <c r="F186" s="416"/>
      <c r="G186" s="416"/>
      <c r="L186" s="417"/>
      <c r="M186" s="417"/>
      <c r="N186" s="418"/>
    </row>
    <row r="187" ht="14.25" customHeight="1">
      <c r="A187" s="416"/>
      <c r="D187" s="417"/>
      <c r="E187" s="416"/>
      <c r="F187" s="416"/>
      <c r="G187" s="416"/>
      <c r="L187" s="417"/>
      <c r="M187" s="417"/>
      <c r="N187" s="418"/>
    </row>
    <row r="188" ht="14.25" customHeight="1">
      <c r="A188" s="416"/>
      <c r="D188" s="417"/>
      <c r="E188" s="416"/>
      <c r="F188" s="416"/>
      <c r="G188" s="416"/>
      <c r="L188" s="417"/>
      <c r="M188" s="417"/>
      <c r="N188" s="418"/>
    </row>
    <row r="189" ht="14.25" customHeight="1">
      <c r="A189" s="416"/>
      <c r="D189" s="417"/>
      <c r="E189" s="416"/>
      <c r="F189" s="416"/>
      <c r="G189" s="416"/>
      <c r="L189" s="417"/>
      <c r="M189" s="417"/>
      <c r="N189" s="418"/>
    </row>
    <row r="190" ht="14.25" customHeight="1">
      <c r="A190" s="416"/>
      <c r="D190" s="417"/>
      <c r="E190" s="416"/>
      <c r="F190" s="416"/>
      <c r="G190" s="416"/>
      <c r="L190" s="417"/>
      <c r="M190" s="417"/>
      <c r="N190" s="418"/>
    </row>
    <row r="191" ht="14.25" customHeight="1">
      <c r="A191" s="416"/>
      <c r="D191" s="417"/>
      <c r="E191" s="416"/>
      <c r="F191" s="416"/>
      <c r="G191" s="416"/>
      <c r="L191" s="417"/>
      <c r="M191" s="417"/>
      <c r="N191" s="418"/>
    </row>
    <row r="192" ht="14.25" customHeight="1">
      <c r="A192" s="416"/>
      <c r="D192" s="417"/>
      <c r="E192" s="416"/>
      <c r="F192" s="416"/>
      <c r="G192" s="416"/>
      <c r="L192" s="417"/>
      <c r="M192" s="417"/>
      <c r="N192" s="418"/>
    </row>
    <row r="193" ht="14.25" customHeight="1">
      <c r="A193" s="416"/>
      <c r="D193" s="417"/>
      <c r="E193" s="416"/>
      <c r="F193" s="416"/>
      <c r="G193" s="416"/>
      <c r="L193" s="417"/>
      <c r="M193" s="417"/>
      <c r="N193" s="418"/>
    </row>
    <row r="194" ht="14.25" customHeight="1">
      <c r="A194" s="416"/>
      <c r="D194" s="417"/>
      <c r="E194" s="416"/>
      <c r="F194" s="416"/>
      <c r="G194" s="416"/>
      <c r="L194" s="417"/>
      <c r="M194" s="417"/>
      <c r="N194" s="418"/>
    </row>
    <row r="195" ht="14.25" customHeight="1">
      <c r="A195" s="416"/>
      <c r="D195" s="417"/>
      <c r="E195" s="416"/>
      <c r="F195" s="416"/>
      <c r="G195" s="416"/>
      <c r="L195" s="417"/>
      <c r="M195" s="417"/>
      <c r="N195" s="418"/>
    </row>
    <row r="196" ht="14.25" customHeight="1">
      <c r="A196" s="416"/>
      <c r="D196" s="417"/>
      <c r="E196" s="416"/>
      <c r="F196" s="416"/>
      <c r="G196" s="416"/>
      <c r="L196" s="417"/>
      <c r="M196" s="417"/>
      <c r="N196" s="418"/>
    </row>
    <row r="197" ht="14.25" customHeight="1">
      <c r="A197" s="416"/>
      <c r="D197" s="417"/>
      <c r="E197" s="416"/>
      <c r="F197" s="416"/>
      <c r="G197" s="416"/>
      <c r="L197" s="417"/>
      <c r="M197" s="417"/>
      <c r="N197" s="418"/>
    </row>
    <row r="198" ht="14.25" customHeight="1">
      <c r="A198" s="416"/>
      <c r="D198" s="417"/>
      <c r="E198" s="416"/>
      <c r="F198" s="416"/>
      <c r="G198" s="416"/>
      <c r="L198" s="417"/>
      <c r="M198" s="417"/>
      <c r="N198" s="418"/>
    </row>
    <row r="199" ht="14.25" customHeight="1">
      <c r="A199" s="416"/>
      <c r="D199" s="417"/>
      <c r="E199" s="416"/>
      <c r="F199" s="416"/>
      <c r="G199" s="416"/>
      <c r="L199" s="417"/>
      <c r="M199" s="417"/>
      <c r="N199" s="418"/>
    </row>
    <row r="200" ht="14.25" customHeight="1">
      <c r="A200" s="416"/>
      <c r="D200" s="417"/>
      <c r="E200" s="416"/>
      <c r="F200" s="416"/>
      <c r="G200" s="416"/>
      <c r="L200" s="417"/>
      <c r="M200" s="417"/>
      <c r="N200" s="418"/>
    </row>
    <row r="201" ht="14.25" customHeight="1">
      <c r="A201" s="416"/>
      <c r="D201" s="417"/>
      <c r="E201" s="416"/>
      <c r="F201" s="416"/>
      <c r="G201" s="416"/>
      <c r="L201" s="417"/>
      <c r="M201" s="417"/>
      <c r="N201" s="418"/>
    </row>
    <row r="202" ht="14.25" customHeight="1">
      <c r="A202" s="416"/>
      <c r="D202" s="417"/>
      <c r="E202" s="416"/>
      <c r="F202" s="416"/>
      <c r="G202" s="416"/>
      <c r="L202" s="417"/>
      <c r="M202" s="417"/>
      <c r="N202" s="418"/>
    </row>
    <row r="203" ht="14.25" customHeight="1">
      <c r="A203" s="416"/>
      <c r="D203" s="417"/>
      <c r="E203" s="416"/>
      <c r="F203" s="416"/>
      <c r="G203" s="416"/>
      <c r="L203" s="417"/>
      <c r="M203" s="417"/>
      <c r="N203" s="418"/>
    </row>
    <row r="204" ht="14.25" customHeight="1">
      <c r="A204" s="416"/>
      <c r="D204" s="417"/>
      <c r="E204" s="416"/>
      <c r="F204" s="416"/>
      <c r="G204" s="416"/>
      <c r="L204" s="417"/>
      <c r="M204" s="417"/>
      <c r="N204" s="418"/>
    </row>
    <row r="205" ht="14.25" customHeight="1">
      <c r="A205" s="416"/>
      <c r="D205" s="417"/>
      <c r="E205" s="416"/>
      <c r="F205" s="416"/>
      <c r="G205" s="416"/>
      <c r="L205" s="417"/>
      <c r="M205" s="417"/>
      <c r="N205" s="418"/>
    </row>
    <row r="206" ht="14.25" customHeight="1">
      <c r="A206" s="416"/>
      <c r="D206" s="417"/>
      <c r="E206" s="416"/>
      <c r="F206" s="416"/>
      <c r="G206" s="416"/>
      <c r="L206" s="417"/>
      <c r="M206" s="417"/>
      <c r="N206" s="418"/>
    </row>
    <row r="207" ht="14.25" customHeight="1">
      <c r="A207" s="416"/>
      <c r="D207" s="417"/>
      <c r="E207" s="416"/>
      <c r="F207" s="416"/>
      <c r="G207" s="416"/>
      <c r="L207" s="417"/>
      <c r="M207" s="417"/>
      <c r="N207" s="418"/>
    </row>
    <row r="208" ht="14.25" customHeight="1">
      <c r="A208" s="416"/>
      <c r="D208" s="417"/>
      <c r="E208" s="416"/>
      <c r="F208" s="416"/>
      <c r="G208" s="416"/>
      <c r="L208" s="417"/>
      <c r="M208" s="417"/>
      <c r="N208" s="418"/>
    </row>
    <row r="209" ht="14.25" customHeight="1">
      <c r="A209" s="416"/>
      <c r="D209" s="417"/>
      <c r="E209" s="416"/>
      <c r="F209" s="416"/>
      <c r="G209" s="416"/>
      <c r="L209" s="417"/>
      <c r="M209" s="417"/>
      <c r="N209" s="418"/>
    </row>
    <row r="210" ht="14.25" customHeight="1">
      <c r="A210" s="416"/>
      <c r="D210" s="417"/>
      <c r="E210" s="416"/>
      <c r="F210" s="416"/>
      <c r="G210" s="416"/>
      <c r="L210" s="417"/>
      <c r="M210" s="417"/>
      <c r="N210" s="418"/>
    </row>
    <row r="211" ht="14.25" customHeight="1">
      <c r="A211" s="416"/>
      <c r="D211" s="417"/>
      <c r="E211" s="416"/>
      <c r="F211" s="416"/>
      <c r="G211" s="416"/>
      <c r="L211" s="417"/>
      <c r="M211" s="417"/>
      <c r="N211" s="418"/>
    </row>
    <row r="212" ht="14.25" customHeight="1">
      <c r="A212" s="416"/>
      <c r="D212" s="417"/>
      <c r="E212" s="416"/>
      <c r="F212" s="416"/>
      <c r="G212" s="416"/>
      <c r="L212" s="417"/>
      <c r="M212" s="417"/>
      <c r="N212" s="418"/>
    </row>
    <row r="213" ht="14.25" customHeight="1">
      <c r="A213" s="416"/>
      <c r="D213" s="417"/>
      <c r="E213" s="416"/>
      <c r="F213" s="416"/>
      <c r="G213" s="416"/>
      <c r="L213" s="417"/>
      <c r="M213" s="417"/>
      <c r="N213" s="418"/>
    </row>
    <row r="214" ht="14.25" customHeight="1">
      <c r="A214" s="416"/>
      <c r="D214" s="417"/>
      <c r="E214" s="416"/>
      <c r="F214" s="416"/>
      <c r="G214" s="416"/>
      <c r="L214" s="417"/>
      <c r="M214" s="417"/>
      <c r="N214" s="418"/>
    </row>
    <row r="215" ht="14.25" customHeight="1">
      <c r="A215" s="416"/>
      <c r="D215" s="417"/>
      <c r="E215" s="416"/>
      <c r="F215" s="416"/>
      <c r="G215" s="416"/>
      <c r="L215" s="417"/>
      <c r="M215" s="417"/>
      <c r="N215" s="418"/>
    </row>
    <row r="216" ht="14.25" customHeight="1">
      <c r="A216" s="416"/>
      <c r="D216" s="417"/>
      <c r="E216" s="416"/>
      <c r="F216" s="416"/>
      <c r="G216" s="416"/>
      <c r="L216" s="417"/>
      <c r="M216" s="417"/>
      <c r="N216" s="418"/>
    </row>
    <row r="217" ht="14.25" customHeight="1">
      <c r="A217" s="416"/>
      <c r="D217" s="417"/>
      <c r="E217" s="416"/>
      <c r="F217" s="416"/>
      <c r="G217" s="416"/>
      <c r="L217" s="417"/>
      <c r="M217" s="417"/>
      <c r="N217" s="418"/>
    </row>
    <row r="218" ht="14.25" customHeight="1">
      <c r="A218" s="416"/>
      <c r="D218" s="417"/>
      <c r="E218" s="416"/>
      <c r="F218" s="416"/>
      <c r="G218" s="416"/>
      <c r="L218" s="417"/>
      <c r="M218" s="417"/>
      <c r="N218" s="418"/>
    </row>
    <row r="219" ht="14.25" customHeight="1">
      <c r="A219" s="416"/>
      <c r="D219" s="417"/>
      <c r="E219" s="416"/>
      <c r="F219" s="416"/>
      <c r="G219" s="416"/>
      <c r="L219" s="417"/>
      <c r="M219" s="417"/>
      <c r="N219" s="418"/>
    </row>
    <row r="220" ht="14.25" customHeight="1">
      <c r="A220" s="416"/>
      <c r="D220" s="417"/>
      <c r="E220" s="416"/>
      <c r="F220" s="416"/>
      <c r="G220" s="416"/>
      <c r="L220" s="417"/>
      <c r="M220" s="417"/>
      <c r="N220" s="418"/>
    </row>
    <row r="221" ht="14.25" customHeight="1">
      <c r="A221" s="416"/>
      <c r="D221" s="417"/>
      <c r="E221" s="416"/>
      <c r="F221" s="416"/>
      <c r="G221" s="416"/>
      <c r="L221" s="417"/>
      <c r="M221" s="417"/>
      <c r="N221" s="418"/>
    </row>
    <row r="222" ht="14.25" customHeight="1">
      <c r="A222" s="416"/>
      <c r="D222" s="417"/>
      <c r="E222" s="416"/>
      <c r="F222" s="416"/>
      <c r="G222" s="416"/>
      <c r="L222" s="417"/>
      <c r="M222" s="417"/>
      <c r="N222" s="418"/>
    </row>
    <row r="223" ht="14.25" customHeight="1">
      <c r="A223" s="416"/>
      <c r="D223" s="417"/>
      <c r="E223" s="416"/>
      <c r="F223" s="416"/>
      <c r="G223" s="416"/>
      <c r="L223" s="417"/>
      <c r="M223" s="417"/>
      <c r="N223" s="418"/>
    </row>
    <row r="224" ht="14.25" customHeight="1">
      <c r="A224" s="416"/>
      <c r="D224" s="417"/>
      <c r="E224" s="416"/>
      <c r="F224" s="416"/>
      <c r="G224" s="416"/>
      <c r="L224" s="417"/>
      <c r="M224" s="417"/>
      <c r="N224" s="418"/>
    </row>
    <row r="225" ht="14.25" customHeight="1">
      <c r="A225" s="416"/>
      <c r="D225" s="417"/>
      <c r="E225" s="416"/>
      <c r="F225" s="416"/>
      <c r="G225" s="416"/>
      <c r="L225" s="417"/>
      <c r="M225" s="417"/>
      <c r="N225" s="418"/>
    </row>
    <row r="226" ht="14.25" customHeight="1">
      <c r="A226" s="416"/>
      <c r="D226" s="417"/>
      <c r="E226" s="416"/>
      <c r="F226" s="416"/>
      <c r="G226" s="416"/>
      <c r="L226" s="417"/>
      <c r="M226" s="417"/>
      <c r="N226" s="418"/>
    </row>
    <row r="227" ht="14.25" customHeight="1">
      <c r="A227" s="416"/>
      <c r="D227" s="417"/>
      <c r="E227" s="416"/>
      <c r="F227" s="416"/>
      <c r="G227" s="416"/>
      <c r="L227" s="417"/>
      <c r="M227" s="417"/>
      <c r="N227" s="418"/>
    </row>
    <row r="228" ht="14.25" customHeight="1">
      <c r="A228" s="416"/>
      <c r="D228" s="417"/>
      <c r="E228" s="416"/>
      <c r="F228" s="416"/>
      <c r="G228" s="416"/>
      <c r="L228" s="417"/>
      <c r="M228" s="417"/>
      <c r="N228" s="418"/>
    </row>
    <row r="229" ht="14.25" customHeight="1">
      <c r="A229" s="416"/>
      <c r="D229" s="417"/>
      <c r="E229" s="416"/>
      <c r="F229" s="416"/>
      <c r="G229" s="416"/>
      <c r="L229" s="417"/>
      <c r="M229" s="417"/>
      <c r="N229" s="418"/>
    </row>
    <row r="230" ht="14.25" customHeight="1">
      <c r="A230" s="416"/>
      <c r="D230" s="417"/>
      <c r="E230" s="416"/>
      <c r="F230" s="416"/>
      <c r="G230" s="416"/>
      <c r="L230" s="417"/>
      <c r="M230" s="417"/>
      <c r="N230" s="418"/>
    </row>
    <row r="231" ht="14.25" customHeight="1">
      <c r="A231" s="416"/>
      <c r="D231" s="417"/>
      <c r="E231" s="416"/>
      <c r="F231" s="416"/>
      <c r="G231" s="416"/>
      <c r="L231" s="417"/>
      <c r="M231" s="417"/>
      <c r="N231" s="418"/>
    </row>
    <row r="232" ht="14.25" customHeight="1">
      <c r="A232" s="416"/>
      <c r="D232" s="417"/>
      <c r="E232" s="416"/>
      <c r="F232" s="416"/>
      <c r="G232" s="416"/>
      <c r="L232" s="417"/>
      <c r="M232" s="417"/>
      <c r="N232" s="418"/>
    </row>
    <row r="233" ht="14.25" customHeight="1">
      <c r="A233" s="416"/>
      <c r="D233" s="417"/>
      <c r="E233" s="416"/>
      <c r="F233" s="416"/>
      <c r="G233" s="416"/>
      <c r="L233" s="417"/>
      <c r="M233" s="417"/>
      <c r="N233" s="418"/>
    </row>
    <row r="234" ht="14.25" customHeight="1">
      <c r="A234" s="416"/>
      <c r="D234" s="417"/>
      <c r="E234" s="416"/>
      <c r="F234" s="416"/>
      <c r="G234" s="416"/>
      <c r="L234" s="417"/>
      <c r="M234" s="417"/>
      <c r="N234" s="418"/>
    </row>
    <row r="235" ht="14.25" customHeight="1">
      <c r="A235" s="416"/>
      <c r="D235" s="417"/>
      <c r="E235" s="416"/>
      <c r="F235" s="416"/>
      <c r="G235" s="416"/>
      <c r="L235" s="417"/>
      <c r="M235" s="417"/>
      <c r="N235" s="418"/>
    </row>
    <row r="236" ht="14.25" customHeight="1">
      <c r="A236" s="416"/>
      <c r="D236" s="417"/>
      <c r="E236" s="416"/>
      <c r="F236" s="416"/>
      <c r="G236" s="416"/>
      <c r="L236" s="417"/>
      <c r="M236" s="417"/>
      <c r="N236" s="418"/>
    </row>
    <row r="237" ht="14.25" customHeight="1">
      <c r="A237" s="416"/>
      <c r="D237" s="417"/>
      <c r="E237" s="416"/>
      <c r="F237" s="416"/>
      <c r="G237" s="416"/>
      <c r="L237" s="417"/>
      <c r="M237" s="417"/>
      <c r="N237" s="418"/>
    </row>
    <row r="238" ht="14.25" customHeight="1">
      <c r="A238" s="416"/>
      <c r="D238" s="417"/>
      <c r="E238" s="416"/>
      <c r="F238" s="416"/>
      <c r="G238" s="416"/>
      <c r="L238" s="417"/>
      <c r="M238" s="417"/>
      <c r="N238" s="418"/>
    </row>
    <row r="239" ht="14.25" customHeight="1">
      <c r="A239" s="416"/>
      <c r="D239" s="417"/>
      <c r="E239" s="416"/>
      <c r="F239" s="416"/>
      <c r="G239" s="416"/>
      <c r="L239" s="417"/>
      <c r="M239" s="417"/>
      <c r="N239" s="418"/>
    </row>
    <row r="240" ht="14.25" customHeight="1">
      <c r="A240" s="416"/>
      <c r="D240" s="417"/>
      <c r="E240" s="416"/>
      <c r="F240" s="416"/>
      <c r="G240" s="416"/>
      <c r="L240" s="417"/>
      <c r="M240" s="417"/>
      <c r="N240" s="418"/>
    </row>
    <row r="241" ht="14.25" customHeight="1">
      <c r="A241" s="416"/>
      <c r="D241" s="417"/>
      <c r="E241" s="416"/>
      <c r="F241" s="416"/>
      <c r="G241" s="416"/>
      <c r="L241" s="417"/>
      <c r="M241" s="417"/>
      <c r="N241" s="418"/>
    </row>
    <row r="242" ht="14.25" customHeight="1">
      <c r="A242" s="416"/>
      <c r="D242" s="417"/>
      <c r="E242" s="416"/>
      <c r="F242" s="416"/>
      <c r="G242" s="416"/>
      <c r="L242" s="417"/>
      <c r="M242" s="417"/>
      <c r="N242" s="418"/>
    </row>
    <row r="243" ht="14.25" customHeight="1">
      <c r="A243" s="416"/>
      <c r="D243" s="417"/>
      <c r="E243" s="416"/>
      <c r="F243" s="416"/>
      <c r="G243" s="416"/>
      <c r="L243" s="417"/>
      <c r="M243" s="417"/>
      <c r="N243" s="418"/>
    </row>
    <row r="244" ht="14.25" customHeight="1">
      <c r="A244" s="416"/>
      <c r="D244" s="417"/>
      <c r="E244" s="416"/>
      <c r="F244" s="416"/>
      <c r="G244" s="416"/>
      <c r="L244" s="417"/>
      <c r="M244" s="417"/>
      <c r="N244" s="418"/>
    </row>
    <row r="245" ht="14.25" customHeight="1">
      <c r="A245" s="416"/>
      <c r="D245" s="417"/>
      <c r="E245" s="416"/>
      <c r="F245" s="416"/>
      <c r="G245" s="416"/>
      <c r="L245" s="417"/>
      <c r="M245" s="417"/>
      <c r="N245" s="418"/>
    </row>
    <row r="246" ht="14.25" customHeight="1">
      <c r="A246" s="416"/>
      <c r="D246" s="417"/>
      <c r="E246" s="416"/>
      <c r="F246" s="416"/>
      <c r="G246" s="416"/>
      <c r="L246" s="417"/>
      <c r="M246" s="417"/>
      <c r="N246" s="418"/>
    </row>
    <row r="247" ht="14.25" customHeight="1">
      <c r="A247" s="416"/>
      <c r="D247" s="417"/>
      <c r="E247" s="416"/>
      <c r="F247" s="416"/>
      <c r="G247" s="416"/>
      <c r="L247" s="417"/>
      <c r="M247" s="417"/>
      <c r="N247" s="418"/>
    </row>
    <row r="248" ht="14.25" customHeight="1">
      <c r="A248" s="416"/>
      <c r="D248" s="417"/>
      <c r="E248" s="416"/>
      <c r="F248" s="416"/>
      <c r="G248" s="416"/>
      <c r="L248" s="417"/>
      <c r="M248" s="417"/>
      <c r="N248" s="418"/>
    </row>
    <row r="249" ht="14.25" customHeight="1">
      <c r="A249" s="416"/>
      <c r="D249" s="417"/>
      <c r="E249" s="416"/>
      <c r="F249" s="416"/>
      <c r="G249" s="416"/>
      <c r="L249" s="417"/>
      <c r="M249" s="417"/>
      <c r="N249" s="418"/>
    </row>
    <row r="250" ht="14.25" customHeight="1">
      <c r="A250" s="416"/>
      <c r="D250" s="417"/>
      <c r="E250" s="416"/>
      <c r="F250" s="416"/>
      <c r="G250" s="416"/>
      <c r="L250" s="417"/>
      <c r="M250" s="417"/>
      <c r="N250" s="418"/>
    </row>
    <row r="251" ht="14.25" customHeight="1">
      <c r="A251" s="416"/>
      <c r="D251" s="417"/>
      <c r="E251" s="416"/>
      <c r="F251" s="416"/>
      <c r="G251" s="416"/>
      <c r="L251" s="417"/>
      <c r="M251" s="417"/>
      <c r="N251" s="418"/>
    </row>
    <row r="252" ht="14.25" customHeight="1">
      <c r="A252" s="416"/>
      <c r="D252" s="417"/>
      <c r="E252" s="416"/>
      <c r="F252" s="416"/>
      <c r="G252" s="416"/>
      <c r="L252" s="417"/>
      <c r="M252" s="417"/>
      <c r="N252" s="418"/>
    </row>
    <row r="253" ht="14.25" customHeight="1">
      <c r="A253" s="416"/>
      <c r="D253" s="417"/>
      <c r="E253" s="416"/>
      <c r="F253" s="416"/>
      <c r="G253" s="416"/>
      <c r="L253" s="417"/>
      <c r="M253" s="417"/>
      <c r="N253" s="418"/>
    </row>
    <row r="254" ht="14.25" customHeight="1">
      <c r="A254" s="416"/>
      <c r="D254" s="417"/>
      <c r="E254" s="416"/>
      <c r="F254" s="416"/>
      <c r="G254" s="416"/>
      <c r="L254" s="417"/>
      <c r="M254" s="417"/>
      <c r="N254" s="418"/>
    </row>
    <row r="255" ht="14.25" customHeight="1">
      <c r="A255" s="416"/>
      <c r="D255" s="417"/>
      <c r="E255" s="416"/>
      <c r="F255" s="416"/>
      <c r="G255" s="416"/>
      <c r="L255" s="417"/>
      <c r="M255" s="417"/>
      <c r="N255" s="418"/>
    </row>
    <row r="256" ht="14.25" customHeight="1">
      <c r="A256" s="416"/>
      <c r="D256" s="417"/>
      <c r="E256" s="416"/>
      <c r="F256" s="416"/>
      <c r="G256" s="416"/>
      <c r="L256" s="417"/>
      <c r="M256" s="417"/>
      <c r="N256" s="418"/>
    </row>
    <row r="257" ht="14.25" customHeight="1">
      <c r="A257" s="416"/>
      <c r="D257" s="417"/>
      <c r="E257" s="416"/>
      <c r="F257" s="416"/>
      <c r="G257" s="416"/>
      <c r="L257" s="417"/>
      <c r="M257" s="417"/>
      <c r="N257" s="418"/>
    </row>
    <row r="258" ht="14.25" customHeight="1">
      <c r="A258" s="416"/>
      <c r="D258" s="417"/>
      <c r="E258" s="416"/>
      <c r="F258" s="416"/>
      <c r="G258" s="416"/>
      <c r="L258" s="417"/>
      <c r="M258" s="417"/>
      <c r="N258" s="418"/>
    </row>
    <row r="259" ht="14.25" customHeight="1">
      <c r="A259" s="416"/>
      <c r="D259" s="417"/>
      <c r="E259" s="416"/>
      <c r="F259" s="416"/>
      <c r="G259" s="416"/>
      <c r="L259" s="417"/>
      <c r="M259" s="417"/>
      <c r="N259" s="418"/>
    </row>
    <row r="260" ht="14.25" customHeight="1">
      <c r="A260" s="416"/>
      <c r="D260" s="417"/>
      <c r="E260" s="416"/>
      <c r="F260" s="416"/>
      <c r="G260" s="416"/>
      <c r="L260" s="417"/>
      <c r="M260" s="417"/>
      <c r="N260" s="418"/>
    </row>
    <row r="261" ht="14.25" customHeight="1">
      <c r="A261" s="416"/>
      <c r="D261" s="417"/>
      <c r="E261" s="416"/>
      <c r="F261" s="416"/>
      <c r="G261" s="416"/>
      <c r="L261" s="417"/>
      <c r="M261" s="417"/>
      <c r="N261" s="418"/>
    </row>
    <row r="262" ht="14.25" customHeight="1">
      <c r="A262" s="416"/>
      <c r="D262" s="417"/>
      <c r="E262" s="416"/>
      <c r="F262" s="416"/>
      <c r="G262" s="416"/>
      <c r="L262" s="417"/>
      <c r="M262" s="417"/>
      <c r="N262" s="418"/>
    </row>
    <row r="263" ht="14.25" customHeight="1">
      <c r="A263" s="416"/>
      <c r="D263" s="417"/>
      <c r="E263" s="416"/>
      <c r="F263" s="416"/>
      <c r="G263" s="416"/>
      <c r="L263" s="417"/>
      <c r="M263" s="417"/>
      <c r="N263" s="418"/>
    </row>
    <row r="264" ht="14.25" customHeight="1">
      <c r="A264" s="416"/>
      <c r="D264" s="417"/>
      <c r="E264" s="416"/>
      <c r="F264" s="416"/>
      <c r="G264" s="416"/>
      <c r="L264" s="417"/>
      <c r="M264" s="417"/>
      <c r="N264" s="418"/>
    </row>
    <row r="265" ht="14.25" customHeight="1">
      <c r="A265" s="416"/>
      <c r="D265" s="417"/>
      <c r="E265" s="416"/>
      <c r="F265" s="416"/>
      <c r="G265" s="416"/>
      <c r="L265" s="417"/>
      <c r="M265" s="417"/>
      <c r="N265" s="418"/>
    </row>
    <row r="266" ht="14.25" customHeight="1">
      <c r="A266" s="416"/>
      <c r="D266" s="417"/>
      <c r="E266" s="416"/>
      <c r="F266" s="416"/>
      <c r="G266" s="416"/>
      <c r="L266" s="417"/>
      <c r="M266" s="417"/>
      <c r="N266" s="418"/>
    </row>
    <row r="267" ht="14.25" customHeight="1">
      <c r="A267" s="416"/>
      <c r="D267" s="417"/>
      <c r="E267" s="416"/>
      <c r="F267" s="416"/>
      <c r="G267" s="416"/>
      <c r="L267" s="417"/>
      <c r="M267" s="417"/>
      <c r="N267" s="418"/>
    </row>
    <row r="268" ht="14.25" customHeight="1">
      <c r="A268" s="416"/>
      <c r="D268" s="417"/>
      <c r="E268" s="416"/>
      <c r="F268" s="416"/>
      <c r="G268" s="416"/>
      <c r="L268" s="417"/>
      <c r="M268" s="417"/>
      <c r="N268" s="418"/>
    </row>
    <row r="269" ht="14.25" customHeight="1">
      <c r="A269" s="416"/>
      <c r="D269" s="417"/>
      <c r="E269" s="416"/>
      <c r="F269" s="416"/>
      <c r="G269" s="416"/>
      <c r="L269" s="417"/>
      <c r="M269" s="417"/>
      <c r="N269" s="418"/>
    </row>
    <row r="270" ht="14.25" customHeight="1">
      <c r="A270" s="416"/>
      <c r="D270" s="417"/>
      <c r="E270" s="416"/>
      <c r="F270" s="416"/>
      <c r="G270" s="416"/>
      <c r="L270" s="417"/>
      <c r="M270" s="417"/>
      <c r="N270" s="418"/>
    </row>
    <row r="271" ht="14.25" customHeight="1">
      <c r="A271" s="416"/>
      <c r="D271" s="417"/>
      <c r="E271" s="416"/>
      <c r="F271" s="416"/>
      <c r="G271" s="416"/>
      <c r="L271" s="417"/>
      <c r="M271" s="417"/>
      <c r="N271" s="418"/>
    </row>
    <row r="272" ht="14.25" customHeight="1">
      <c r="A272" s="416"/>
      <c r="D272" s="417"/>
      <c r="E272" s="416"/>
      <c r="F272" s="416"/>
      <c r="G272" s="416"/>
      <c r="L272" s="417"/>
      <c r="M272" s="417"/>
      <c r="N272" s="418"/>
    </row>
    <row r="273" ht="14.25" customHeight="1">
      <c r="A273" s="416"/>
      <c r="D273" s="417"/>
      <c r="E273" s="416"/>
      <c r="F273" s="416"/>
      <c r="G273" s="416"/>
      <c r="L273" s="417"/>
      <c r="M273" s="417"/>
      <c r="N273" s="418"/>
    </row>
    <row r="274" ht="14.25" customHeight="1">
      <c r="A274" s="416"/>
      <c r="D274" s="417"/>
      <c r="E274" s="416"/>
      <c r="F274" s="416"/>
      <c r="G274" s="416"/>
      <c r="L274" s="417"/>
      <c r="M274" s="417"/>
      <c r="N274" s="418"/>
    </row>
    <row r="275" ht="14.25" customHeight="1">
      <c r="A275" s="416"/>
      <c r="D275" s="417"/>
      <c r="E275" s="416"/>
      <c r="F275" s="416"/>
      <c r="G275" s="416"/>
      <c r="L275" s="417"/>
      <c r="M275" s="417"/>
      <c r="N275" s="418"/>
    </row>
    <row r="276" ht="14.25" customHeight="1">
      <c r="A276" s="416"/>
      <c r="D276" s="417"/>
      <c r="E276" s="416"/>
      <c r="F276" s="416"/>
      <c r="G276" s="416"/>
      <c r="L276" s="417"/>
      <c r="M276" s="417"/>
      <c r="N276" s="418"/>
    </row>
    <row r="277" ht="14.25" customHeight="1">
      <c r="A277" s="416"/>
      <c r="D277" s="417"/>
      <c r="E277" s="416"/>
      <c r="F277" s="416"/>
      <c r="G277" s="416"/>
      <c r="L277" s="417"/>
      <c r="M277" s="417"/>
      <c r="N277" s="418"/>
    </row>
    <row r="278" ht="14.25" customHeight="1">
      <c r="A278" s="416"/>
      <c r="D278" s="417"/>
      <c r="E278" s="416"/>
      <c r="F278" s="416"/>
      <c r="G278" s="416"/>
      <c r="L278" s="417"/>
      <c r="M278" s="417"/>
      <c r="N278" s="418"/>
    </row>
    <row r="279" ht="14.25" customHeight="1">
      <c r="A279" s="416"/>
      <c r="D279" s="417"/>
      <c r="E279" s="416"/>
      <c r="F279" s="416"/>
      <c r="G279" s="416"/>
      <c r="L279" s="417"/>
      <c r="M279" s="417"/>
      <c r="N279" s="418"/>
    </row>
    <row r="280" ht="14.25" customHeight="1">
      <c r="A280" s="416"/>
      <c r="D280" s="417"/>
      <c r="E280" s="416"/>
      <c r="F280" s="416"/>
      <c r="G280" s="416"/>
      <c r="L280" s="417"/>
      <c r="M280" s="417"/>
      <c r="N280" s="418"/>
    </row>
    <row r="281" ht="14.25" customHeight="1">
      <c r="A281" s="416"/>
      <c r="D281" s="417"/>
      <c r="E281" s="416"/>
      <c r="F281" s="416"/>
      <c r="G281" s="416"/>
      <c r="L281" s="417"/>
      <c r="M281" s="417"/>
      <c r="N281" s="418"/>
    </row>
    <row r="282" ht="14.25" customHeight="1">
      <c r="A282" s="416"/>
      <c r="D282" s="417"/>
      <c r="E282" s="416"/>
      <c r="F282" s="416"/>
      <c r="G282" s="416"/>
      <c r="L282" s="417"/>
      <c r="M282" s="417"/>
      <c r="N282" s="418"/>
    </row>
    <row r="283" ht="14.25" customHeight="1">
      <c r="A283" s="416"/>
      <c r="D283" s="417"/>
      <c r="E283" s="416"/>
      <c r="F283" s="416"/>
      <c r="G283" s="416"/>
      <c r="L283" s="417"/>
      <c r="M283" s="417"/>
      <c r="N283" s="418"/>
    </row>
    <row r="284" ht="14.25" customHeight="1">
      <c r="A284" s="416"/>
      <c r="D284" s="417"/>
      <c r="E284" s="416"/>
      <c r="F284" s="416"/>
      <c r="G284" s="416"/>
      <c r="L284" s="417"/>
      <c r="M284" s="417"/>
      <c r="N284" s="418"/>
    </row>
    <row r="285" ht="14.25" customHeight="1">
      <c r="A285" s="416"/>
      <c r="D285" s="417"/>
      <c r="E285" s="416"/>
      <c r="F285" s="416"/>
      <c r="G285" s="416"/>
      <c r="L285" s="417"/>
      <c r="M285" s="417"/>
      <c r="N285" s="418"/>
    </row>
    <row r="286" ht="14.25" customHeight="1">
      <c r="A286" s="416"/>
      <c r="D286" s="417"/>
      <c r="E286" s="416"/>
      <c r="F286" s="416"/>
      <c r="G286" s="416"/>
      <c r="L286" s="417"/>
      <c r="M286" s="417"/>
      <c r="N286" s="418"/>
    </row>
    <row r="287" ht="14.25" customHeight="1">
      <c r="A287" s="416"/>
      <c r="D287" s="417"/>
      <c r="E287" s="416"/>
      <c r="F287" s="416"/>
      <c r="G287" s="416"/>
      <c r="L287" s="417"/>
      <c r="M287" s="417"/>
      <c r="N287" s="418"/>
    </row>
    <row r="288" ht="14.25" customHeight="1">
      <c r="A288" s="416"/>
      <c r="D288" s="417"/>
      <c r="E288" s="416"/>
      <c r="F288" s="416"/>
      <c r="G288" s="416"/>
      <c r="L288" s="417"/>
      <c r="M288" s="417"/>
      <c r="N288" s="418"/>
    </row>
    <row r="289" ht="14.25" customHeight="1">
      <c r="A289" s="416"/>
      <c r="D289" s="417"/>
      <c r="E289" s="416"/>
      <c r="F289" s="416"/>
      <c r="G289" s="416"/>
      <c r="L289" s="417"/>
      <c r="M289" s="417"/>
      <c r="N289" s="418"/>
    </row>
    <row r="290" ht="14.25" customHeight="1">
      <c r="A290" s="416"/>
      <c r="D290" s="417"/>
      <c r="E290" s="416"/>
      <c r="F290" s="416"/>
      <c r="G290" s="416"/>
      <c r="L290" s="417"/>
      <c r="M290" s="417"/>
      <c r="N290" s="418"/>
    </row>
    <row r="291" ht="14.25" customHeight="1">
      <c r="A291" s="416"/>
      <c r="D291" s="417"/>
      <c r="E291" s="416"/>
      <c r="F291" s="416"/>
      <c r="G291" s="416"/>
      <c r="L291" s="417"/>
      <c r="M291" s="417"/>
      <c r="N291" s="418"/>
    </row>
    <row r="292" ht="14.25" customHeight="1">
      <c r="A292" s="416"/>
      <c r="D292" s="417"/>
      <c r="E292" s="416"/>
      <c r="F292" s="416"/>
      <c r="G292" s="416"/>
      <c r="L292" s="417"/>
      <c r="M292" s="417"/>
      <c r="N292" s="418"/>
    </row>
    <row r="293" ht="14.25" customHeight="1">
      <c r="A293" s="416"/>
      <c r="D293" s="417"/>
      <c r="E293" s="416"/>
      <c r="F293" s="416"/>
      <c r="G293" s="416"/>
      <c r="L293" s="417"/>
      <c r="M293" s="417"/>
      <c r="N293" s="418"/>
    </row>
    <row r="294" ht="14.25" customHeight="1">
      <c r="A294" s="416"/>
      <c r="D294" s="417"/>
      <c r="E294" s="416"/>
      <c r="F294" s="416"/>
      <c r="G294" s="416"/>
      <c r="L294" s="417"/>
      <c r="M294" s="417"/>
      <c r="N294" s="418"/>
    </row>
    <row r="295" ht="14.25" customHeight="1">
      <c r="A295" s="416"/>
      <c r="D295" s="417"/>
      <c r="E295" s="416"/>
      <c r="F295" s="416"/>
      <c r="G295" s="416"/>
      <c r="L295" s="417"/>
      <c r="M295" s="417"/>
      <c r="N295" s="418"/>
    </row>
    <row r="296" ht="14.25" customHeight="1">
      <c r="A296" s="416"/>
      <c r="D296" s="417"/>
      <c r="E296" s="416"/>
      <c r="F296" s="416"/>
      <c r="G296" s="416"/>
      <c r="L296" s="417"/>
      <c r="M296" s="417"/>
      <c r="N296" s="418"/>
    </row>
    <row r="297" ht="14.25" customHeight="1">
      <c r="A297" s="416"/>
      <c r="D297" s="417"/>
      <c r="E297" s="416"/>
      <c r="F297" s="416"/>
      <c r="G297" s="416"/>
      <c r="L297" s="417"/>
      <c r="M297" s="417"/>
      <c r="N297" s="418"/>
    </row>
    <row r="298" ht="14.25" customHeight="1">
      <c r="A298" s="416"/>
      <c r="D298" s="417"/>
      <c r="E298" s="416"/>
      <c r="F298" s="416"/>
      <c r="G298" s="416"/>
      <c r="L298" s="417"/>
      <c r="M298" s="417"/>
      <c r="N298" s="418"/>
    </row>
    <row r="299" ht="14.25" customHeight="1">
      <c r="A299" s="416"/>
      <c r="D299" s="417"/>
      <c r="E299" s="416"/>
      <c r="F299" s="416"/>
      <c r="G299" s="416"/>
      <c r="L299" s="417"/>
      <c r="M299" s="417"/>
      <c r="N299" s="418"/>
    </row>
    <row r="300" ht="14.25" customHeight="1">
      <c r="A300" s="416"/>
      <c r="D300" s="417"/>
      <c r="E300" s="416"/>
      <c r="F300" s="416"/>
      <c r="G300" s="416"/>
      <c r="L300" s="417"/>
      <c r="M300" s="417"/>
      <c r="N300" s="418"/>
    </row>
    <row r="301" ht="14.25" customHeight="1">
      <c r="A301" s="416"/>
      <c r="D301" s="417"/>
      <c r="E301" s="416"/>
      <c r="F301" s="416"/>
      <c r="G301" s="416"/>
      <c r="L301" s="417"/>
      <c r="M301" s="417"/>
      <c r="N301" s="418"/>
    </row>
    <row r="302" ht="14.25" customHeight="1">
      <c r="A302" s="416"/>
      <c r="D302" s="417"/>
      <c r="E302" s="416"/>
      <c r="F302" s="416"/>
      <c r="G302" s="416"/>
      <c r="L302" s="417"/>
      <c r="M302" s="417"/>
      <c r="N302" s="418"/>
    </row>
    <row r="303" ht="14.25" customHeight="1">
      <c r="A303" s="416"/>
      <c r="D303" s="417"/>
      <c r="E303" s="416"/>
      <c r="F303" s="416"/>
      <c r="G303" s="416"/>
      <c r="L303" s="417"/>
      <c r="M303" s="417"/>
      <c r="N303" s="418"/>
    </row>
    <row r="304" ht="14.25" customHeight="1">
      <c r="A304" s="416"/>
      <c r="D304" s="417"/>
      <c r="E304" s="416"/>
      <c r="F304" s="416"/>
      <c r="G304" s="416"/>
      <c r="L304" s="417"/>
      <c r="M304" s="417"/>
      <c r="N304" s="418"/>
    </row>
    <row r="305" ht="14.25" customHeight="1">
      <c r="A305" s="416"/>
      <c r="D305" s="417"/>
      <c r="E305" s="416"/>
      <c r="F305" s="416"/>
      <c r="G305" s="416"/>
      <c r="L305" s="417"/>
      <c r="M305" s="417"/>
      <c r="N305" s="418"/>
    </row>
    <row r="306" ht="14.25" customHeight="1">
      <c r="A306" s="416"/>
      <c r="D306" s="417"/>
      <c r="E306" s="416"/>
      <c r="F306" s="416"/>
      <c r="G306" s="416"/>
      <c r="L306" s="417"/>
      <c r="M306" s="417"/>
      <c r="N306" s="418"/>
    </row>
    <row r="307" ht="14.25" customHeight="1">
      <c r="A307" s="416"/>
      <c r="D307" s="417"/>
      <c r="E307" s="416"/>
      <c r="F307" s="416"/>
      <c r="G307" s="416"/>
      <c r="L307" s="417"/>
      <c r="M307" s="417"/>
      <c r="N307" s="418"/>
    </row>
    <row r="308" ht="14.25" customHeight="1">
      <c r="A308" s="416"/>
      <c r="D308" s="417"/>
      <c r="E308" s="416"/>
      <c r="F308" s="416"/>
      <c r="G308" s="416"/>
      <c r="L308" s="417"/>
      <c r="M308" s="417"/>
      <c r="N308" s="418"/>
    </row>
    <row r="309" ht="14.25" customHeight="1">
      <c r="A309" s="416"/>
      <c r="D309" s="417"/>
      <c r="E309" s="416"/>
      <c r="F309" s="416"/>
      <c r="G309" s="416"/>
      <c r="L309" s="417"/>
      <c r="M309" s="417"/>
      <c r="N309" s="418"/>
    </row>
    <row r="310" ht="14.25" customHeight="1">
      <c r="A310" s="416"/>
      <c r="D310" s="417"/>
      <c r="E310" s="416"/>
      <c r="F310" s="416"/>
      <c r="G310" s="416"/>
      <c r="L310" s="417"/>
      <c r="M310" s="417"/>
      <c r="N310" s="418"/>
    </row>
    <row r="311" ht="14.25" customHeight="1">
      <c r="A311" s="416"/>
      <c r="D311" s="417"/>
      <c r="E311" s="416"/>
      <c r="F311" s="416"/>
      <c r="G311" s="416"/>
      <c r="L311" s="417"/>
      <c r="M311" s="417"/>
      <c r="N311" s="418"/>
    </row>
    <row r="312" ht="14.25" customHeight="1">
      <c r="A312" s="416"/>
      <c r="D312" s="417"/>
      <c r="E312" s="416"/>
      <c r="F312" s="416"/>
      <c r="G312" s="416"/>
      <c r="L312" s="417"/>
      <c r="M312" s="417"/>
      <c r="N312" s="418"/>
    </row>
    <row r="313" ht="14.25" customHeight="1">
      <c r="A313" s="416"/>
      <c r="D313" s="417"/>
      <c r="E313" s="416"/>
      <c r="F313" s="416"/>
      <c r="G313" s="416"/>
      <c r="L313" s="417"/>
      <c r="M313" s="417"/>
      <c r="N313" s="418"/>
    </row>
    <row r="314" ht="14.25" customHeight="1">
      <c r="A314" s="416"/>
      <c r="D314" s="417"/>
      <c r="E314" s="416"/>
      <c r="F314" s="416"/>
      <c r="G314" s="416"/>
      <c r="L314" s="417"/>
      <c r="M314" s="417"/>
      <c r="N314" s="418"/>
    </row>
    <row r="315" ht="14.25" customHeight="1">
      <c r="A315" s="416"/>
      <c r="D315" s="417"/>
      <c r="E315" s="416"/>
      <c r="F315" s="416"/>
      <c r="G315" s="416"/>
      <c r="L315" s="417"/>
      <c r="M315" s="417"/>
      <c r="N315" s="418"/>
    </row>
    <row r="316" ht="14.25" customHeight="1">
      <c r="A316" s="416"/>
      <c r="D316" s="417"/>
      <c r="E316" s="416"/>
      <c r="F316" s="416"/>
      <c r="G316" s="416"/>
      <c r="L316" s="417"/>
      <c r="M316" s="417"/>
      <c r="N316" s="418"/>
    </row>
    <row r="317" ht="14.25" customHeight="1">
      <c r="A317" s="416"/>
      <c r="D317" s="417"/>
      <c r="E317" s="416"/>
      <c r="F317" s="416"/>
      <c r="G317" s="416"/>
      <c r="L317" s="417"/>
      <c r="M317" s="417"/>
      <c r="N317" s="418"/>
    </row>
    <row r="318" ht="14.25" customHeight="1">
      <c r="A318" s="416"/>
      <c r="D318" s="417"/>
      <c r="E318" s="416"/>
      <c r="F318" s="416"/>
      <c r="G318" s="416"/>
      <c r="L318" s="417"/>
      <c r="M318" s="417"/>
      <c r="N318" s="418"/>
    </row>
    <row r="319" ht="14.25" customHeight="1">
      <c r="A319" s="416"/>
      <c r="D319" s="417"/>
      <c r="E319" s="416"/>
      <c r="F319" s="416"/>
      <c r="G319" s="416"/>
      <c r="L319" s="417"/>
      <c r="M319" s="417"/>
      <c r="N319" s="418"/>
    </row>
    <row r="320" ht="14.25" customHeight="1">
      <c r="A320" s="416"/>
      <c r="D320" s="417"/>
      <c r="E320" s="416"/>
      <c r="F320" s="416"/>
      <c r="G320" s="416"/>
      <c r="L320" s="417"/>
      <c r="M320" s="417"/>
      <c r="N320" s="418"/>
    </row>
    <row r="321" ht="14.25" customHeight="1">
      <c r="A321" s="416"/>
      <c r="D321" s="417"/>
      <c r="E321" s="416"/>
      <c r="F321" s="416"/>
      <c r="G321" s="416"/>
      <c r="L321" s="417"/>
      <c r="M321" s="417"/>
      <c r="N321" s="418"/>
    </row>
    <row r="322" ht="14.25" customHeight="1">
      <c r="A322" s="416"/>
      <c r="D322" s="417"/>
      <c r="E322" s="416"/>
      <c r="F322" s="416"/>
      <c r="G322" s="416"/>
      <c r="L322" s="417"/>
      <c r="M322" s="417"/>
      <c r="N322" s="418"/>
    </row>
    <row r="323" ht="14.25" customHeight="1">
      <c r="A323" s="416"/>
      <c r="D323" s="417"/>
      <c r="E323" s="416"/>
      <c r="F323" s="416"/>
      <c r="G323" s="416"/>
      <c r="L323" s="417"/>
      <c r="M323" s="417"/>
      <c r="N323" s="418"/>
    </row>
    <row r="324" ht="14.25" customHeight="1">
      <c r="A324" s="416"/>
      <c r="D324" s="417"/>
      <c r="E324" s="416"/>
      <c r="F324" s="416"/>
      <c r="G324" s="416"/>
      <c r="L324" s="417"/>
      <c r="M324" s="417"/>
      <c r="N324" s="418"/>
    </row>
    <row r="325" ht="14.25" customHeight="1">
      <c r="A325" s="416"/>
      <c r="D325" s="417"/>
      <c r="E325" s="416"/>
      <c r="F325" s="416"/>
      <c r="G325" s="416"/>
      <c r="L325" s="417"/>
      <c r="M325" s="417"/>
      <c r="N325" s="418"/>
    </row>
    <row r="326" ht="14.25" customHeight="1">
      <c r="A326" s="416"/>
      <c r="D326" s="417"/>
      <c r="E326" s="416"/>
      <c r="F326" s="416"/>
      <c r="G326" s="416"/>
      <c r="L326" s="417"/>
      <c r="M326" s="417"/>
      <c r="N326" s="418"/>
    </row>
    <row r="327" ht="14.25" customHeight="1">
      <c r="A327" s="416"/>
      <c r="D327" s="417"/>
      <c r="E327" s="416"/>
      <c r="F327" s="416"/>
      <c r="G327" s="416"/>
      <c r="L327" s="417"/>
      <c r="M327" s="417"/>
      <c r="N327" s="418"/>
    </row>
    <row r="328" ht="14.25" customHeight="1">
      <c r="A328" s="416"/>
      <c r="D328" s="417"/>
      <c r="E328" s="416"/>
      <c r="F328" s="416"/>
      <c r="G328" s="416"/>
      <c r="L328" s="417"/>
      <c r="M328" s="417"/>
      <c r="N328" s="418"/>
    </row>
    <row r="329" ht="14.25" customHeight="1">
      <c r="A329" s="416"/>
      <c r="D329" s="417"/>
      <c r="E329" s="416"/>
      <c r="F329" s="416"/>
      <c r="G329" s="416"/>
      <c r="L329" s="417"/>
      <c r="M329" s="417"/>
      <c r="N329" s="418"/>
    </row>
    <row r="330" ht="14.25" customHeight="1">
      <c r="A330" s="416"/>
      <c r="D330" s="417"/>
      <c r="E330" s="416"/>
      <c r="F330" s="416"/>
      <c r="G330" s="416"/>
      <c r="L330" s="417"/>
      <c r="M330" s="417"/>
      <c r="N330" s="418"/>
    </row>
    <row r="331" ht="14.25" customHeight="1">
      <c r="A331" s="416"/>
      <c r="D331" s="417"/>
      <c r="E331" s="416"/>
      <c r="F331" s="416"/>
      <c r="G331" s="416"/>
      <c r="L331" s="417"/>
      <c r="M331" s="417"/>
      <c r="N331" s="418"/>
    </row>
    <row r="332" ht="14.25" customHeight="1">
      <c r="A332" s="416"/>
      <c r="D332" s="417"/>
      <c r="E332" s="416"/>
      <c r="F332" s="416"/>
      <c r="G332" s="416"/>
      <c r="L332" s="417"/>
      <c r="M332" s="417"/>
      <c r="N332" s="418"/>
    </row>
    <row r="333" ht="14.25" customHeight="1">
      <c r="A333" s="416"/>
      <c r="D333" s="417"/>
      <c r="E333" s="416"/>
      <c r="F333" s="416"/>
      <c r="G333" s="416"/>
      <c r="L333" s="417"/>
      <c r="M333" s="417"/>
      <c r="N333" s="418"/>
    </row>
    <row r="334" ht="14.25" customHeight="1">
      <c r="A334" s="416"/>
      <c r="D334" s="417"/>
      <c r="E334" s="416"/>
      <c r="F334" s="416"/>
      <c r="G334" s="416"/>
      <c r="L334" s="417"/>
      <c r="M334" s="417"/>
      <c r="N334" s="418"/>
    </row>
    <row r="335" ht="14.25" customHeight="1">
      <c r="A335" s="416"/>
      <c r="D335" s="417"/>
      <c r="E335" s="416"/>
      <c r="F335" s="416"/>
      <c r="G335" s="416"/>
      <c r="L335" s="417"/>
      <c r="M335" s="417"/>
      <c r="N335" s="418"/>
    </row>
    <row r="336" ht="14.25" customHeight="1">
      <c r="A336" s="416"/>
      <c r="D336" s="417"/>
      <c r="E336" s="416"/>
      <c r="F336" s="416"/>
      <c r="G336" s="416"/>
      <c r="L336" s="417"/>
      <c r="M336" s="417"/>
      <c r="N336" s="418"/>
    </row>
    <row r="337" ht="14.25" customHeight="1">
      <c r="A337" s="416"/>
      <c r="D337" s="417"/>
      <c r="E337" s="416"/>
      <c r="F337" s="416"/>
      <c r="G337" s="416"/>
      <c r="L337" s="417"/>
      <c r="M337" s="417"/>
      <c r="N337" s="418"/>
    </row>
    <row r="338" ht="14.25" customHeight="1">
      <c r="A338" s="416"/>
      <c r="D338" s="417"/>
      <c r="E338" s="416"/>
      <c r="F338" s="416"/>
      <c r="G338" s="416"/>
      <c r="L338" s="417"/>
      <c r="M338" s="417"/>
      <c r="N338" s="418"/>
    </row>
    <row r="339" ht="14.25" customHeight="1">
      <c r="A339" s="416"/>
      <c r="D339" s="417"/>
      <c r="E339" s="416"/>
      <c r="F339" s="416"/>
      <c r="G339" s="416"/>
      <c r="L339" s="417"/>
      <c r="M339" s="417"/>
      <c r="N339" s="418"/>
    </row>
    <row r="340" ht="14.25" customHeight="1">
      <c r="A340" s="416"/>
      <c r="D340" s="417"/>
      <c r="E340" s="416"/>
      <c r="F340" s="416"/>
      <c r="G340" s="416"/>
      <c r="L340" s="417"/>
      <c r="M340" s="417"/>
      <c r="N340" s="418"/>
    </row>
    <row r="341" ht="14.25" customHeight="1">
      <c r="A341" s="416"/>
      <c r="D341" s="417"/>
      <c r="E341" s="416"/>
      <c r="F341" s="416"/>
      <c r="G341" s="416"/>
      <c r="L341" s="417"/>
      <c r="M341" s="417"/>
      <c r="N341" s="418"/>
    </row>
    <row r="342" ht="14.25" customHeight="1">
      <c r="A342" s="416"/>
      <c r="D342" s="417"/>
      <c r="E342" s="416"/>
      <c r="F342" s="416"/>
      <c r="G342" s="416"/>
      <c r="L342" s="417"/>
      <c r="M342" s="417"/>
      <c r="N342" s="418"/>
    </row>
    <row r="343" ht="14.25" customHeight="1">
      <c r="A343" s="416"/>
      <c r="D343" s="417"/>
      <c r="E343" s="416"/>
      <c r="F343" s="416"/>
      <c r="G343" s="416"/>
      <c r="L343" s="417"/>
      <c r="M343" s="417"/>
      <c r="N343" s="418"/>
    </row>
    <row r="344" ht="14.25" customHeight="1">
      <c r="A344" s="416"/>
      <c r="D344" s="417"/>
      <c r="E344" s="416"/>
      <c r="F344" s="416"/>
      <c r="G344" s="416"/>
      <c r="L344" s="417"/>
      <c r="M344" s="417"/>
      <c r="N344" s="418"/>
    </row>
    <row r="345" ht="14.25" customHeight="1">
      <c r="A345" s="416"/>
      <c r="D345" s="417"/>
      <c r="E345" s="416"/>
      <c r="F345" s="416"/>
      <c r="G345" s="416"/>
      <c r="L345" s="417"/>
      <c r="M345" s="417"/>
      <c r="N345" s="418"/>
    </row>
    <row r="346" ht="14.25" customHeight="1">
      <c r="A346" s="416"/>
      <c r="D346" s="417"/>
      <c r="E346" s="416"/>
      <c r="F346" s="416"/>
      <c r="G346" s="416"/>
      <c r="L346" s="417"/>
      <c r="M346" s="417"/>
      <c r="N346" s="418"/>
    </row>
    <row r="347" ht="14.25" customHeight="1">
      <c r="A347" s="416"/>
      <c r="D347" s="417"/>
      <c r="E347" s="416"/>
      <c r="F347" s="416"/>
      <c r="G347" s="416"/>
      <c r="L347" s="417"/>
      <c r="M347" s="417"/>
      <c r="N347" s="418"/>
    </row>
    <row r="348" ht="14.25" customHeight="1">
      <c r="A348" s="416"/>
      <c r="D348" s="417"/>
      <c r="E348" s="416"/>
      <c r="F348" s="416"/>
      <c r="G348" s="416"/>
      <c r="L348" s="417"/>
      <c r="M348" s="417"/>
      <c r="N348" s="418"/>
    </row>
    <row r="349" ht="14.25" customHeight="1">
      <c r="A349" s="416"/>
      <c r="D349" s="417"/>
      <c r="E349" s="416"/>
      <c r="F349" s="416"/>
      <c r="G349" s="416"/>
      <c r="L349" s="417"/>
      <c r="M349" s="417"/>
      <c r="N349" s="418"/>
    </row>
    <row r="350" ht="14.25" customHeight="1">
      <c r="A350" s="416"/>
      <c r="D350" s="417"/>
      <c r="E350" s="416"/>
      <c r="F350" s="416"/>
      <c r="G350" s="416"/>
      <c r="L350" s="417"/>
      <c r="M350" s="417"/>
      <c r="N350" s="418"/>
    </row>
    <row r="351" ht="14.25" customHeight="1">
      <c r="A351" s="416"/>
      <c r="D351" s="417"/>
      <c r="E351" s="416"/>
      <c r="F351" s="416"/>
      <c r="G351" s="416"/>
      <c r="L351" s="417"/>
      <c r="M351" s="417"/>
      <c r="N351" s="418"/>
    </row>
    <row r="352" ht="14.25" customHeight="1">
      <c r="A352" s="416"/>
      <c r="D352" s="417"/>
      <c r="E352" s="416"/>
      <c r="F352" s="416"/>
      <c r="G352" s="416"/>
      <c r="L352" s="417"/>
      <c r="M352" s="417"/>
      <c r="N352" s="418"/>
    </row>
    <row r="353" ht="14.25" customHeight="1">
      <c r="A353" s="416"/>
      <c r="D353" s="417"/>
      <c r="E353" s="416"/>
      <c r="F353" s="416"/>
      <c r="G353" s="416"/>
      <c r="L353" s="417"/>
      <c r="M353" s="417"/>
      <c r="N353" s="418"/>
    </row>
    <row r="354" ht="14.25" customHeight="1">
      <c r="A354" s="416"/>
      <c r="D354" s="417"/>
      <c r="E354" s="416"/>
      <c r="F354" s="416"/>
      <c r="G354" s="416"/>
      <c r="L354" s="417"/>
      <c r="M354" s="417"/>
      <c r="N354" s="418"/>
    </row>
    <row r="355" ht="14.25" customHeight="1">
      <c r="A355" s="416"/>
      <c r="D355" s="417"/>
      <c r="E355" s="416"/>
      <c r="F355" s="416"/>
      <c r="G355" s="416"/>
      <c r="L355" s="417"/>
      <c r="M355" s="417"/>
      <c r="N355" s="418"/>
    </row>
    <row r="356" ht="14.25" customHeight="1">
      <c r="A356" s="416"/>
      <c r="D356" s="417"/>
      <c r="E356" s="416"/>
      <c r="F356" s="416"/>
      <c r="G356" s="416"/>
      <c r="L356" s="417"/>
      <c r="M356" s="417"/>
      <c r="N356" s="418"/>
    </row>
    <row r="357" ht="14.25" customHeight="1">
      <c r="A357" s="416"/>
      <c r="D357" s="417"/>
      <c r="E357" s="416"/>
      <c r="F357" s="416"/>
      <c r="G357" s="416"/>
      <c r="L357" s="417"/>
      <c r="M357" s="417"/>
      <c r="N357" s="418"/>
    </row>
    <row r="358" ht="14.25" customHeight="1">
      <c r="A358" s="416"/>
      <c r="D358" s="417"/>
      <c r="E358" s="416"/>
      <c r="F358" s="416"/>
      <c r="G358" s="416"/>
      <c r="L358" s="417"/>
      <c r="M358" s="417"/>
      <c r="N358" s="418"/>
    </row>
    <row r="359" ht="14.25" customHeight="1">
      <c r="A359" s="416"/>
      <c r="D359" s="417"/>
      <c r="E359" s="416"/>
      <c r="F359" s="416"/>
      <c r="G359" s="416"/>
      <c r="L359" s="417"/>
      <c r="M359" s="417"/>
      <c r="N359" s="418"/>
    </row>
    <row r="360" ht="14.25" customHeight="1">
      <c r="A360" s="416"/>
      <c r="D360" s="417"/>
      <c r="E360" s="416"/>
      <c r="F360" s="416"/>
      <c r="G360" s="416"/>
      <c r="L360" s="417"/>
      <c r="M360" s="417"/>
      <c r="N360" s="418"/>
    </row>
    <row r="361" ht="14.25" customHeight="1">
      <c r="A361" s="416"/>
      <c r="D361" s="417"/>
      <c r="E361" s="416"/>
      <c r="F361" s="416"/>
      <c r="G361" s="416"/>
      <c r="L361" s="417"/>
      <c r="M361" s="417"/>
      <c r="N361" s="418"/>
    </row>
    <row r="362" ht="14.25" customHeight="1">
      <c r="A362" s="416"/>
      <c r="D362" s="417"/>
      <c r="E362" s="416"/>
      <c r="F362" s="416"/>
      <c r="G362" s="416"/>
      <c r="L362" s="417"/>
      <c r="M362" s="417"/>
      <c r="N362" s="418"/>
    </row>
    <row r="363" ht="14.25" customHeight="1">
      <c r="A363" s="416"/>
      <c r="D363" s="417"/>
      <c r="E363" s="416"/>
      <c r="F363" s="416"/>
      <c r="G363" s="416"/>
      <c r="L363" s="417"/>
      <c r="M363" s="417"/>
      <c r="N363" s="418"/>
    </row>
    <row r="364" ht="14.25" customHeight="1">
      <c r="A364" s="416"/>
      <c r="D364" s="417"/>
      <c r="E364" s="416"/>
      <c r="F364" s="416"/>
      <c r="G364" s="416"/>
      <c r="L364" s="417"/>
      <c r="M364" s="417"/>
      <c r="N364" s="418"/>
    </row>
    <row r="365" ht="14.25" customHeight="1">
      <c r="A365" s="416"/>
      <c r="D365" s="417"/>
      <c r="E365" s="416"/>
      <c r="F365" s="416"/>
      <c r="G365" s="416"/>
      <c r="L365" s="417"/>
      <c r="M365" s="417"/>
      <c r="N365" s="418"/>
    </row>
    <row r="366" ht="14.25" customHeight="1">
      <c r="A366" s="416"/>
      <c r="D366" s="417"/>
      <c r="E366" s="416"/>
      <c r="F366" s="416"/>
      <c r="G366" s="416"/>
      <c r="L366" s="417"/>
      <c r="M366" s="417"/>
      <c r="N366" s="418"/>
    </row>
    <row r="367" ht="14.25" customHeight="1">
      <c r="A367" s="416"/>
      <c r="D367" s="417"/>
      <c r="E367" s="416"/>
      <c r="F367" s="416"/>
      <c r="G367" s="416"/>
      <c r="L367" s="417"/>
      <c r="M367" s="417"/>
      <c r="N367" s="418"/>
    </row>
    <row r="368" ht="14.25" customHeight="1">
      <c r="A368" s="416"/>
      <c r="D368" s="417"/>
      <c r="E368" s="416"/>
      <c r="F368" s="416"/>
      <c r="G368" s="416"/>
      <c r="L368" s="417"/>
      <c r="M368" s="417"/>
      <c r="N368" s="418"/>
    </row>
    <row r="369" ht="14.25" customHeight="1">
      <c r="A369" s="416"/>
      <c r="D369" s="417"/>
      <c r="E369" s="416"/>
      <c r="F369" s="416"/>
      <c r="G369" s="416"/>
      <c r="L369" s="417"/>
      <c r="M369" s="417"/>
      <c r="N369" s="418"/>
    </row>
    <row r="370" ht="14.25" customHeight="1">
      <c r="A370" s="416"/>
      <c r="D370" s="417"/>
      <c r="E370" s="416"/>
      <c r="F370" s="416"/>
      <c r="G370" s="416"/>
      <c r="L370" s="417"/>
      <c r="M370" s="417"/>
      <c r="N370" s="418"/>
    </row>
    <row r="371" ht="14.25" customHeight="1">
      <c r="A371" s="416"/>
      <c r="D371" s="417"/>
      <c r="E371" s="416"/>
      <c r="F371" s="416"/>
      <c r="G371" s="416"/>
      <c r="L371" s="417"/>
      <c r="M371" s="417"/>
      <c r="N371" s="418"/>
    </row>
    <row r="372" ht="14.25" customHeight="1">
      <c r="A372" s="416"/>
      <c r="D372" s="417"/>
      <c r="E372" s="416"/>
      <c r="F372" s="416"/>
      <c r="G372" s="416"/>
      <c r="L372" s="417"/>
      <c r="M372" s="417"/>
      <c r="N372" s="418"/>
    </row>
    <row r="373" ht="14.25" customHeight="1">
      <c r="A373" s="416"/>
      <c r="D373" s="417"/>
      <c r="E373" s="416"/>
      <c r="F373" s="416"/>
      <c r="G373" s="416"/>
      <c r="L373" s="417"/>
      <c r="M373" s="417"/>
      <c r="N373" s="418"/>
    </row>
    <row r="374" ht="14.25" customHeight="1">
      <c r="A374" s="416"/>
      <c r="D374" s="417"/>
      <c r="E374" s="416"/>
      <c r="F374" s="416"/>
      <c r="G374" s="416"/>
      <c r="L374" s="417"/>
      <c r="M374" s="417"/>
      <c r="N374" s="418"/>
    </row>
    <row r="375" ht="14.25" customHeight="1">
      <c r="A375" s="416"/>
      <c r="D375" s="417"/>
      <c r="E375" s="416"/>
      <c r="F375" s="416"/>
      <c r="G375" s="416"/>
      <c r="L375" s="417"/>
      <c r="M375" s="417"/>
      <c r="N375" s="418"/>
    </row>
    <row r="376" ht="14.25" customHeight="1">
      <c r="A376" s="416"/>
      <c r="D376" s="417"/>
      <c r="E376" s="416"/>
      <c r="F376" s="416"/>
      <c r="G376" s="416"/>
      <c r="L376" s="417"/>
      <c r="M376" s="417"/>
      <c r="N376" s="418"/>
    </row>
    <row r="377" ht="14.25" customHeight="1">
      <c r="A377" s="416"/>
      <c r="D377" s="417"/>
      <c r="E377" s="416"/>
      <c r="F377" s="416"/>
      <c r="G377" s="416"/>
      <c r="L377" s="417"/>
      <c r="M377" s="417"/>
      <c r="N377" s="418"/>
    </row>
    <row r="378" ht="14.25" customHeight="1">
      <c r="A378" s="416"/>
      <c r="D378" s="417"/>
      <c r="E378" s="416"/>
      <c r="F378" s="416"/>
      <c r="G378" s="416"/>
      <c r="L378" s="417"/>
      <c r="M378" s="417"/>
      <c r="N378" s="418"/>
    </row>
    <row r="379" ht="14.25" customHeight="1">
      <c r="A379" s="416"/>
      <c r="D379" s="417"/>
      <c r="E379" s="416"/>
      <c r="F379" s="416"/>
      <c r="G379" s="416"/>
      <c r="L379" s="417"/>
      <c r="M379" s="417"/>
      <c r="N379" s="418"/>
    </row>
    <row r="380" ht="14.25" customHeight="1">
      <c r="A380" s="416"/>
      <c r="D380" s="417"/>
      <c r="E380" s="416"/>
      <c r="F380" s="416"/>
      <c r="G380" s="416"/>
      <c r="L380" s="417"/>
      <c r="M380" s="417"/>
      <c r="N380" s="418"/>
    </row>
    <row r="381" ht="14.25" customHeight="1">
      <c r="A381" s="416"/>
      <c r="D381" s="417"/>
      <c r="E381" s="416"/>
      <c r="F381" s="416"/>
      <c r="G381" s="416"/>
      <c r="L381" s="417"/>
      <c r="M381" s="417"/>
      <c r="N381" s="418"/>
    </row>
    <row r="382" ht="14.25" customHeight="1">
      <c r="A382" s="416"/>
      <c r="D382" s="417"/>
      <c r="E382" s="416"/>
      <c r="F382" s="416"/>
      <c r="G382" s="416"/>
      <c r="L382" s="417"/>
      <c r="M382" s="417"/>
      <c r="N382" s="418"/>
    </row>
    <row r="383" ht="14.25" customHeight="1">
      <c r="A383" s="416"/>
      <c r="D383" s="417"/>
      <c r="E383" s="416"/>
      <c r="F383" s="416"/>
      <c r="G383" s="416"/>
      <c r="L383" s="417"/>
      <c r="M383" s="417"/>
      <c r="N383" s="418"/>
    </row>
    <row r="384" ht="14.25" customHeight="1">
      <c r="A384" s="416"/>
      <c r="D384" s="417"/>
      <c r="E384" s="416"/>
      <c r="F384" s="416"/>
      <c r="G384" s="416"/>
      <c r="L384" s="417"/>
      <c r="M384" s="417"/>
      <c r="N384" s="418"/>
    </row>
    <row r="385" ht="14.25" customHeight="1">
      <c r="A385" s="416"/>
      <c r="D385" s="417"/>
      <c r="E385" s="416"/>
      <c r="F385" s="416"/>
      <c r="G385" s="416"/>
      <c r="L385" s="417"/>
      <c r="M385" s="417"/>
      <c r="N385" s="418"/>
    </row>
    <row r="386" ht="14.25" customHeight="1">
      <c r="A386" s="416"/>
      <c r="D386" s="417"/>
      <c r="E386" s="416"/>
      <c r="F386" s="416"/>
      <c r="G386" s="416"/>
      <c r="L386" s="417"/>
      <c r="M386" s="417"/>
      <c r="N386" s="418"/>
    </row>
    <row r="387" ht="14.25" customHeight="1">
      <c r="A387" s="416"/>
      <c r="D387" s="417"/>
      <c r="E387" s="416"/>
      <c r="F387" s="416"/>
      <c r="G387" s="416"/>
      <c r="L387" s="417"/>
      <c r="M387" s="417"/>
      <c r="N387" s="418"/>
    </row>
    <row r="388" ht="14.25" customHeight="1">
      <c r="A388" s="416"/>
      <c r="D388" s="417"/>
      <c r="E388" s="416"/>
      <c r="F388" s="416"/>
      <c r="G388" s="416"/>
      <c r="L388" s="417"/>
      <c r="M388" s="417"/>
      <c r="N388" s="418"/>
    </row>
    <row r="389" ht="14.25" customHeight="1">
      <c r="A389" s="416"/>
      <c r="D389" s="417"/>
      <c r="E389" s="416"/>
      <c r="F389" s="416"/>
      <c r="G389" s="416"/>
      <c r="L389" s="417"/>
      <c r="M389" s="417"/>
      <c r="N389" s="418"/>
    </row>
    <row r="390" ht="14.25" customHeight="1">
      <c r="A390" s="416"/>
      <c r="D390" s="417"/>
      <c r="E390" s="416"/>
      <c r="F390" s="416"/>
      <c r="G390" s="416"/>
      <c r="L390" s="417"/>
      <c r="M390" s="417"/>
      <c r="N390" s="418"/>
    </row>
    <row r="391" ht="14.25" customHeight="1">
      <c r="A391" s="416"/>
      <c r="D391" s="417"/>
      <c r="E391" s="416"/>
      <c r="F391" s="416"/>
      <c r="G391" s="416"/>
      <c r="L391" s="417"/>
      <c r="M391" s="417"/>
      <c r="N391" s="418"/>
    </row>
    <row r="392" ht="14.25" customHeight="1">
      <c r="A392" s="416"/>
      <c r="D392" s="417"/>
      <c r="E392" s="416"/>
      <c r="F392" s="416"/>
      <c r="G392" s="416"/>
      <c r="L392" s="417"/>
      <c r="M392" s="417"/>
      <c r="N392" s="418"/>
    </row>
    <row r="393" ht="14.25" customHeight="1">
      <c r="A393" s="416"/>
      <c r="D393" s="417"/>
      <c r="E393" s="416"/>
      <c r="F393" s="416"/>
      <c r="G393" s="416"/>
      <c r="L393" s="417"/>
      <c r="M393" s="417"/>
      <c r="N393" s="418"/>
    </row>
    <row r="394" ht="14.25" customHeight="1">
      <c r="A394" s="416"/>
      <c r="D394" s="417"/>
      <c r="E394" s="416"/>
      <c r="F394" s="416"/>
      <c r="G394" s="416"/>
      <c r="L394" s="417"/>
      <c r="M394" s="417"/>
      <c r="N394" s="418"/>
    </row>
    <row r="395" ht="14.25" customHeight="1">
      <c r="A395" s="416"/>
      <c r="D395" s="417"/>
      <c r="E395" s="416"/>
      <c r="F395" s="416"/>
      <c r="G395" s="416"/>
      <c r="L395" s="417"/>
      <c r="M395" s="417"/>
      <c r="N395" s="418"/>
    </row>
    <row r="396" ht="14.25" customHeight="1">
      <c r="A396" s="416"/>
      <c r="D396" s="417"/>
      <c r="E396" s="416"/>
      <c r="F396" s="416"/>
      <c r="G396" s="416"/>
      <c r="L396" s="417"/>
      <c r="M396" s="417"/>
      <c r="N396" s="418"/>
    </row>
    <row r="397" ht="14.25" customHeight="1">
      <c r="A397" s="416"/>
      <c r="D397" s="417"/>
      <c r="E397" s="416"/>
      <c r="F397" s="416"/>
      <c r="G397" s="416"/>
      <c r="L397" s="417"/>
      <c r="M397" s="417"/>
      <c r="N397" s="418"/>
    </row>
    <row r="398" ht="14.25" customHeight="1">
      <c r="A398" s="416"/>
      <c r="D398" s="417"/>
      <c r="E398" s="416"/>
      <c r="F398" s="416"/>
      <c r="G398" s="416"/>
      <c r="L398" s="417"/>
      <c r="M398" s="417"/>
      <c r="N398" s="418"/>
    </row>
    <row r="399" ht="14.25" customHeight="1">
      <c r="A399" s="416"/>
      <c r="D399" s="417"/>
      <c r="E399" s="416"/>
      <c r="F399" s="416"/>
      <c r="G399" s="416"/>
      <c r="L399" s="417"/>
      <c r="M399" s="417"/>
      <c r="N399" s="418"/>
    </row>
    <row r="400" ht="14.25" customHeight="1">
      <c r="A400" s="416"/>
      <c r="D400" s="417"/>
      <c r="E400" s="416"/>
      <c r="F400" s="416"/>
      <c r="G400" s="416"/>
      <c r="L400" s="417"/>
      <c r="M400" s="417"/>
      <c r="N400" s="418"/>
    </row>
    <row r="401" ht="14.25" customHeight="1">
      <c r="A401" s="416"/>
      <c r="D401" s="417"/>
      <c r="E401" s="416"/>
      <c r="F401" s="416"/>
      <c r="G401" s="416"/>
      <c r="L401" s="417"/>
      <c r="M401" s="417"/>
      <c r="N401" s="418"/>
    </row>
    <row r="402" ht="14.25" customHeight="1">
      <c r="A402" s="416"/>
      <c r="D402" s="417"/>
      <c r="E402" s="416"/>
      <c r="F402" s="416"/>
      <c r="G402" s="416"/>
      <c r="L402" s="417"/>
      <c r="M402" s="417"/>
      <c r="N402" s="418"/>
    </row>
    <row r="403" ht="14.25" customHeight="1">
      <c r="A403" s="416"/>
      <c r="D403" s="417"/>
      <c r="E403" s="416"/>
      <c r="F403" s="416"/>
      <c r="G403" s="416"/>
      <c r="L403" s="417"/>
      <c r="M403" s="417"/>
      <c r="N403" s="418"/>
    </row>
    <row r="404" ht="14.25" customHeight="1">
      <c r="A404" s="416"/>
      <c r="D404" s="417"/>
      <c r="E404" s="416"/>
      <c r="F404" s="416"/>
      <c r="G404" s="416"/>
      <c r="L404" s="417"/>
      <c r="M404" s="417"/>
      <c r="N404" s="418"/>
    </row>
    <row r="405" ht="14.25" customHeight="1">
      <c r="A405" s="416"/>
      <c r="D405" s="417"/>
      <c r="E405" s="416"/>
      <c r="F405" s="416"/>
      <c r="G405" s="416"/>
      <c r="L405" s="417"/>
      <c r="M405" s="417"/>
      <c r="N405" s="418"/>
    </row>
    <row r="406" ht="14.25" customHeight="1">
      <c r="A406" s="416"/>
      <c r="D406" s="417"/>
      <c r="E406" s="416"/>
      <c r="F406" s="416"/>
      <c r="G406" s="416"/>
      <c r="L406" s="417"/>
      <c r="M406" s="417"/>
      <c r="N406" s="418"/>
    </row>
    <row r="407" ht="14.25" customHeight="1">
      <c r="A407" s="416"/>
      <c r="D407" s="417"/>
      <c r="E407" s="416"/>
      <c r="F407" s="416"/>
      <c r="G407" s="416"/>
      <c r="L407" s="417"/>
      <c r="M407" s="417"/>
      <c r="N407" s="418"/>
    </row>
    <row r="408" ht="14.25" customHeight="1">
      <c r="A408" s="416"/>
      <c r="D408" s="417"/>
      <c r="E408" s="416"/>
      <c r="F408" s="416"/>
      <c r="G408" s="416"/>
      <c r="L408" s="417"/>
      <c r="M408" s="417"/>
      <c r="N408" s="418"/>
    </row>
    <row r="409" ht="14.25" customHeight="1">
      <c r="A409" s="416"/>
      <c r="D409" s="417"/>
      <c r="E409" s="416"/>
      <c r="F409" s="416"/>
      <c r="G409" s="416"/>
      <c r="L409" s="417"/>
      <c r="M409" s="417"/>
      <c r="N409" s="418"/>
    </row>
    <row r="410" ht="14.25" customHeight="1">
      <c r="A410" s="416"/>
      <c r="D410" s="417"/>
      <c r="E410" s="416"/>
      <c r="F410" s="416"/>
      <c r="G410" s="416"/>
      <c r="L410" s="417"/>
      <c r="M410" s="417"/>
      <c r="N410" s="418"/>
    </row>
    <row r="411" ht="14.25" customHeight="1">
      <c r="A411" s="416"/>
      <c r="D411" s="417"/>
      <c r="E411" s="416"/>
      <c r="F411" s="416"/>
      <c r="G411" s="416"/>
      <c r="L411" s="417"/>
      <c r="M411" s="417"/>
      <c r="N411" s="418"/>
    </row>
    <row r="412" ht="14.25" customHeight="1">
      <c r="A412" s="416"/>
      <c r="D412" s="417"/>
      <c r="E412" s="416"/>
      <c r="F412" s="416"/>
      <c r="G412" s="416"/>
      <c r="L412" s="417"/>
      <c r="M412" s="417"/>
      <c r="N412" s="418"/>
    </row>
    <row r="413" ht="14.25" customHeight="1">
      <c r="A413" s="416"/>
      <c r="D413" s="417"/>
      <c r="E413" s="416"/>
      <c r="F413" s="416"/>
      <c r="G413" s="416"/>
      <c r="L413" s="417"/>
      <c r="M413" s="417"/>
      <c r="N413" s="418"/>
    </row>
    <row r="414" ht="14.25" customHeight="1">
      <c r="A414" s="416"/>
      <c r="D414" s="417"/>
      <c r="E414" s="416"/>
      <c r="F414" s="416"/>
      <c r="G414" s="416"/>
      <c r="L414" s="417"/>
      <c r="M414" s="417"/>
      <c r="N414" s="418"/>
    </row>
    <row r="415" ht="14.25" customHeight="1">
      <c r="A415" s="416"/>
      <c r="D415" s="417"/>
      <c r="E415" s="416"/>
      <c r="F415" s="416"/>
      <c r="G415" s="416"/>
      <c r="L415" s="417"/>
      <c r="M415" s="417"/>
      <c r="N415" s="418"/>
    </row>
    <row r="416" ht="14.25" customHeight="1">
      <c r="A416" s="416"/>
      <c r="D416" s="417"/>
      <c r="E416" s="416"/>
      <c r="F416" s="416"/>
      <c r="G416" s="416"/>
      <c r="L416" s="417"/>
      <c r="M416" s="417"/>
      <c r="N416" s="418"/>
    </row>
    <row r="417" ht="14.25" customHeight="1">
      <c r="A417" s="416"/>
      <c r="D417" s="417"/>
      <c r="E417" s="416"/>
      <c r="F417" s="416"/>
      <c r="G417" s="416"/>
      <c r="L417" s="417"/>
      <c r="M417" s="417"/>
      <c r="N417" s="418"/>
    </row>
    <row r="418" ht="14.25" customHeight="1">
      <c r="A418" s="416"/>
      <c r="D418" s="417"/>
      <c r="E418" s="416"/>
      <c r="F418" s="416"/>
      <c r="G418" s="416"/>
      <c r="L418" s="417"/>
      <c r="M418" s="417"/>
      <c r="N418" s="418"/>
    </row>
    <row r="419" ht="14.25" customHeight="1">
      <c r="A419" s="416"/>
      <c r="D419" s="417"/>
      <c r="E419" s="416"/>
      <c r="F419" s="416"/>
      <c r="G419" s="416"/>
      <c r="L419" s="417"/>
      <c r="M419" s="417"/>
      <c r="N419" s="418"/>
    </row>
    <row r="420" ht="14.25" customHeight="1">
      <c r="A420" s="416"/>
      <c r="D420" s="417"/>
      <c r="E420" s="416"/>
      <c r="F420" s="416"/>
      <c r="G420" s="416"/>
      <c r="L420" s="417"/>
      <c r="M420" s="417"/>
      <c r="N420" s="418"/>
    </row>
    <row r="421" ht="14.25" customHeight="1">
      <c r="A421" s="416"/>
      <c r="D421" s="417"/>
      <c r="E421" s="416"/>
      <c r="F421" s="416"/>
      <c r="G421" s="416"/>
      <c r="L421" s="417"/>
      <c r="M421" s="417"/>
      <c r="N421" s="418"/>
    </row>
    <row r="422" ht="14.25" customHeight="1">
      <c r="A422" s="416"/>
      <c r="D422" s="417"/>
      <c r="E422" s="416"/>
      <c r="F422" s="416"/>
      <c r="G422" s="416"/>
      <c r="L422" s="417"/>
      <c r="M422" s="417"/>
      <c r="N422" s="418"/>
    </row>
    <row r="423" ht="14.25" customHeight="1">
      <c r="A423" s="416"/>
      <c r="D423" s="417"/>
      <c r="E423" s="416"/>
      <c r="F423" s="416"/>
      <c r="G423" s="416"/>
      <c r="L423" s="417"/>
      <c r="M423" s="417"/>
      <c r="N423" s="418"/>
    </row>
    <row r="424" ht="14.25" customHeight="1">
      <c r="A424" s="416"/>
      <c r="D424" s="417"/>
      <c r="E424" s="416"/>
      <c r="F424" s="416"/>
      <c r="G424" s="416"/>
      <c r="L424" s="417"/>
      <c r="M424" s="417"/>
      <c r="N424" s="418"/>
    </row>
    <row r="425" ht="14.25" customHeight="1">
      <c r="A425" s="416"/>
      <c r="D425" s="417"/>
      <c r="E425" s="416"/>
      <c r="F425" s="416"/>
      <c r="G425" s="416"/>
      <c r="L425" s="417"/>
      <c r="M425" s="417"/>
      <c r="N425" s="418"/>
    </row>
    <row r="426" ht="14.25" customHeight="1">
      <c r="A426" s="416"/>
      <c r="D426" s="417"/>
      <c r="E426" s="416"/>
      <c r="F426" s="416"/>
      <c r="G426" s="416"/>
      <c r="L426" s="417"/>
      <c r="M426" s="417"/>
      <c r="N426" s="418"/>
    </row>
    <row r="427" ht="14.25" customHeight="1">
      <c r="A427" s="416"/>
      <c r="D427" s="417"/>
      <c r="E427" s="416"/>
      <c r="F427" s="416"/>
      <c r="G427" s="416"/>
      <c r="L427" s="417"/>
      <c r="M427" s="417"/>
      <c r="N427" s="418"/>
    </row>
    <row r="428" ht="14.25" customHeight="1">
      <c r="A428" s="416"/>
      <c r="D428" s="417"/>
      <c r="E428" s="416"/>
      <c r="F428" s="416"/>
      <c r="G428" s="416"/>
      <c r="L428" s="417"/>
      <c r="M428" s="417"/>
      <c r="N428" s="418"/>
    </row>
    <row r="429" ht="14.25" customHeight="1">
      <c r="A429" s="416"/>
      <c r="D429" s="417"/>
      <c r="E429" s="416"/>
      <c r="F429" s="416"/>
      <c r="G429" s="416"/>
      <c r="L429" s="417"/>
      <c r="M429" s="417"/>
      <c r="N429" s="418"/>
    </row>
    <row r="430" ht="14.25" customHeight="1">
      <c r="A430" s="416"/>
      <c r="D430" s="417"/>
      <c r="E430" s="416"/>
      <c r="F430" s="416"/>
      <c r="G430" s="416"/>
      <c r="L430" s="417"/>
      <c r="M430" s="417"/>
      <c r="N430" s="418"/>
    </row>
    <row r="431" ht="14.25" customHeight="1">
      <c r="A431" s="416"/>
      <c r="D431" s="417"/>
      <c r="E431" s="416"/>
      <c r="F431" s="416"/>
      <c r="G431" s="416"/>
      <c r="L431" s="417"/>
      <c r="M431" s="417"/>
      <c r="N431" s="418"/>
    </row>
    <row r="432" ht="14.25" customHeight="1">
      <c r="A432" s="416"/>
      <c r="D432" s="417"/>
      <c r="E432" s="416"/>
      <c r="F432" s="416"/>
      <c r="G432" s="416"/>
      <c r="L432" s="417"/>
      <c r="M432" s="417"/>
      <c r="N432" s="418"/>
    </row>
    <row r="433" ht="14.25" customHeight="1">
      <c r="A433" s="416"/>
      <c r="D433" s="417"/>
      <c r="E433" s="416"/>
      <c r="F433" s="416"/>
      <c r="G433" s="416"/>
      <c r="L433" s="417"/>
      <c r="M433" s="417"/>
      <c r="N433" s="418"/>
    </row>
    <row r="434" ht="14.25" customHeight="1">
      <c r="A434" s="416"/>
      <c r="D434" s="417"/>
      <c r="E434" s="416"/>
      <c r="F434" s="416"/>
      <c r="G434" s="416"/>
      <c r="L434" s="417"/>
      <c r="M434" s="417"/>
      <c r="N434" s="418"/>
    </row>
    <row r="435" ht="14.25" customHeight="1">
      <c r="A435" s="416"/>
      <c r="D435" s="417"/>
      <c r="E435" s="416"/>
      <c r="F435" s="416"/>
      <c r="G435" s="416"/>
      <c r="L435" s="417"/>
      <c r="M435" s="417"/>
      <c r="N435" s="418"/>
    </row>
    <row r="436" ht="14.25" customHeight="1">
      <c r="A436" s="416"/>
      <c r="D436" s="417"/>
      <c r="E436" s="416"/>
      <c r="F436" s="416"/>
      <c r="G436" s="416"/>
      <c r="L436" s="417"/>
      <c r="M436" s="417"/>
      <c r="N436" s="418"/>
    </row>
    <row r="437" ht="14.25" customHeight="1">
      <c r="A437" s="416"/>
      <c r="D437" s="417"/>
      <c r="E437" s="416"/>
      <c r="F437" s="416"/>
      <c r="G437" s="416"/>
      <c r="L437" s="417"/>
      <c r="M437" s="417"/>
      <c r="N437" s="418"/>
    </row>
    <row r="438" ht="14.25" customHeight="1">
      <c r="A438" s="416"/>
      <c r="D438" s="417"/>
      <c r="E438" s="416"/>
      <c r="F438" s="416"/>
      <c r="G438" s="416"/>
      <c r="L438" s="417"/>
      <c r="M438" s="417"/>
      <c r="N438" s="418"/>
    </row>
    <row r="439" ht="14.25" customHeight="1">
      <c r="A439" s="416"/>
      <c r="D439" s="417"/>
      <c r="E439" s="416"/>
      <c r="F439" s="416"/>
      <c r="G439" s="416"/>
      <c r="L439" s="417"/>
      <c r="M439" s="417"/>
      <c r="N439" s="418"/>
    </row>
    <row r="440" ht="14.25" customHeight="1">
      <c r="A440" s="416"/>
      <c r="D440" s="417"/>
      <c r="E440" s="416"/>
      <c r="F440" s="416"/>
      <c r="G440" s="416"/>
      <c r="L440" s="417"/>
      <c r="M440" s="417"/>
      <c r="N440" s="418"/>
    </row>
    <row r="441" ht="14.25" customHeight="1">
      <c r="A441" s="416"/>
      <c r="D441" s="417"/>
      <c r="E441" s="416"/>
      <c r="F441" s="416"/>
      <c r="G441" s="416"/>
      <c r="L441" s="417"/>
      <c r="M441" s="417"/>
      <c r="N441" s="418"/>
    </row>
    <row r="442" ht="14.25" customHeight="1">
      <c r="A442" s="416"/>
      <c r="D442" s="417"/>
      <c r="E442" s="416"/>
      <c r="F442" s="416"/>
      <c r="G442" s="416"/>
      <c r="L442" s="417"/>
      <c r="M442" s="417"/>
      <c r="N442" s="418"/>
    </row>
    <row r="443" ht="14.25" customHeight="1">
      <c r="A443" s="416"/>
      <c r="D443" s="417"/>
      <c r="E443" s="416"/>
      <c r="F443" s="416"/>
      <c r="G443" s="416"/>
      <c r="L443" s="417"/>
      <c r="M443" s="417"/>
      <c r="N443" s="418"/>
    </row>
    <row r="444" ht="14.25" customHeight="1">
      <c r="A444" s="416"/>
      <c r="D444" s="417"/>
      <c r="E444" s="416"/>
      <c r="F444" s="416"/>
      <c r="G444" s="416"/>
      <c r="L444" s="417"/>
      <c r="M444" s="417"/>
      <c r="N444" s="418"/>
    </row>
    <row r="445" ht="14.25" customHeight="1">
      <c r="A445" s="416"/>
      <c r="D445" s="417"/>
      <c r="E445" s="416"/>
      <c r="F445" s="416"/>
      <c r="G445" s="416"/>
      <c r="L445" s="417"/>
      <c r="M445" s="417"/>
      <c r="N445" s="418"/>
    </row>
    <row r="446" ht="14.25" customHeight="1">
      <c r="A446" s="416"/>
      <c r="D446" s="417"/>
      <c r="E446" s="416"/>
      <c r="F446" s="416"/>
      <c r="G446" s="416"/>
      <c r="L446" s="417"/>
      <c r="M446" s="417"/>
      <c r="N446" s="418"/>
    </row>
    <row r="447" ht="14.25" customHeight="1">
      <c r="A447" s="416"/>
      <c r="D447" s="417"/>
      <c r="E447" s="416"/>
      <c r="F447" s="416"/>
      <c r="G447" s="416"/>
      <c r="L447" s="417"/>
      <c r="M447" s="417"/>
      <c r="N447" s="418"/>
    </row>
    <row r="448" ht="14.25" customHeight="1">
      <c r="A448" s="416"/>
      <c r="D448" s="417"/>
      <c r="E448" s="416"/>
      <c r="F448" s="416"/>
      <c r="G448" s="416"/>
      <c r="L448" s="417"/>
      <c r="M448" s="417"/>
      <c r="N448" s="418"/>
    </row>
    <row r="449" ht="14.25" customHeight="1">
      <c r="A449" s="416"/>
      <c r="D449" s="417"/>
      <c r="E449" s="416"/>
      <c r="F449" s="416"/>
      <c r="G449" s="416"/>
      <c r="L449" s="417"/>
      <c r="M449" s="417"/>
      <c r="N449" s="418"/>
    </row>
    <row r="450" ht="14.25" customHeight="1">
      <c r="A450" s="416"/>
      <c r="D450" s="417"/>
      <c r="E450" s="416"/>
      <c r="F450" s="416"/>
      <c r="G450" s="416"/>
      <c r="L450" s="417"/>
      <c r="M450" s="417"/>
      <c r="N450" s="418"/>
    </row>
    <row r="451" ht="14.25" customHeight="1">
      <c r="A451" s="416"/>
      <c r="D451" s="417"/>
      <c r="E451" s="416"/>
      <c r="F451" s="416"/>
      <c r="G451" s="416"/>
      <c r="L451" s="417"/>
      <c r="M451" s="417"/>
      <c r="N451" s="418"/>
    </row>
    <row r="452" ht="14.25" customHeight="1">
      <c r="A452" s="416"/>
      <c r="D452" s="417"/>
      <c r="E452" s="416"/>
      <c r="F452" s="416"/>
      <c r="G452" s="416"/>
      <c r="L452" s="417"/>
      <c r="M452" s="417"/>
      <c r="N452" s="418"/>
    </row>
    <row r="453" ht="14.25" customHeight="1">
      <c r="A453" s="416"/>
      <c r="D453" s="417"/>
      <c r="E453" s="416"/>
      <c r="F453" s="416"/>
      <c r="G453" s="416"/>
      <c r="L453" s="417"/>
      <c r="M453" s="417"/>
      <c r="N453" s="418"/>
    </row>
    <row r="454" ht="14.25" customHeight="1">
      <c r="A454" s="416"/>
      <c r="D454" s="417"/>
      <c r="E454" s="416"/>
      <c r="F454" s="416"/>
      <c r="G454" s="416"/>
      <c r="L454" s="417"/>
      <c r="M454" s="417"/>
      <c r="N454" s="418"/>
    </row>
    <row r="455" ht="14.25" customHeight="1">
      <c r="A455" s="416"/>
      <c r="D455" s="417"/>
      <c r="E455" s="416"/>
      <c r="F455" s="416"/>
      <c r="G455" s="416"/>
      <c r="L455" s="417"/>
      <c r="M455" s="417"/>
      <c r="N455" s="418"/>
    </row>
    <row r="456" ht="14.25" customHeight="1">
      <c r="A456" s="416"/>
      <c r="D456" s="417"/>
      <c r="E456" s="416"/>
      <c r="F456" s="416"/>
      <c r="G456" s="416"/>
      <c r="L456" s="417"/>
      <c r="M456" s="417"/>
      <c r="N456" s="418"/>
    </row>
    <row r="457" ht="14.25" customHeight="1">
      <c r="A457" s="416"/>
      <c r="D457" s="417"/>
      <c r="E457" s="416"/>
      <c r="F457" s="416"/>
      <c r="G457" s="416"/>
      <c r="L457" s="417"/>
      <c r="M457" s="417"/>
      <c r="N457" s="418"/>
    </row>
    <row r="458" ht="14.25" customHeight="1">
      <c r="A458" s="416"/>
      <c r="D458" s="417"/>
      <c r="E458" s="416"/>
      <c r="F458" s="416"/>
      <c r="G458" s="416"/>
      <c r="L458" s="417"/>
      <c r="M458" s="417"/>
      <c r="N458" s="418"/>
    </row>
    <row r="459" ht="14.25" customHeight="1">
      <c r="A459" s="416"/>
      <c r="D459" s="417"/>
      <c r="E459" s="416"/>
      <c r="F459" s="416"/>
      <c r="G459" s="416"/>
      <c r="L459" s="417"/>
      <c r="M459" s="417"/>
      <c r="N459" s="418"/>
    </row>
    <row r="460" ht="14.25" customHeight="1">
      <c r="A460" s="416"/>
      <c r="D460" s="417"/>
      <c r="E460" s="416"/>
      <c r="F460" s="416"/>
      <c r="G460" s="416"/>
      <c r="L460" s="417"/>
      <c r="M460" s="417"/>
      <c r="N460" s="418"/>
    </row>
    <row r="461" ht="14.25" customHeight="1">
      <c r="A461" s="416"/>
      <c r="D461" s="417"/>
      <c r="E461" s="416"/>
      <c r="F461" s="416"/>
      <c r="G461" s="416"/>
      <c r="L461" s="417"/>
      <c r="M461" s="417"/>
      <c r="N461" s="418"/>
    </row>
    <row r="462" ht="14.25" customHeight="1">
      <c r="A462" s="416"/>
      <c r="D462" s="417"/>
      <c r="E462" s="416"/>
      <c r="F462" s="416"/>
      <c r="G462" s="416"/>
      <c r="L462" s="417"/>
      <c r="M462" s="417"/>
      <c r="N462" s="418"/>
    </row>
    <row r="463" ht="14.25" customHeight="1">
      <c r="A463" s="416"/>
      <c r="D463" s="417"/>
      <c r="E463" s="416"/>
      <c r="F463" s="416"/>
      <c r="G463" s="416"/>
      <c r="L463" s="417"/>
      <c r="M463" s="417"/>
      <c r="N463" s="418"/>
    </row>
    <row r="464" ht="14.25" customHeight="1">
      <c r="A464" s="416"/>
      <c r="D464" s="417"/>
      <c r="E464" s="416"/>
      <c r="F464" s="416"/>
      <c r="G464" s="416"/>
      <c r="L464" s="417"/>
      <c r="M464" s="417"/>
      <c r="N464" s="418"/>
    </row>
    <row r="465" ht="14.25" customHeight="1">
      <c r="A465" s="416"/>
      <c r="D465" s="417"/>
      <c r="E465" s="416"/>
      <c r="F465" s="416"/>
      <c r="G465" s="416"/>
      <c r="L465" s="417"/>
      <c r="M465" s="417"/>
      <c r="N465" s="418"/>
    </row>
    <row r="466" ht="14.25" customHeight="1">
      <c r="A466" s="416"/>
      <c r="D466" s="417"/>
      <c r="E466" s="416"/>
      <c r="F466" s="416"/>
      <c r="G466" s="416"/>
      <c r="L466" s="417"/>
      <c r="M466" s="417"/>
      <c r="N466" s="418"/>
    </row>
    <row r="467" ht="14.25" customHeight="1">
      <c r="A467" s="416"/>
      <c r="D467" s="417"/>
      <c r="E467" s="416"/>
      <c r="F467" s="416"/>
      <c r="G467" s="416"/>
      <c r="L467" s="417"/>
      <c r="M467" s="417"/>
      <c r="N467" s="418"/>
    </row>
    <row r="468" ht="14.25" customHeight="1">
      <c r="A468" s="416"/>
      <c r="D468" s="417"/>
      <c r="E468" s="416"/>
      <c r="F468" s="416"/>
      <c r="G468" s="416"/>
      <c r="L468" s="417"/>
      <c r="M468" s="417"/>
      <c r="N468" s="418"/>
    </row>
    <row r="469" ht="14.25" customHeight="1">
      <c r="A469" s="416"/>
      <c r="D469" s="417"/>
      <c r="E469" s="416"/>
      <c r="F469" s="416"/>
      <c r="G469" s="416"/>
      <c r="L469" s="417"/>
      <c r="M469" s="417"/>
      <c r="N469" s="418"/>
    </row>
    <row r="470" ht="14.25" customHeight="1">
      <c r="A470" s="416"/>
      <c r="D470" s="417"/>
      <c r="E470" s="416"/>
      <c r="F470" s="416"/>
      <c r="G470" s="416"/>
      <c r="L470" s="417"/>
      <c r="M470" s="417"/>
      <c r="N470" s="418"/>
    </row>
    <row r="471" ht="14.25" customHeight="1">
      <c r="A471" s="416"/>
      <c r="D471" s="417"/>
      <c r="E471" s="416"/>
      <c r="F471" s="416"/>
      <c r="G471" s="416"/>
      <c r="L471" s="417"/>
      <c r="M471" s="417"/>
      <c r="N471" s="418"/>
    </row>
    <row r="472" ht="14.25" customHeight="1">
      <c r="A472" s="416"/>
      <c r="D472" s="417"/>
      <c r="E472" s="416"/>
      <c r="F472" s="416"/>
      <c r="G472" s="416"/>
      <c r="L472" s="417"/>
      <c r="M472" s="417"/>
      <c r="N472" s="418"/>
    </row>
    <row r="473" ht="14.25" customHeight="1">
      <c r="A473" s="416"/>
      <c r="D473" s="417"/>
      <c r="E473" s="416"/>
      <c r="F473" s="416"/>
      <c r="G473" s="416"/>
      <c r="L473" s="417"/>
      <c r="M473" s="417"/>
      <c r="N473" s="418"/>
    </row>
    <row r="474" ht="14.25" customHeight="1">
      <c r="A474" s="416"/>
      <c r="D474" s="417"/>
      <c r="E474" s="416"/>
      <c r="F474" s="416"/>
      <c r="G474" s="416"/>
      <c r="L474" s="417"/>
      <c r="M474" s="417"/>
      <c r="N474" s="418"/>
    </row>
    <row r="475" ht="14.25" customHeight="1">
      <c r="A475" s="416"/>
      <c r="D475" s="417"/>
      <c r="E475" s="416"/>
      <c r="F475" s="416"/>
      <c r="G475" s="416"/>
      <c r="L475" s="417"/>
      <c r="M475" s="417"/>
      <c r="N475" s="418"/>
    </row>
    <row r="476" ht="14.25" customHeight="1">
      <c r="A476" s="416"/>
      <c r="D476" s="417"/>
      <c r="E476" s="416"/>
      <c r="F476" s="416"/>
      <c r="G476" s="416"/>
      <c r="L476" s="417"/>
      <c r="M476" s="417"/>
      <c r="N476" s="418"/>
    </row>
    <row r="477" ht="14.25" customHeight="1">
      <c r="A477" s="416"/>
      <c r="D477" s="417"/>
      <c r="E477" s="416"/>
      <c r="F477" s="416"/>
      <c r="G477" s="416"/>
      <c r="L477" s="417"/>
      <c r="M477" s="417"/>
      <c r="N477" s="418"/>
    </row>
    <row r="478" ht="14.25" customHeight="1">
      <c r="A478" s="416"/>
      <c r="D478" s="417"/>
      <c r="E478" s="416"/>
      <c r="F478" s="416"/>
      <c r="G478" s="416"/>
      <c r="L478" s="417"/>
      <c r="M478" s="417"/>
      <c r="N478" s="418"/>
    </row>
    <row r="479" ht="14.25" customHeight="1">
      <c r="A479" s="416"/>
      <c r="D479" s="417"/>
      <c r="E479" s="416"/>
      <c r="F479" s="416"/>
      <c r="G479" s="416"/>
      <c r="L479" s="417"/>
      <c r="M479" s="417"/>
      <c r="N479" s="418"/>
    </row>
    <row r="480" ht="14.25" customHeight="1">
      <c r="A480" s="416"/>
      <c r="D480" s="417"/>
      <c r="E480" s="416"/>
      <c r="F480" s="416"/>
      <c r="G480" s="416"/>
      <c r="L480" s="417"/>
      <c r="M480" s="417"/>
      <c r="N480" s="418"/>
    </row>
    <row r="481" ht="14.25" customHeight="1">
      <c r="A481" s="416"/>
      <c r="D481" s="417"/>
      <c r="E481" s="416"/>
      <c r="F481" s="416"/>
      <c r="G481" s="416"/>
      <c r="L481" s="417"/>
      <c r="M481" s="417"/>
      <c r="N481" s="418"/>
    </row>
    <row r="482" ht="14.25" customHeight="1">
      <c r="A482" s="416"/>
      <c r="D482" s="417"/>
      <c r="E482" s="416"/>
      <c r="F482" s="416"/>
      <c r="G482" s="416"/>
      <c r="L482" s="417"/>
      <c r="M482" s="417"/>
      <c r="N482" s="418"/>
    </row>
    <row r="483" ht="14.25" customHeight="1">
      <c r="A483" s="416"/>
      <c r="D483" s="417"/>
      <c r="E483" s="416"/>
      <c r="F483" s="416"/>
      <c r="G483" s="416"/>
      <c r="L483" s="417"/>
      <c r="M483" s="417"/>
      <c r="N483" s="418"/>
    </row>
    <row r="484" ht="14.25" customHeight="1">
      <c r="A484" s="416"/>
      <c r="D484" s="417"/>
      <c r="E484" s="416"/>
      <c r="F484" s="416"/>
      <c r="G484" s="416"/>
      <c r="L484" s="417"/>
      <c r="M484" s="417"/>
      <c r="N484" s="418"/>
    </row>
    <row r="485" ht="14.25" customHeight="1">
      <c r="A485" s="416"/>
      <c r="D485" s="417"/>
      <c r="E485" s="416"/>
      <c r="F485" s="416"/>
      <c r="G485" s="416"/>
      <c r="L485" s="417"/>
      <c r="M485" s="417"/>
      <c r="N485" s="418"/>
    </row>
    <row r="486" ht="14.25" customHeight="1">
      <c r="A486" s="416"/>
      <c r="D486" s="417"/>
      <c r="E486" s="416"/>
      <c r="F486" s="416"/>
      <c r="G486" s="416"/>
      <c r="L486" s="417"/>
      <c r="M486" s="417"/>
      <c r="N486" s="418"/>
    </row>
    <row r="487" ht="14.25" customHeight="1">
      <c r="A487" s="416"/>
      <c r="D487" s="417"/>
      <c r="E487" s="416"/>
      <c r="F487" s="416"/>
      <c r="G487" s="416"/>
      <c r="L487" s="417"/>
      <c r="M487" s="417"/>
      <c r="N487" s="418"/>
    </row>
    <row r="488" ht="14.25" customHeight="1">
      <c r="A488" s="416"/>
      <c r="D488" s="417"/>
      <c r="E488" s="416"/>
      <c r="F488" s="416"/>
      <c r="G488" s="416"/>
      <c r="L488" s="417"/>
      <c r="M488" s="417"/>
      <c r="N488" s="418"/>
    </row>
    <row r="489" ht="14.25" customHeight="1">
      <c r="A489" s="416"/>
      <c r="D489" s="417"/>
      <c r="E489" s="416"/>
      <c r="F489" s="416"/>
      <c r="G489" s="416"/>
      <c r="L489" s="417"/>
      <c r="M489" s="417"/>
      <c r="N489" s="418"/>
    </row>
    <row r="490" ht="14.25" customHeight="1">
      <c r="A490" s="416"/>
      <c r="D490" s="417"/>
      <c r="E490" s="416"/>
      <c r="F490" s="416"/>
      <c r="G490" s="416"/>
      <c r="L490" s="417"/>
      <c r="M490" s="417"/>
      <c r="N490" s="418"/>
    </row>
    <row r="491" ht="14.25" customHeight="1">
      <c r="A491" s="416"/>
      <c r="D491" s="417"/>
      <c r="E491" s="416"/>
      <c r="F491" s="416"/>
      <c r="G491" s="416"/>
      <c r="L491" s="417"/>
      <c r="M491" s="417"/>
      <c r="N491" s="418"/>
    </row>
    <row r="492" ht="14.25" customHeight="1">
      <c r="A492" s="416"/>
      <c r="D492" s="417"/>
      <c r="E492" s="416"/>
      <c r="F492" s="416"/>
      <c r="G492" s="416"/>
      <c r="L492" s="417"/>
      <c r="M492" s="417"/>
      <c r="N492" s="418"/>
    </row>
    <row r="493" ht="14.25" customHeight="1">
      <c r="A493" s="416"/>
      <c r="D493" s="417"/>
      <c r="E493" s="416"/>
      <c r="F493" s="416"/>
      <c r="G493" s="416"/>
      <c r="L493" s="417"/>
      <c r="M493" s="417"/>
      <c r="N493" s="418"/>
    </row>
    <row r="494" ht="14.25" customHeight="1">
      <c r="A494" s="416"/>
      <c r="D494" s="417"/>
      <c r="E494" s="416"/>
      <c r="F494" s="416"/>
      <c r="G494" s="416"/>
      <c r="L494" s="417"/>
      <c r="M494" s="417"/>
      <c r="N494" s="418"/>
    </row>
    <row r="495" ht="14.25" customHeight="1">
      <c r="A495" s="416"/>
      <c r="D495" s="417"/>
      <c r="E495" s="416"/>
      <c r="F495" s="416"/>
      <c r="G495" s="416"/>
      <c r="L495" s="417"/>
      <c r="M495" s="417"/>
      <c r="N495" s="418"/>
    </row>
    <row r="496" ht="14.25" customHeight="1">
      <c r="A496" s="416"/>
      <c r="D496" s="417"/>
      <c r="E496" s="416"/>
      <c r="F496" s="416"/>
      <c r="G496" s="416"/>
      <c r="L496" s="417"/>
      <c r="M496" s="417"/>
      <c r="N496" s="418"/>
    </row>
    <row r="497" ht="14.25" customHeight="1">
      <c r="A497" s="416"/>
      <c r="D497" s="417"/>
      <c r="E497" s="416"/>
      <c r="F497" s="416"/>
      <c r="G497" s="416"/>
      <c r="L497" s="417"/>
      <c r="M497" s="417"/>
      <c r="N497" s="418"/>
    </row>
    <row r="498" ht="14.25" customHeight="1">
      <c r="A498" s="416"/>
      <c r="D498" s="417"/>
      <c r="E498" s="416"/>
      <c r="F498" s="416"/>
      <c r="G498" s="416"/>
      <c r="L498" s="417"/>
      <c r="M498" s="417"/>
      <c r="N498" s="418"/>
    </row>
    <row r="499" ht="14.25" customHeight="1">
      <c r="A499" s="416"/>
      <c r="D499" s="417"/>
      <c r="E499" s="416"/>
      <c r="F499" s="416"/>
      <c r="G499" s="416"/>
      <c r="L499" s="417"/>
      <c r="M499" s="417"/>
      <c r="N499" s="418"/>
    </row>
    <row r="500" ht="14.25" customHeight="1">
      <c r="A500" s="416"/>
      <c r="D500" s="417"/>
      <c r="E500" s="416"/>
      <c r="F500" s="416"/>
      <c r="G500" s="416"/>
      <c r="L500" s="417"/>
      <c r="M500" s="417"/>
      <c r="N500" s="418"/>
    </row>
    <row r="501" ht="14.25" customHeight="1">
      <c r="A501" s="416"/>
      <c r="D501" s="417"/>
      <c r="E501" s="416"/>
      <c r="F501" s="416"/>
      <c r="G501" s="416"/>
      <c r="L501" s="417"/>
      <c r="M501" s="417"/>
      <c r="N501" s="418"/>
    </row>
    <row r="502" ht="14.25" customHeight="1">
      <c r="A502" s="416"/>
      <c r="D502" s="417"/>
      <c r="E502" s="416"/>
      <c r="F502" s="416"/>
      <c r="G502" s="416"/>
      <c r="L502" s="417"/>
      <c r="M502" s="417"/>
      <c r="N502" s="418"/>
    </row>
    <row r="503" ht="14.25" customHeight="1">
      <c r="A503" s="416"/>
      <c r="D503" s="417"/>
      <c r="E503" s="416"/>
      <c r="F503" s="416"/>
      <c r="G503" s="416"/>
      <c r="L503" s="417"/>
      <c r="M503" s="417"/>
      <c r="N503" s="418"/>
    </row>
    <row r="504" ht="14.25" customHeight="1">
      <c r="A504" s="416"/>
      <c r="D504" s="417"/>
      <c r="E504" s="416"/>
      <c r="F504" s="416"/>
      <c r="G504" s="416"/>
      <c r="L504" s="417"/>
      <c r="M504" s="417"/>
      <c r="N504" s="418"/>
    </row>
    <row r="505" ht="14.25" customHeight="1">
      <c r="A505" s="416"/>
      <c r="D505" s="417"/>
      <c r="E505" s="416"/>
      <c r="F505" s="416"/>
      <c r="G505" s="416"/>
      <c r="L505" s="417"/>
      <c r="M505" s="417"/>
      <c r="N505" s="418"/>
    </row>
    <row r="506" ht="14.25" customHeight="1">
      <c r="A506" s="416"/>
      <c r="D506" s="417"/>
      <c r="E506" s="416"/>
      <c r="F506" s="416"/>
      <c r="G506" s="416"/>
      <c r="L506" s="417"/>
      <c r="M506" s="417"/>
      <c r="N506" s="418"/>
    </row>
    <row r="507" ht="14.25" customHeight="1">
      <c r="A507" s="416"/>
      <c r="D507" s="417"/>
      <c r="E507" s="416"/>
      <c r="F507" s="416"/>
      <c r="G507" s="416"/>
      <c r="L507" s="417"/>
      <c r="M507" s="417"/>
      <c r="N507" s="418"/>
    </row>
    <row r="508" ht="14.25" customHeight="1">
      <c r="A508" s="416"/>
      <c r="D508" s="417"/>
      <c r="E508" s="416"/>
      <c r="F508" s="416"/>
      <c r="G508" s="416"/>
      <c r="L508" s="417"/>
      <c r="M508" s="417"/>
      <c r="N508" s="418"/>
    </row>
    <row r="509" ht="14.25" customHeight="1">
      <c r="A509" s="416"/>
      <c r="D509" s="417"/>
      <c r="E509" s="416"/>
      <c r="F509" s="416"/>
      <c r="G509" s="416"/>
      <c r="L509" s="417"/>
      <c r="M509" s="417"/>
      <c r="N509" s="418"/>
    </row>
    <row r="510" ht="14.25" customHeight="1">
      <c r="A510" s="416"/>
      <c r="D510" s="417"/>
      <c r="E510" s="416"/>
      <c r="F510" s="416"/>
      <c r="G510" s="416"/>
      <c r="L510" s="417"/>
      <c r="M510" s="417"/>
      <c r="N510" s="418"/>
    </row>
    <row r="511" ht="14.25" customHeight="1">
      <c r="A511" s="416"/>
      <c r="D511" s="417"/>
      <c r="E511" s="416"/>
      <c r="F511" s="416"/>
      <c r="G511" s="416"/>
      <c r="L511" s="417"/>
      <c r="M511" s="417"/>
      <c r="N511" s="418"/>
    </row>
    <row r="512" ht="14.25" customHeight="1">
      <c r="A512" s="416"/>
      <c r="D512" s="417"/>
      <c r="E512" s="416"/>
      <c r="F512" s="416"/>
      <c r="G512" s="416"/>
      <c r="L512" s="417"/>
      <c r="M512" s="417"/>
      <c r="N512" s="418"/>
    </row>
    <row r="513" ht="14.25" customHeight="1">
      <c r="A513" s="416"/>
      <c r="D513" s="417"/>
      <c r="E513" s="416"/>
      <c r="F513" s="416"/>
      <c r="G513" s="416"/>
      <c r="L513" s="417"/>
      <c r="M513" s="417"/>
      <c r="N513" s="418"/>
    </row>
    <row r="514" ht="14.25" customHeight="1">
      <c r="A514" s="416"/>
      <c r="D514" s="417"/>
      <c r="E514" s="416"/>
      <c r="F514" s="416"/>
      <c r="G514" s="416"/>
      <c r="L514" s="417"/>
      <c r="M514" s="417"/>
      <c r="N514" s="418"/>
    </row>
    <row r="515" ht="14.25" customHeight="1">
      <c r="A515" s="416"/>
      <c r="D515" s="417"/>
      <c r="E515" s="416"/>
      <c r="F515" s="416"/>
      <c r="G515" s="416"/>
      <c r="L515" s="417"/>
      <c r="M515" s="417"/>
      <c r="N515" s="418"/>
    </row>
    <row r="516" ht="14.25" customHeight="1">
      <c r="A516" s="416"/>
      <c r="D516" s="417"/>
      <c r="E516" s="416"/>
      <c r="F516" s="416"/>
      <c r="G516" s="416"/>
      <c r="L516" s="417"/>
      <c r="M516" s="417"/>
      <c r="N516" s="418"/>
    </row>
    <row r="517" ht="14.25" customHeight="1">
      <c r="A517" s="416"/>
      <c r="D517" s="417"/>
      <c r="E517" s="416"/>
      <c r="F517" s="416"/>
      <c r="G517" s="416"/>
      <c r="L517" s="417"/>
      <c r="M517" s="417"/>
      <c r="N517" s="418"/>
    </row>
    <row r="518" ht="14.25" customHeight="1">
      <c r="A518" s="416"/>
      <c r="D518" s="417"/>
      <c r="E518" s="416"/>
      <c r="F518" s="416"/>
      <c r="G518" s="416"/>
      <c r="L518" s="417"/>
      <c r="M518" s="417"/>
      <c r="N518" s="418"/>
    </row>
    <row r="519" ht="14.25" customHeight="1">
      <c r="A519" s="416"/>
      <c r="D519" s="417"/>
      <c r="E519" s="416"/>
      <c r="F519" s="416"/>
      <c r="G519" s="416"/>
      <c r="L519" s="417"/>
      <c r="M519" s="417"/>
      <c r="N519" s="418"/>
    </row>
    <row r="520" ht="14.25" customHeight="1">
      <c r="A520" s="416"/>
      <c r="D520" s="417"/>
      <c r="E520" s="416"/>
      <c r="F520" s="416"/>
      <c r="G520" s="416"/>
      <c r="L520" s="417"/>
      <c r="M520" s="417"/>
      <c r="N520" s="418"/>
    </row>
    <row r="521" ht="14.25" customHeight="1">
      <c r="A521" s="416"/>
      <c r="D521" s="417"/>
      <c r="E521" s="416"/>
      <c r="F521" s="416"/>
      <c r="G521" s="416"/>
      <c r="L521" s="417"/>
      <c r="M521" s="417"/>
      <c r="N521" s="418"/>
    </row>
    <row r="522" ht="14.25" customHeight="1">
      <c r="A522" s="416"/>
      <c r="D522" s="417"/>
      <c r="E522" s="416"/>
      <c r="F522" s="416"/>
      <c r="G522" s="416"/>
      <c r="L522" s="417"/>
      <c r="M522" s="417"/>
      <c r="N522" s="418"/>
    </row>
    <row r="523" ht="14.25" customHeight="1">
      <c r="A523" s="416"/>
      <c r="D523" s="417"/>
      <c r="E523" s="416"/>
      <c r="F523" s="416"/>
      <c r="G523" s="416"/>
      <c r="L523" s="417"/>
      <c r="M523" s="417"/>
      <c r="N523" s="418"/>
    </row>
    <row r="524" ht="14.25" customHeight="1">
      <c r="A524" s="416"/>
      <c r="D524" s="417"/>
      <c r="E524" s="416"/>
      <c r="F524" s="416"/>
      <c r="G524" s="416"/>
      <c r="L524" s="417"/>
      <c r="M524" s="417"/>
      <c r="N524" s="418"/>
    </row>
    <row r="525" ht="14.25" customHeight="1">
      <c r="A525" s="416"/>
      <c r="D525" s="417"/>
      <c r="E525" s="416"/>
      <c r="F525" s="416"/>
      <c r="G525" s="416"/>
      <c r="L525" s="417"/>
      <c r="M525" s="417"/>
      <c r="N525" s="418"/>
    </row>
    <row r="526" ht="14.25" customHeight="1">
      <c r="A526" s="416"/>
      <c r="D526" s="417"/>
      <c r="E526" s="416"/>
      <c r="F526" s="416"/>
      <c r="G526" s="416"/>
      <c r="L526" s="417"/>
      <c r="M526" s="417"/>
      <c r="N526" s="418"/>
    </row>
    <row r="527" ht="14.25" customHeight="1">
      <c r="A527" s="416"/>
      <c r="D527" s="417"/>
      <c r="E527" s="416"/>
      <c r="F527" s="416"/>
      <c r="G527" s="416"/>
      <c r="L527" s="417"/>
      <c r="M527" s="417"/>
      <c r="N527" s="418"/>
    </row>
    <row r="528" ht="14.25" customHeight="1">
      <c r="A528" s="416"/>
      <c r="D528" s="417"/>
      <c r="E528" s="416"/>
      <c r="F528" s="416"/>
      <c r="G528" s="416"/>
      <c r="L528" s="417"/>
      <c r="M528" s="417"/>
      <c r="N528" s="418"/>
    </row>
    <row r="529" ht="14.25" customHeight="1">
      <c r="A529" s="416"/>
      <c r="D529" s="417"/>
      <c r="E529" s="416"/>
      <c r="F529" s="416"/>
      <c r="G529" s="416"/>
      <c r="L529" s="417"/>
      <c r="M529" s="417"/>
      <c r="N529" s="418"/>
    </row>
    <row r="530" ht="14.25" customHeight="1">
      <c r="A530" s="416"/>
      <c r="D530" s="417"/>
      <c r="E530" s="416"/>
      <c r="F530" s="416"/>
      <c r="G530" s="416"/>
      <c r="L530" s="417"/>
      <c r="M530" s="417"/>
      <c r="N530" s="418"/>
    </row>
    <row r="531" ht="14.25" customHeight="1">
      <c r="A531" s="416"/>
      <c r="D531" s="417"/>
      <c r="E531" s="416"/>
      <c r="F531" s="416"/>
      <c r="G531" s="416"/>
      <c r="L531" s="417"/>
      <c r="M531" s="417"/>
      <c r="N531" s="418"/>
    </row>
    <row r="532" ht="14.25" customHeight="1">
      <c r="A532" s="416"/>
      <c r="D532" s="417"/>
      <c r="E532" s="416"/>
      <c r="F532" s="416"/>
      <c r="G532" s="416"/>
      <c r="L532" s="417"/>
      <c r="M532" s="417"/>
      <c r="N532" s="418"/>
    </row>
    <row r="533" ht="14.25" customHeight="1">
      <c r="A533" s="416"/>
      <c r="D533" s="417"/>
      <c r="E533" s="416"/>
      <c r="F533" s="416"/>
      <c r="G533" s="416"/>
      <c r="L533" s="417"/>
      <c r="M533" s="417"/>
      <c r="N533" s="418"/>
    </row>
    <row r="534" ht="14.25" customHeight="1">
      <c r="A534" s="416"/>
      <c r="D534" s="417"/>
      <c r="E534" s="416"/>
      <c r="F534" s="416"/>
      <c r="G534" s="416"/>
      <c r="L534" s="417"/>
      <c r="M534" s="417"/>
      <c r="N534" s="418"/>
    </row>
    <row r="535" ht="14.25" customHeight="1">
      <c r="A535" s="416"/>
      <c r="D535" s="417"/>
      <c r="E535" s="416"/>
      <c r="F535" s="416"/>
      <c r="G535" s="416"/>
      <c r="L535" s="417"/>
      <c r="M535" s="417"/>
      <c r="N535" s="418"/>
    </row>
    <row r="536" ht="14.25" customHeight="1">
      <c r="A536" s="416"/>
      <c r="D536" s="417"/>
      <c r="E536" s="416"/>
      <c r="F536" s="416"/>
      <c r="G536" s="416"/>
      <c r="L536" s="417"/>
      <c r="M536" s="417"/>
      <c r="N536" s="418"/>
    </row>
    <row r="537" ht="14.25" customHeight="1">
      <c r="A537" s="416"/>
      <c r="D537" s="417"/>
      <c r="E537" s="416"/>
      <c r="F537" s="416"/>
      <c r="G537" s="416"/>
      <c r="L537" s="417"/>
      <c r="M537" s="417"/>
      <c r="N537" s="418"/>
    </row>
    <row r="538" ht="14.25" customHeight="1">
      <c r="A538" s="416"/>
      <c r="D538" s="417"/>
      <c r="E538" s="416"/>
      <c r="F538" s="416"/>
      <c r="G538" s="416"/>
      <c r="L538" s="417"/>
      <c r="M538" s="417"/>
      <c r="N538" s="418"/>
    </row>
    <row r="539" ht="14.25" customHeight="1">
      <c r="A539" s="416"/>
      <c r="D539" s="417"/>
      <c r="E539" s="416"/>
      <c r="F539" s="416"/>
      <c r="G539" s="416"/>
      <c r="L539" s="417"/>
      <c r="M539" s="417"/>
      <c r="N539" s="418"/>
    </row>
    <row r="540" ht="14.25" customHeight="1">
      <c r="A540" s="416"/>
      <c r="D540" s="417"/>
      <c r="E540" s="416"/>
      <c r="F540" s="416"/>
      <c r="G540" s="416"/>
      <c r="L540" s="417"/>
      <c r="M540" s="417"/>
      <c r="N540" s="418"/>
    </row>
    <row r="541" ht="14.25" customHeight="1">
      <c r="A541" s="416"/>
      <c r="D541" s="417"/>
      <c r="E541" s="416"/>
      <c r="F541" s="416"/>
      <c r="G541" s="416"/>
      <c r="L541" s="417"/>
      <c r="M541" s="417"/>
      <c r="N541" s="418"/>
    </row>
    <row r="542" ht="14.25" customHeight="1">
      <c r="A542" s="416"/>
      <c r="D542" s="417"/>
      <c r="E542" s="416"/>
      <c r="F542" s="416"/>
      <c r="G542" s="416"/>
      <c r="L542" s="417"/>
      <c r="M542" s="417"/>
      <c r="N542" s="418"/>
    </row>
    <row r="543" ht="14.25" customHeight="1">
      <c r="A543" s="416"/>
      <c r="D543" s="417"/>
      <c r="E543" s="416"/>
      <c r="F543" s="416"/>
      <c r="G543" s="416"/>
      <c r="L543" s="417"/>
      <c r="M543" s="417"/>
      <c r="N543" s="418"/>
    </row>
    <row r="544" ht="14.25" customHeight="1">
      <c r="A544" s="416"/>
      <c r="D544" s="417"/>
      <c r="E544" s="416"/>
      <c r="F544" s="416"/>
      <c r="G544" s="416"/>
      <c r="L544" s="417"/>
      <c r="M544" s="417"/>
      <c r="N544" s="418"/>
    </row>
    <row r="545" ht="14.25" customHeight="1">
      <c r="A545" s="416"/>
      <c r="D545" s="417"/>
      <c r="E545" s="416"/>
      <c r="F545" s="416"/>
      <c r="G545" s="416"/>
      <c r="L545" s="417"/>
      <c r="M545" s="417"/>
      <c r="N545" s="418"/>
    </row>
    <row r="546" ht="14.25" customHeight="1">
      <c r="A546" s="416"/>
      <c r="D546" s="417"/>
      <c r="E546" s="416"/>
      <c r="F546" s="416"/>
      <c r="G546" s="416"/>
      <c r="L546" s="417"/>
      <c r="M546" s="417"/>
      <c r="N546" s="418"/>
    </row>
    <row r="547" ht="14.25" customHeight="1">
      <c r="A547" s="416"/>
      <c r="D547" s="417"/>
      <c r="E547" s="416"/>
      <c r="F547" s="416"/>
      <c r="G547" s="416"/>
      <c r="L547" s="417"/>
      <c r="M547" s="417"/>
      <c r="N547" s="418"/>
    </row>
    <row r="548" ht="14.25" customHeight="1">
      <c r="A548" s="416"/>
      <c r="D548" s="417"/>
      <c r="E548" s="416"/>
      <c r="F548" s="416"/>
      <c r="G548" s="416"/>
      <c r="L548" s="417"/>
      <c r="M548" s="417"/>
      <c r="N548" s="418"/>
    </row>
    <row r="549" ht="14.25" customHeight="1">
      <c r="A549" s="416"/>
      <c r="D549" s="417"/>
      <c r="E549" s="416"/>
      <c r="F549" s="416"/>
      <c r="G549" s="416"/>
      <c r="L549" s="417"/>
      <c r="M549" s="417"/>
      <c r="N549" s="418"/>
    </row>
    <row r="550" ht="14.25" customHeight="1">
      <c r="A550" s="416"/>
      <c r="D550" s="417"/>
      <c r="E550" s="416"/>
      <c r="F550" s="416"/>
      <c r="G550" s="416"/>
      <c r="L550" s="417"/>
      <c r="M550" s="417"/>
      <c r="N550" s="418"/>
    </row>
    <row r="551" ht="14.25" customHeight="1">
      <c r="A551" s="416"/>
      <c r="D551" s="417"/>
      <c r="E551" s="416"/>
      <c r="F551" s="416"/>
      <c r="G551" s="416"/>
      <c r="L551" s="417"/>
      <c r="M551" s="417"/>
      <c r="N551" s="418"/>
    </row>
    <row r="552" ht="14.25" customHeight="1">
      <c r="A552" s="416"/>
      <c r="D552" s="417"/>
      <c r="E552" s="416"/>
      <c r="F552" s="416"/>
      <c r="G552" s="416"/>
      <c r="L552" s="417"/>
      <c r="M552" s="417"/>
      <c r="N552" s="418"/>
    </row>
    <row r="553" ht="14.25" customHeight="1">
      <c r="A553" s="416"/>
      <c r="D553" s="417"/>
      <c r="E553" s="416"/>
      <c r="F553" s="416"/>
      <c r="G553" s="416"/>
      <c r="L553" s="417"/>
      <c r="M553" s="417"/>
      <c r="N553" s="418"/>
    </row>
    <row r="554" ht="14.25" customHeight="1">
      <c r="A554" s="416"/>
      <c r="D554" s="417"/>
      <c r="E554" s="416"/>
      <c r="F554" s="416"/>
      <c r="G554" s="416"/>
      <c r="L554" s="417"/>
      <c r="M554" s="417"/>
      <c r="N554" s="418"/>
    </row>
    <row r="555" ht="14.25" customHeight="1">
      <c r="A555" s="416"/>
      <c r="D555" s="417"/>
      <c r="E555" s="416"/>
      <c r="F555" s="416"/>
      <c r="G555" s="416"/>
      <c r="L555" s="417"/>
      <c r="M555" s="417"/>
      <c r="N555" s="418"/>
    </row>
    <row r="556" ht="14.25" customHeight="1">
      <c r="A556" s="416"/>
      <c r="D556" s="417"/>
      <c r="E556" s="416"/>
      <c r="F556" s="416"/>
      <c r="G556" s="416"/>
      <c r="L556" s="417"/>
      <c r="M556" s="417"/>
      <c r="N556" s="418"/>
    </row>
    <row r="557" ht="14.25" customHeight="1">
      <c r="A557" s="416"/>
      <c r="D557" s="417"/>
      <c r="E557" s="416"/>
      <c r="F557" s="416"/>
      <c r="G557" s="416"/>
      <c r="L557" s="417"/>
      <c r="M557" s="417"/>
      <c r="N557" s="418"/>
    </row>
    <row r="558" ht="14.25" customHeight="1">
      <c r="A558" s="416"/>
      <c r="D558" s="417"/>
      <c r="E558" s="416"/>
      <c r="F558" s="416"/>
      <c r="G558" s="416"/>
      <c r="L558" s="417"/>
      <c r="M558" s="417"/>
      <c r="N558" s="418"/>
    </row>
    <row r="559" ht="14.25" customHeight="1">
      <c r="A559" s="416"/>
      <c r="D559" s="417"/>
      <c r="E559" s="416"/>
      <c r="F559" s="416"/>
      <c r="G559" s="416"/>
      <c r="L559" s="417"/>
      <c r="M559" s="417"/>
      <c r="N559" s="418"/>
    </row>
    <row r="560" ht="14.25" customHeight="1">
      <c r="A560" s="416"/>
      <c r="D560" s="417"/>
      <c r="E560" s="416"/>
      <c r="F560" s="416"/>
      <c r="G560" s="416"/>
      <c r="L560" s="417"/>
      <c r="M560" s="417"/>
      <c r="N560" s="418"/>
    </row>
    <row r="561" ht="14.25" customHeight="1">
      <c r="A561" s="416"/>
      <c r="D561" s="417"/>
      <c r="E561" s="416"/>
      <c r="F561" s="416"/>
      <c r="G561" s="416"/>
      <c r="L561" s="417"/>
      <c r="M561" s="417"/>
      <c r="N561" s="418"/>
    </row>
    <row r="562" ht="14.25" customHeight="1">
      <c r="A562" s="416"/>
      <c r="D562" s="417"/>
      <c r="E562" s="416"/>
      <c r="F562" s="416"/>
      <c r="G562" s="416"/>
      <c r="L562" s="417"/>
      <c r="M562" s="417"/>
      <c r="N562" s="418"/>
    </row>
    <row r="563" ht="14.25" customHeight="1">
      <c r="A563" s="416"/>
      <c r="D563" s="417"/>
      <c r="E563" s="416"/>
      <c r="F563" s="416"/>
      <c r="G563" s="416"/>
      <c r="L563" s="417"/>
      <c r="M563" s="417"/>
      <c r="N563" s="418"/>
    </row>
    <row r="564" ht="14.25" customHeight="1">
      <c r="A564" s="416"/>
      <c r="D564" s="417"/>
      <c r="E564" s="416"/>
      <c r="F564" s="416"/>
      <c r="G564" s="416"/>
      <c r="L564" s="417"/>
      <c r="M564" s="417"/>
      <c r="N564" s="418"/>
    </row>
    <row r="565" ht="14.25" customHeight="1">
      <c r="A565" s="416"/>
      <c r="D565" s="417"/>
      <c r="E565" s="416"/>
      <c r="F565" s="416"/>
      <c r="G565" s="416"/>
      <c r="L565" s="417"/>
      <c r="M565" s="417"/>
      <c r="N565" s="418"/>
    </row>
    <row r="566" ht="14.25" customHeight="1">
      <c r="A566" s="416"/>
      <c r="D566" s="417"/>
      <c r="E566" s="416"/>
      <c r="F566" s="416"/>
      <c r="G566" s="416"/>
      <c r="L566" s="417"/>
      <c r="M566" s="417"/>
      <c r="N566" s="418"/>
    </row>
    <row r="567" ht="14.25" customHeight="1">
      <c r="A567" s="416"/>
      <c r="D567" s="417"/>
      <c r="E567" s="416"/>
      <c r="F567" s="416"/>
      <c r="G567" s="416"/>
      <c r="L567" s="417"/>
      <c r="M567" s="417"/>
      <c r="N567" s="418"/>
    </row>
    <row r="568" ht="14.25" customHeight="1">
      <c r="A568" s="416"/>
      <c r="D568" s="417"/>
      <c r="E568" s="416"/>
      <c r="F568" s="416"/>
      <c r="G568" s="416"/>
      <c r="L568" s="417"/>
      <c r="M568" s="417"/>
      <c r="N568" s="418"/>
    </row>
    <row r="569" ht="14.25" customHeight="1">
      <c r="A569" s="416"/>
      <c r="D569" s="417"/>
      <c r="E569" s="416"/>
      <c r="F569" s="416"/>
      <c r="G569" s="416"/>
      <c r="L569" s="417"/>
      <c r="M569" s="417"/>
      <c r="N569" s="418"/>
    </row>
    <row r="570" ht="14.25" customHeight="1">
      <c r="A570" s="416"/>
      <c r="D570" s="417"/>
      <c r="E570" s="416"/>
      <c r="F570" s="416"/>
      <c r="G570" s="416"/>
      <c r="L570" s="417"/>
      <c r="M570" s="417"/>
      <c r="N570" s="418"/>
    </row>
    <row r="571" ht="14.25" customHeight="1">
      <c r="A571" s="416"/>
      <c r="D571" s="417"/>
      <c r="E571" s="416"/>
      <c r="F571" s="416"/>
      <c r="G571" s="416"/>
      <c r="L571" s="417"/>
      <c r="M571" s="417"/>
      <c r="N571" s="418"/>
    </row>
    <row r="572" ht="14.25" customHeight="1">
      <c r="A572" s="416"/>
      <c r="D572" s="417"/>
      <c r="E572" s="416"/>
      <c r="F572" s="416"/>
      <c r="G572" s="416"/>
      <c r="L572" s="417"/>
      <c r="M572" s="417"/>
      <c r="N572" s="418"/>
    </row>
    <row r="573" ht="14.25" customHeight="1">
      <c r="A573" s="416"/>
      <c r="D573" s="417"/>
      <c r="E573" s="416"/>
      <c r="F573" s="416"/>
      <c r="G573" s="416"/>
      <c r="L573" s="417"/>
      <c r="M573" s="417"/>
      <c r="N573" s="418"/>
    </row>
    <row r="574" ht="14.25" customHeight="1">
      <c r="A574" s="416"/>
      <c r="D574" s="417"/>
      <c r="E574" s="416"/>
      <c r="F574" s="416"/>
      <c r="G574" s="416"/>
      <c r="L574" s="417"/>
      <c r="M574" s="417"/>
      <c r="N574" s="418"/>
    </row>
    <row r="575" ht="14.25" customHeight="1">
      <c r="A575" s="416"/>
      <c r="D575" s="417"/>
      <c r="E575" s="416"/>
      <c r="F575" s="416"/>
      <c r="G575" s="416"/>
      <c r="L575" s="417"/>
      <c r="M575" s="417"/>
      <c r="N575" s="418"/>
    </row>
    <row r="576" ht="14.25" customHeight="1">
      <c r="A576" s="416"/>
      <c r="D576" s="417"/>
      <c r="E576" s="416"/>
      <c r="F576" s="416"/>
      <c r="G576" s="416"/>
      <c r="L576" s="417"/>
      <c r="M576" s="417"/>
      <c r="N576" s="418"/>
    </row>
    <row r="577" ht="14.25" customHeight="1">
      <c r="A577" s="416"/>
      <c r="D577" s="417"/>
      <c r="E577" s="416"/>
      <c r="F577" s="416"/>
      <c r="G577" s="416"/>
      <c r="L577" s="417"/>
      <c r="M577" s="417"/>
      <c r="N577" s="418"/>
    </row>
    <row r="578" ht="14.25" customHeight="1">
      <c r="A578" s="416"/>
      <c r="D578" s="417"/>
      <c r="E578" s="416"/>
      <c r="F578" s="416"/>
      <c r="G578" s="416"/>
      <c r="L578" s="417"/>
      <c r="M578" s="417"/>
      <c r="N578" s="418"/>
    </row>
    <row r="579" ht="14.25" customHeight="1">
      <c r="A579" s="416"/>
      <c r="D579" s="417"/>
      <c r="E579" s="416"/>
      <c r="F579" s="416"/>
      <c r="G579" s="416"/>
      <c r="L579" s="417"/>
      <c r="M579" s="417"/>
      <c r="N579" s="418"/>
    </row>
    <row r="580" ht="14.25" customHeight="1">
      <c r="A580" s="416"/>
      <c r="D580" s="417"/>
      <c r="E580" s="416"/>
      <c r="F580" s="416"/>
      <c r="G580" s="416"/>
      <c r="L580" s="417"/>
      <c r="M580" s="417"/>
      <c r="N580" s="418"/>
    </row>
    <row r="581" ht="14.25" customHeight="1">
      <c r="A581" s="416"/>
      <c r="D581" s="417"/>
      <c r="E581" s="416"/>
      <c r="F581" s="416"/>
      <c r="G581" s="416"/>
      <c r="L581" s="417"/>
      <c r="M581" s="417"/>
      <c r="N581" s="418"/>
    </row>
    <row r="582" ht="14.25" customHeight="1">
      <c r="A582" s="416"/>
      <c r="D582" s="417"/>
      <c r="E582" s="416"/>
      <c r="F582" s="416"/>
      <c r="G582" s="416"/>
      <c r="L582" s="417"/>
      <c r="M582" s="417"/>
      <c r="N582" s="418"/>
    </row>
    <row r="583" ht="14.25" customHeight="1">
      <c r="A583" s="416"/>
      <c r="D583" s="417"/>
      <c r="E583" s="416"/>
      <c r="F583" s="416"/>
      <c r="G583" s="416"/>
      <c r="L583" s="417"/>
      <c r="M583" s="417"/>
      <c r="N583" s="418"/>
    </row>
    <row r="584" ht="14.25" customHeight="1">
      <c r="A584" s="416"/>
      <c r="D584" s="417"/>
      <c r="E584" s="416"/>
      <c r="F584" s="416"/>
      <c r="G584" s="416"/>
      <c r="L584" s="417"/>
      <c r="M584" s="417"/>
      <c r="N584" s="418"/>
    </row>
    <row r="585" ht="14.25" customHeight="1">
      <c r="A585" s="416"/>
      <c r="D585" s="417"/>
      <c r="E585" s="416"/>
      <c r="F585" s="416"/>
      <c r="G585" s="416"/>
      <c r="L585" s="417"/>
      <c r="M585" s="417"/>
      <c r="N585" s="418"/>
    </row>
    <row r="586" ht="14.25" customHeight="1">
      <c r="A586" s="416"/>
      <c r="D586" s="417"/>
      <c r="E586" s="416"/>
      <c r="F586" s="416"/>
      <c r="G586" s="416"/>
      <c r="L586" s="417"/>
      <c r="M586" s="417"/>
      <c r="N586" s="418"/>
    </row>
    <row r="587" ht="14.25" customHeight="1">
      <c r="A587" s="416"/>
      <c r="D587" s="417"/>
      <c r="E587" s="416"/>
      <c r="F587" s="416"/>
      <c r="G587" s="416"/>
      <c r="L587" s="417"/>
      <c r="M587" s="417"/>
      <c r="N587" s="418"/>
    </row>
    <row r="588" ht="14.25" customHeight="1">
      <c r="A588" s="416"/>
      <c r="D588" s="417"/>
      <c r="E588" s="416"/>
      <c r="F588" s="416"/>
      <c r="G588" s="416"/>
      <c r="L588" s="417"/>
      <c r="M588" s="417"/>
      <c r="N588" s="418"/>
    </row>
    <row r="589" ht="14.25" customHeight="1">
      <c r="A589" s="416"/>
      <c r="D589" s="417"/>
      <c r="E589" s="416"/>
      <c r="F589" s="416"/>
      <c r="G589" s="416"/>
      <c r="L589" s="417"/>
      <c r="M589" s="417"/>
      <c r="N589" s="418"/>
    </row>
    <row r="590" ht="14.25" customHeight="1">
      <c r="A590" s="416"/>
      <c r="D590" s="417"/>
      <c r="E590" s="416"/>
      <c r="F590" s="416"/>
      <c r="G590" s="416"/>
      <c r="L590" s="417"/>
      <c r="M590" s="417"/>
      <c r="N590" s="418"/>
    </row>
    <row r="591" ht="14.25" customHeight="1">
      <c r="A591" s="416"/>
      <c r="D591" s="417"/>
      <c r="E591" s="416"/>
      <c r="F591" s="416"/>
      <c r="G591" s="416"/>
      <c r="L591" s="417"/>
      <c r="M591" s="417"/>
      <c r="N591" s="418"/>
    </row>
    <row r="592" ht="14.25" customHeight="1">
      <c r="A592" s="416"/>
      <c r="D592" s="417"/>
      <c r="E592" s="416"/>
      <c r="F592" s="416"/>
      <c r="G592" s="416"/>
      <c r="L592" s="417"/>
      <c r="M592" s="417"/>
      <c r="N592" s="418"/>
    </row>
    <row r="593" ht="14.25" customHeight="1">
      <c r="A593" s="416"/>
      <c r="D593" s="417"/>
      <c r="E593" s="416"/>
      <c r="F593" s="416"/>
      <c r="G593" s="416"/>
      <c r="L593" s="417"/>
      <c r="M593" s="417"/>
      <c r="N593" s="418"/>
    </row>
    <row r="594" ht="14.25" customHeight="1">
      <c r="A594" s="416"/>
      <c r="D594" s="417"/>
      <c r="E594" s="416"/>
      <c r="F594" s="416"/>
      <c r="G594" s="416"/>
      <c r="L594" s="417"/>
      <c r="M594" s="417"/>
      <c r="N594" s="418"/>
    </row>
    <row r="595" ht="14.25" customHeight="1">
      <c r="A595" s="416"/>
      <c r="D595" s="417"/>
      <c r="E595" s="416"/>
      <c r="F595" s="416"/>
      <c r="G595" s="416"/>
      <c r="L595" s="417"/>
      <c r="M595" s="417"/>
      <c r="N595" s="418"/>
    </row>
    <row r="596" ht="14.25" customHeight="1">
      <c r="A596" s="416"/>
      <c r="D596" s="417"/>
      <c r="E596" s="416"/>
      <c r="F596" s="416"/>
      <c r="G596" s="416"/>
      <c r="L596" s="417"/>
      <c r="M596" s="417"/>
      <c r="N596" s="418"/>
    </row>
    <row r="597" ht="14.25" customHeight="1">
      <c r="A597" s="416"/>
      <c r="D597" s="417"/>
      <c r="E597" s="416"/>
      <c r="F597" s="416"/>
      <c r="G597" s="416"/>
      <c r="L597" s="417"/>
      <c r="M597" s="417"/>
      <c r="N597" s="418"/>
    </row>
    <row r="598" ht="14.25" customHeight="1">
      <c r="A598" s="416"/>
      <c r="D598" s="417"/>
      <c r="E598" s="416"/>
      <c r="F598" s="416"/>
      <c r="G598" s="416"/>
      <c r="L598" s="417"/>
      <c r="M598" s="417"/>
      <c r="N598" s="418"/>
    </row>
    <row r="599" ht="14.25" customHeight="1">
      <c r="A599" s="416"/>
      <c r="D599" s="417"/>
      <c r="E599" s="416"/>
      <c r="F599" s="416"/>
      <c r="G599" s="416"/>
      <c r="L599" s="417"/>
      <c r="M599" s="417"/>
      <c r="N599" s="418"/>
    </row>
    <row r="600" ht="14.25" customHeight="1">
      <c r="A600" s="416"/>
      <c r="D600" s="417"/>
      <c r="E600" s="416"/>
      <c r="F600" s="416"/>
      <c r="G600" s="416"/>
      <c r="L600" s="417"/>
      <c r="M600" s="417"/>
      <c r="N600" s="418"/>
    </row>
    <row r="601" ht="14.25" customHeight="1">
      <c r="A601" s="416"/>
      <c r="D601" s="417"/>
      <c r="E601" s="416"/>
      <c r="F601" s="416"/>
      <c r="G601" s="416"/>
      <c r="L601" s="417"/>
      <c r="M601" s="417"/>
      <c r="N601" s="418"/>
    </row>
    <row r="602" ht="14.25" customHeight="1">
      <c r="A602" s="416"/>
      <c r="D602" s="417"/>
      <c r="E602" s="416"/>
      <c r="F602" s="416"/>
      <c r="G602" s="416"/>
      <c r="L602" s="417"/>
      <c r="M602" s="417"/>
      <c r="N602" s="418"/>
    </row>
    <row r="603" ht="14.25" customHeight="1">
      <c r="A603" s="416"/>
      <c r="D603" s="417"/>
      <c r="E603" s="416"/>
      <c r="F603" s="416"/>
      <c r="G603" s="416"/>
      <c r="L603" s="417"/>
      <c r="M603" s="417"/>
      <c r="N603" s="418"/>
    </row>
    <row r="604" ht="14.25" customHeight="1">
      <c r="A604" s="416"/>
      <c r="D604" s="417"/>
      <c r="E604" s="416"/>
      <c r="F604" s="416"/>
      <c r="G604" s="416"/>
      <c r="L604" s="417"/>
      <c r="M604" s="417"/>
      <c r="N604" s="418"/>
    </row>
    <row r="605" ht="14.25" customHeight="1">
      <c r="A605" s="416"/>
      <c r="D605" s="417"/>
      <c r="E605" s="416"/>
      <c r="F605" s="416"/>
      <c r="G605" s="416"/>
      <c r="L605" s="417"/>
      <c r="M605" s="417"/>
      <c r="N605" s="418"/>
    </row>
    <row r="606" ht="14.25" customHeight="1">
      <c r="A606" s="416"/>
      <c r="D606" s="417"/>
      <c r="E606" s="416"/>
      <c r="F606" s="416"/>
      <c r="G606" s="416"/>
      <c r="L606" s="417"/>
      <c r="M606" s="417"/>
      <c r="N606" s="418"/>
    </row>
    <row r="607" ht="14.25" customHeight="1">
      <c r="A607" s="416"/>
      <c r="D607" s="417"/>
      <c r="E607" s="416"/>
      <c r="F607" s="416"/>
      <c r="G607" s="416"/>
      <c r="L607" s="417"/>
      <c r="M607" s="417"/>
      <c r="N607" s="418"/>
    </row>
    <row r="608" ht="14.25" customHeight="1">
      <c r="A608" s="416"/>
      <c r="D608" s="417"/>
      <c r="E608" s="416"/>
      <c r="F608" s="416"/>
      <c r="G608" s="416"/>
      <c r="L608" s="417"/>
      <c r="M608" s="417"/>
      <c r="N608" s="418"/>
    </row>
    <row r="609" ht="14.25" customHeight="1">
      <c r="A609" s="416"/>
      <c r="D609" s="417"/>
      <c r="E609" s="416"/>
      <c r="F609" s="416"/>
      <c r="G609" s="416"/>
      <c r="L609" s="417"/>
      <c r="M609" s="417"/>
      <c r="N609" s="418"/>
    </row>
    <row r="610" ht="14.25" customHeight="1">
      <c r="A610" s="416"/>
      <c r="D610" s="417"/>
      <c r="E610" s="416"/>
      <c r="F610" s="416"/>
      <c r="G610" s="416"/>
      <c r="L610" s="417"/>
      <c r="M610" s="417"/>
      <c r="N610" s="418"/>
    </row>
    <row r="611" ht="14.25" customHeight="1">
      <c r="A611" s="416"/>
      <c r="D611" s="417"/>
      <c r="E611" s="416"/>
      <c r="F611" s="416"/>
      <c r="G611" s="416"/>
      <c r="L611" s="417"/>
      <c r="M611" s="417"/>
      <c r="N611" s="418"/>
    </row>
    <row r="612" ht="14.25" customHeight="1">
      <c r="A612" s="416"/>
      <c r="D612" s="417"/>
      <c r="E612" s="416"/>
      <c r="F612" s="416"/>
      <c r="G612" s="416"/>
      <c r="L612" s="417"/>
      <c r="M612" s="417"/>
      <c r="N612" s="418"/>
    </row>
    <row r="613" ht="14.25" customHeight="1">
      <c r="A613" s="416"/>
      <c r="D613" s="417"/>
      <c r="E613" s="416"/>
      <c r="F613" s="416"/>
      <c r="G613" s="416"/>
      <c r="L613" s="417"/>
      <c r="M613" s="417"/>
      <c r="N613" s="418"/>
    </row>
    <row r="614" ht="14.25" customHeight="1">
      <c r="A614" s="416"/>
      <c r="D614" s="417"/>
      <c r="E614" s="416"/>
      <c r="F614" s="416"/>
      <c r="G614" s="416"/>
      <c r="L614" s="417"/>
      <c r="M614" s="417"/>
      <c r="N614" s="418"/>
    </row>
    <row r="615" ht="14.25" customHeight="1">
      <c r="A615" s="416"/>
      <c r="D615" s="417"/>
      <c r="E615" s="416"/>
      <c r="F615" s="416"/>
      <c r="G615" s="416"/>
      <c r="L615" s="417"/>
      <c r="M615" s="417"/>
      <c r="N615" s="418"/>
    </row>
    <row r="616" ht="14.25" customHeight="1">
      <c r="A616" s="416"/>
      <c r="D616" s="417"/>
      <c r="E616" s="416"/>
      <c r="F616" s="416"/>
      <c r="G616" s="416"/>
      <c r="L616" s="417"/>
      <c r="M616" s="417"/>
      <c r="N616" s="418"/>
    </row>
    <row r="617" ht="14.25" customHeight="1">
      <c r="A617" s="416"/>
      <c r="D617" s="417"/>
      <c r="E617" s="416"/>
      <c r="F617" s="416"/>
      <c r="G617" s="416"/>
      <c r="L617" s="417"/>
      <c r="M617" s="417"/>
      <c r="N617" s="418"/>
    </row>
    <row r="618" ht="14.25" customHeight="1">
      <c r="A618" s="416"/>
      <c r="D618" s="417"/>
      <c r="E618" s="416"/>
      <c r="F618" s="416"/>
      <c r="G618" s="416"/>
      <c r="L618" s="417"/>
      <c r="M618" s="417"/>
      <c r="N618" s="418"/>
    </row>
    <row r="619" ht="14.25" customHeight="1">
      <c r="A619" s="416"/>
      <c r="D619" s="417"/>
      <c r="E619" s="416"/>
      <c r="F619" s="416"/>
      <c r="G619" s="416"/>
      <c r="L619" s="417"/>
      <c r="M619" s="417"/>
      <c r="N619" s="418"/>
    </row>
    <row r="620" ht="14.25" customHeight="1">
      <c r="A620" s="416"/>
      <c r="D620" s="417"/>
      <c r="E620" s="416"/>
      <c r="F620" s="416"/>
      <c r="G620" s="416"/>
      <c r="L620" s="417"/>
      <c r="M620" s="417"/>
      <c r="N620" s="418"/>
    </row>
    <row r="621" ht="14.25" customHeight="1">
      <c r="A621" s="416"/>
      <c r="D621" s="417"/>
      <c r="E621" s="416"/>
      <c r="F621" s="416"/>
      <c r="G621" s="416"/>
      <c r="L621" s="417"/>
      <c r="M621" s="417"/>
      <c r="N621" s="418"/>
    </row>
    <row r="622" ht="14.25" customHeight="1">
      <c r="A622" s="416"/>
      <c r="D622" s="417"/>
      <c r="E622" s="416"/>
      <c r="F622" s="416"/>
      <c r="G622" s="416"/>
      <c r="L622" s="417"/>
      <c r="M622" s="417"/>
      <c r="N622" s="418"/>
    </row>
    <row r="623" ht="14.25" customHeight="1">
      <c r="A623" s="416"/>
      <c r="D623" s="417"/>
      <c r="E623" s="416"/>
      <c r="F623" s="416"/>
      <c r="G623" s="416"/>
      <c r="L623" s="417"/>
      <c r="M623" s="417"/>
      <c r="N623" s="418"/>
    </row>
    <row r="624" ht="14.25" customHeight="1">
      <c r="A624" s="416"/>
      <c r="D624" s="417"/>
      <c r="E624" s="416"/>
      <c r="F624" s="416"/>
      <c r="G624" s="416"/>
      <c r="L624" s="417"/>
      <c r="M624" s="417"/>
      <c r="N624" s="418"/>
    </row>
    <row r="625" ht="14.25" customHeight="1">
      <c r="A625" s="416"/>
      <c r="D625" s="417"/>
      <c r="E625" s="416"/>
      <c r="F625" s="416"/>
      <c r="G625" s="416"/>
      <c r="L625" s="417"/>
      <c r="M625" s="417"/>
      <c r="N625" s="418"/>
    </row>
    <row r="626" ht="14.25" customHeight="1">
      <c r="A626" s="416"/>
      <c r="D626" s="417"/>
      <c r="E626" s="416"/>
      <c r="F626" s="416"/>
      <c r="G626" s="416"/>
      <c r="L626" s="417"/>
      <c r="M626" s="417"/>
      <c r="N626" s="418"/>
    </row>
    <row r="627" ht="14.25" customHeight="1">
      <c r="A627" s="416"/>
      <c r="D627" s="417"/>
      <c r="E627" s="416"/>
      <c r="F627" s="416"/>
      <c r="G627" s="416"/>
      <c r="L627" s="417"/>
      <c r="M627" s="417"/>
      <c r="N627" s="418"/>
    </row>
    <row r="628" ht="14.25" customHeight="1">
      <c r="A628" s="416"/>
      <c r="D628" s="417"/>
      <c r="E628" s="416"/>
      <c r="F628" s="416"/>
      <c r="G628" s="416"/>
      <c r="L628" s="417"/>
      <c r="M628" s="417"/>
      <c r="N628" s="418"/>
    </row>
    <row r="629" ht="14.25" customHeight="1">
      <c r="A629" s="416"/>
      <c r="D629" s="417"/>
      <c r="E629" s="416"/>
      <c r="F629" s="416"/>
      <c r="G629" s="416"/>
      <c r="L629" s="417"/>
      <c r="M629" s="417"/>
      <c r="N629" s="418"/>
    </row>
    <row r="630" ht="14.25" customHeight="1">
      <c r="A630" s="416"/>
      <c r="D630" s="417"/>
      <c r="E630" s="416"/>
      <c r="F630" s="416"/>
      <c r="G630" s="416"/>
      <c r="L630" s="417"/>
      <c r="M630" s="417"/>
      <c r="N630" s="418"/>
    </row>
    <row r="631" ht="14.25" customHeight="1">
      <c r="A631" s="416"/>
      <c r="D631" s="417"/>
      <c r="E631" s="416"/>
      <c r="F631" s="416"/>
      <c r="G631" s="416"/>
      <c r="L631" s="417"/>
      <c r="M631" s="417"/>
      <c r="N631" s="418"/>
    </row>
    <row r="632" ht="14.25" customHeight="1">
      <c r="A632" s="416"/>
      <c r="D632" s="417"/>
      <c r="E632" s="416"/>
      <c r="F632" s="416"/>
      <c r="G632" s="416"/>
      <c r="L632" s="417"/>
      <c r="M632" s="417"/>
      <c r="N632" s="418"/>
    </row>
    <row r="633" ht="14.25" customHeight="1">
      <c r="A633" s="416"/>
      <c r="D633" s="417"/>
      <c r="E633" s="416"/>
      <c r="F633" s="416"/>
      <c r="G633" s="416"/>
      <c r="L633" s="417"/>
      <c r="M633" s="417"/>
      <c r="N633" s="418"/>
    </row>
    <row r="634" ht="14.25" customHeight="1">
      <c r="A634" s="416"/>
      <c r="D634" s="417"/>
      <c r="E634" s="416"/>
      <c r="F634" s="416"/>
      <c r="G634" s="416"/>
      <c r="L634" s="417"/>
      <c r="M634" s="417"/>
      <c r="N634" s="418"/>
    </row>
    <row r="635" ht="14.25" customHeight="1">
      <c r="A635" s="416"/>
      <c r="D635" s="417"/>
      <c r="E635" s="416"/>
      <c r="F635" s="416"/>
      <c r="G635" s="416"/>
      <c r="L635" s="417"/>
      <c r="M635" s="417"/>
      <c r="N635" s="418"/>
    </row>
    <row r="636" ht="14.25" customHeight="1">
      <c r="A636" s="416"/>
      <c r="D636" s="417"/>
      <c r="E636" s="416"/>
      <c r="F636" s="416"/>
      <c r="G636" s="416"/>
      <c r="L636" s="417"/>
      <c r="M636" s="417"/>
      <c r="N636" s="418"/>
    </row>
    <row r="637" ht="14.25" customHeight="1">
      <c r="A637" s="416"/>
      <c r="D637" s="417"/>
      <c r="E637" s="416"/>
      <c r="F637" s="416"/>
      <c r="G637" s="416"/>
      <c r="L637" s="417"/>
      <c r="M637" s="417"/>
      <c r="N637" s="418"/>
    </row>
    <row r="638" ht="14.25" customHeight="1">
      <c r="A638" s="416"/>
      <c r="D638" s="417"/>
      <c r="E638" s="416"/>
      <c r="F638" s="416"/>
      <c r="G638" s="416"/>
      <c r="L638" s="417"/>
      <c r="M638" s="417"/>
      <c r="N638" s="418"/>
    </row>
    <row r="639" ht="14.25" customHeight="1">
      <c r="A639" s="416"/>
      <c r="D639" s="417"/>
      <c r="E639" s="416"/>
      <c r="F639" s="416"/>
      <c r="G639" s="416"/>
      <c r="L639" s="417"/>
      <c r="M639" s="417"/>
      <c r="N639" s="418"/>
    </row>
    <row r="640" ht="14.25" customHeight="1">
      <c r="A640" s="416"/>
      <c r="D640" s="417"/>
      <c r="E640" s="416"/>
      <c r="F640" s="416"/>
      <c r="G640" s="416"/>
      <c r="L640" s="417"/>
      <c r="M640" s="417"/>
      <c r="N640" s="418"/>
    </row>
    <row r="641" ht="14.25" customHeight="1">
      <c r="A641" s="416"/>
      <c r="D641" s="417"/>
      <c r="E641" s="416"/>
      <c r="F641" s="416"/>
      <c r="G641" s="416"/>
      <c r="L641" s="417"/>
      <c r="M641" s="417"/>
      <c r="N641" s="418"/>
    </row>
    <row r="642" ht="14.25" customHeight="1">
      <c r="A642" s="416"/>
      <c r="D642" s="417"/>
      <c r="E642" s="416"/>
      <c r="F642" s="416"/>
      <c r="G642" s="416"/>
      <c r="L642" s="417"/>
      <c r="M642" s="417"/>
      <c r="N642" s="418"/>
    </row>
    <row r="643" ht="14.25" customHeight="1">
      <c r="A643" s="416"/>
      <c r="D643" s="417"/>
      <c r="E643" s="416"/>
      <c r="F643" s="416"/>
      <c r="G643" s="416"/>
      <c r="L643" s="417"/>
      <c r="M643" s="417"/>
      <c r="N643" s="418"/>
    </row>
    <row r="644" ht="14.25" customHeight="1">
      <c r="A644" s="416"/>
      <c r="D644" s="417"/>
      <c r="E644" s="416"/>
      <c r="F644" s="416"/>
      <c r="G644" s="416"/>
      <c r="L644" s="417"/>
      <c r="M644" s="417"/>
      <c r="N644" s="418"/>
    </row>
    <row r="645" ht="14.25" customHeight="1">
      <c r="A645" s="416"/>
      <c r="D645" s="417"/>
      <c r="E645" s="416"/>
      <c r="F645" s="416"/>
      <c r="G645" s="416"/>
      <c r="L645" s="417"/>
      <c r="M645" s="417"/>
      <c r="N645" s="418"/>
    </row>
    <row r="646" ht="14.25" customHeight="1">
      <c r="A646" s="416"/>
      <c r="D646" s="417"/>
      <c r="E646" s="416"/>
      <c r="F646" s="416"/>
      <c r="G646" s="416"/>
      <c r="L646" s="417"/>
      <c r="M646" s="417"/>
      <c r="N646" s="418"/>
    </row>
    <row r="647" ht="14.25" customHeight="1">
      <c r="A647" s="416"/>
      <c r="D647" s="417"/>
      <c r="E647" s="416"/>
      <c r="F647" s="416"/>
      <c r="G647" s="416"/>
      <c r="L647" s="417"/>
      <c r="M647" s="417"/>
      <c r="N647" s="418"/>
    </row>
    <row r="648" ht="14.25" customHeight="1">
      <c r="A648" s="416"/>
      <c r="D648" s="417"/>
      <c r="E648" s="416"/>
      <c r="F648" s="416"/>
      <c r="G648" s="416"/>
      <c r="L648" s="417"/>
      <c r="M648" s="417"/>
      <c r="N648" s="418"/>
    </row>
    <row r="649" ht="14.25" customHeight="1">
      <c r="A649" s="416"/>
      <c r="D649" s="417"/>
      <c r="E649" s="416"/>
      <c r="F649" s="416"/>
      <c r="G649" s="416"/>
      <c r="L649" s="417"/>
      <c r="M649" s="417"/>
      <c r="N649" s="418"/>
    </row>
    <row r="650" ht="14.25" customHeight="1">
      <c r="A650" s="416"/>
      <c r="D650" s="417"/>
      <c r="E650" s="416"/>
      <c r="F650" s="416"/>
      <c r="G650" s="416"/>
      <c r="L650" s="417"/>
      <c r="M650" s="417"/>
      <c r="N650" s="418"/>
    </row>
    <row r="651" ht="14.25" customHeight="1">
      <c r="A651" s="416"/>
      <c r="D651" s="417"/>
      <c r="E651" s="416"/>
      <c r="F651" s="416"/>
      <c r="G651" s="416"/>
      <c r="L651" s="417"/>
      <c r="M651" s="417"/>
      <c r="N651" s="418"/>
    </row>
    <row r="652" ht="14.25" customHeight="1">
      <c r="A652" s="416"/>
      <c r="D652" s="417"/>
      <c r="E652" s="416"/>
      <c r="F652" s="416"/>
      <c r="G652" s="416"/>
      <c r="L652" s="417"/>
      <c r="M652" s="417"/>
      <c r="N652" s="418"/>
    </row>
    <row r="653" ht="14.25" customHeight="1">
      <c r="A653" s="416"/>
      <c r="D653" s="417"/>
      <c r="E653" s="416"/>
      <c r="F653" s="416"/>
      <c r="G653" s="416"/>
      <c r="L653" s="417"/>
      <c r="M653" s="417"/>
      <c r="N653" s="418"/>
    </row>
    <row r="654" ht="14.25" customHeight="1">
      <c r="A654" s="416"/>
      <c r="D654" s="417"/>
      <c r="E654" s="416"/>
      <c r="F654" s="416"/>
      <c r="G654" s="416"/>
      <c r="L654" s="417"/>
      <c r="M654" s="417"/>
      <c r="N654" s="418"/>
    </row>
    <row r="655" ht="14.25" customHeight="1">
      <c r="A655" s="416"/>
      <c r="D655" s="417"/>
      <c r="E655" s="416"/>
      <c r="F655" s="416"/>
      <c r="G655" s="416"/>
      <c r="L655" s="417"/>
      <c r="M655" s="417"/>
      <c r="N655" s="418"/>
    </row>
    <row r="656" ht="14.25" customHeight="1">
      <c r="A656" s="416"/>
      <c r="D656" s="417"/>
      <c r="E656" s="416"/>
      <c r="F656" s="416"/>
      <c r="G656" s="416"/>
      <c r="L656" s="417"/>
      <c r="M656" s="417"/>
      <c r="N656" s="418"/>
    </row>
    <row r="657" ht="14.25" customHeight="1">
      <c r="A657" s="416"/>
      <c r="D657" s="417"/>
      <c r="E657" s="416"/>
      <c r="F657" s="416"/>
      <c r="G657" s="416"/>
      <c r="L657" s="417"/>
      <c r="M657" s="417"/>
      <c r="N657" s="418"/>
    </row>
    <row r="658" ht="14.25" customHeight="1">
      <c r="A658" s="416"/>
      <c r="D658" s="417"/>
      <c r="E658" s="416"/>
      <c r="F658" s="416"/>
      <c r="G658" s="416"/>
      <c r="L658" s="417"/>
      <c r="M658" s="417"/>
      <c r="N658" s="418"/>
    </row>
    <row r="659" ht="14.25" customHeight="1">
      <c r="A659" s="416"/>
      <c r="D659" s="417"/>
      <c r="E659" s="416"/>
      <c r="F659" s="416"/>
      <c r="G659" s="416"/>
      <c r="L659" s="417"/>
      <c r="M659" s="417"/>
      <c r="N659" s="418"/>
    </row>
    <row r="660" ht="14.25" customHeight="1">
      <c r="A660" s="416"/>
      <c r="D660" s="417"/>
      <c r="E660" s="416"/>
      <c r="F660" s="416"/>
      <c r="G660" s="416"/>
      <c r="L660" s="417"/>
      <c r="M660" s="417"/>
      <c r="N660" s="418"/>
    </row>
    <row r="661" ht="14.25" customHeight="1">
      <c r="A661" s="416"/>
      <c r="D661" s="417"/>
      <c r="E661" s="416"/>
      <c r="F661" s="416"/>
      <c r="G661" s="416"/>
      <c r="L661" s="417"/>
      <c r="M661" s="417"/>
      <c r="N661" s="418"/>
    </row>
    <row r="662" ht="14.25" customHeight="1">
      <c r="A662" s="416"/>
      <c r="D662" s="417"/>
      <c r="E662" s="416"/>
      <c r="F662" s="416"/>
      <c r="G662" s="416"/>
      <c r="L662" s="417"/>
      <c r="M662" s="417"/>
      <c r="N662" s="418"/>
    </row>
    <row r="663" ht="14.25" customHeight="1">
      <c r="A663" s="416"/>
      <c r="D663" s="417"/>
      <c r="E663" s="416"/>
      <c r="F663" s="416"/>
      <c r="G663" s="416"/>
      <c r="L663" s="417"/>
      <c r="M663" s="417"/>
      <c r="N663" s="418"/>
    </row>
    <row r="664" ht="14.25" customHeight="1">
      <c r="A664" s="416"/>
      <c r="D664" s="417"/>
      <c r="E664" s="416"/>
      <c r="F664" s="416"/>
      <c r="G664" s="416"/>
      <c r="L664" s="417"/>
      <c r="M664" s="417"/>
      <c r="N664" s="418"/>
    </row>
    <row r="665" ht="14.25" customHeight="1">
      <c r="A665" s="416"/>
      <c r="D665" s="417"/>
      <c r="E665" s="416"/>
      <c r="F665" s="416"/>
      <c r="G665" s="416"/>
      <c r="L665" s="417"/>
      <c r="M665" s="417"/>
      <c r="N665" s="418"/>
    </row>
    <row r="666" ht="14.25" customHeight="1">
      <c r="A666" s="416"/>
      <c r="D666" s="417"/>
      <c r="E666" s="416"/>
      <c r="F666" s="416"/>
      <c r="G666" s="416"/>
      <c r="L666" s="417"/>
      <c r="M666" s="417"/>
      <c r="N666" s="418"/>
    </row>
    <row r="667" ht="14.25" customHeight="1">
      <c r="A667" s="416"/>
      <c r="D667" s="417"/>
      <c r="E667" s="416"/>
      <c r="F667" s="416"/>
      <c r="G667" s="416"/>
      <c r="L667" s="417"/>
      <c r="M667" s="417"/>
      <c r="N667" s="418"/>
    </row>
    <row r="668" ht="14.25" customHeight="1">
      <c r="A668" s="416"/>
      <c r="D668" s="417"/>
      <c r="E668" s="416"/>
      <c r="F668" s="416"/>
      <c r="G668" s="416"/>
      <c r="L668" s="417"/>
      <c r="M668" s="417"/>
      <c r="N668" s="418"/>
    </row>
    <row r="669" ht="14.25" customHeight="1">
      <c r="A669" s="416"/>
      <c r="D669" s="417"/>
      <c r="E669" s="416"/>
      <c r="F669" s="416"/>
      <c r="G669" s="416"/>
      <c r="L669" s="417"/>
      <c r="M669" s="417"/>
      <c r="N669" s="418"/>
    </row>
    <row r="670" ht="14.25" customHeight="1">
      <c r="A670" s="416"/>
      <c r="D670" s="417"/>
      <c r="E670" s="416"/>
      <c r="F670" s="416"/>
      <c r="G670" s="416"/>
      <c r="L670" s="417"/>
      <c r="M670" s="417"/>
      <c r="N670" s="418"/>
    </row>
    <row r="671" ht="14.25" customHeight="1">
      <c r="A671" s="416"/>
      <c r="D671" s="417"/>
      <c r="E671" s="416"/>
      <c r="F671" s="416"/>
      <c r="G671" s="416"/>
      <c r="L671" s="417"/>
      <c r="M671" s="417"/>
      <c r="N671" s="418"/>
    </row>
    <row r="672" ht="14.25" customHeight="1">
      <c r="A672" s="416"/>
      <c r="D672" s="417"/>
      <c r="E672" s="416"/>
      <c r="F672" s="416"/>
      <c r="G672" s="416"/>
      <c r="L672" s="417"/>
      <c r="M672" s="417"/>
      <c r="N672" s="418"/>
    </row>
    <row r="673" ht="14.25" customHeight="1">
      <c r="A673" s="416"/>
      <c r="D673" s="417"/>
      <c r="E673" s="416"/>
      <c r="F673" s="416"/>
      <c r="G673" s="416"/>
      <c r="L673" s="417"/>
      <c r="M673" s="417"/>
      <c r="N673" s="418"/>
    </row>
    <row r="674" ht="14.25" customHeight="1">
      <c r="A674" s="416"/>
      <c r="D674" s="417"/>
      <c r="E674" s="416"/>
      <c r="F674" s="416"/>
      <c r="G674" s="416"/>
      <c r="L674" s="417"/>
      <c r="M674" s="417"/>
      <c r="N674" s="418"/>
    </row>
    <row r="675" ht="14.25" customHeight="1">
      <c r="A675" s="416"/>
      <c r="D675" s="417"/>
      <c r="E675" s="416"/>
      <c r="F675" s="416"/>
      <c r="G675" s="416"/>
      <c r="L675" s="417"/>
      <c r="M675" s="417"/>
      <c r="N675" s="418"/>
    </row>
    <row r="676" ht="14.25" customHeight="1">
      <c r="A676" s="416"/>
      <c r="D676" s="417"/>
      <c r="E676" s="416"/>
      <c r="F676" s="416"/>
      <c r="G676" s="416"/>
      <c r="L676" s="417"/>
      <c r="M676" s="417"/>
      <c r="N676" s="418"/>
    </row>
    <row r="677" ht="14.25" customHeight="1">
      <c r="A677" s="416"/>
      <c r="D677" s="417"/>
      <c r="E677" s="416"/>
      <c r="F677" s="416"/>
      <c r="G677" s="416"/>
      <c r="L677" s="417"/>
      <c r="M677" s="417"/>
      <c r="N677" s="418"/>
    </row>
    <row r="678" ht="14.25" customHeight="1">
      <c r="A678" s="416"/>
      <c r="D678" s="417"/>
      <c r="E678" s="416"/>
      <c r="F678" s="416"/>
      <c r="G678" s="416"/>
      <c r="L678" s="417"/>
      <c r="M678" s="417"/>
      <c r="N678" s="418"/>
    </row>
    <row r="679" ht="14.25" customHeight="1">
      <c r="A679" s="416"/>
      <c r="D679" s="417"/>
      <c r="E679" s="416"/>
      <c r="F679" s="416"/>
      <c r="G679" s="416"/>
      <c r="L679" s="417"/>
      <c r="M679" s="417"/>
      <c r="N679" s="418"/>
    </row>
    <row r="680" ht="14.25" customHeight="1">
      <c r="A680" s="416"/>
      <c r="D680" s="417"/>
      <c r="E680" s="416"/>
      <c r="F680" s="416"/>
      <c r="G680" s="416"/>
      <c r="L680" s="417"/>
      <c r="M680" s="417"/>
      <c r="N680" s="418"/>
    </row>
    <row r="681" ht="14.25" customHeight="1">
      <c r="A681" s="416"/>
      <c r="D681" s="417"/>
      <c r="E681" s="416"/>
      <c r="F681" s="416"/>
      <c r="G681" s="416"/>
      <c r="L681" s="417"/>
      <c r="M681" s="417"/>
      <c r="N681" s="418"/>
    </row>
    <row r="682" ht="14.25" customHeight="1">
      <c r="A682" s="416"/>
      <c r="D682" s="417"/>
      <c r="E682" s="416"/>
      <c r="F682" s="416"/>
      <c r="G682" s="416"/>
      <c r="L682" s="417"/>
      <c r="M682" s="417"/>
      <c r="N682" s="418"/>
    </row>
    <row r="683" ht="14.25" customHeight="1">
      <c r="A683" s="416"/>
      <c r="D683" s="417"/>
      <c r="E683" s="416"/>
      <c r="F683" s="416"/>
      <c r="G683" s="416"/>
      <c r="L683" s="417"/>
      <c r="M683" s="417"/>
      <c r="N683" s="418"/>
    </row>
    <row r="684" ht="14.25" customHeight="1">
      <c r="A684" s="416"/>
      <c r="D684" s="417"/>
      <c r="E684" s="416"/>
      <c r="F684" s="416"/>
      <c r="G684" s="416"/>
      <c r="L684" s="417"/>
      <c r="M684" s="417"/>
      <c r="N684" s="418"/>
    </row>
    <row r="685" ht="14.25" customHeight="1">
      <c r="A685" s="416"/>
      <c r="D685" s="417"/>
      <c r="E685" s="416"/>
      <c r="F685" s="416"/>
      <c r="G685" s="416"/>
      <c r="L685" s="417"/>
      <c r="M685" s="417"/>
      <c r="N685" s="418"/>
    </row>
    <row r="686" ht="14.25" customHeight="1">
      <c r="A686" s="416"/>
      <c r="D686" s="417"/>
      <c r="E686" s="416"/>
      <c r="F686" s="416"/>
      <c r="G686" s="416"/>
      <c r="L686" s="417"/>
      <c r="M686" s="417"/>
      <c r="N686" s="418"/>
    </row>
    <row r="687" ht="14.25" customHeight="1">
      <c r="A687" s="416"/>
      <c r="D687" s="417"/>
      <c r="E687" s="416"/>
      <c r="F687" s="416"/>
      <c r="G687" s="416"/>
      <c r="L687" s="417"/>
      <c r="M687" s="417"/>
      <c r="N687" s="418"/>
    </row>
    <row r="688" ht="14.25" customHeight="1">
      <c r="A688" s="416"/>
      <c r="D688" s="417"/>
      <c r="E688" s="416"/>
      <c r="F688" s="416"/>
      <c r="G688" s="416"/>
      <c r="L688" s="417"/>
      <c r="M688" s="417"/>
      <c r="N688" s="418"/>
    </row>
    <row r="689" ht="14.25" customHeight="1">
      <c r="A689" s="416"/>
      <c r="D689" s="417"/>
      <c r="E689" s="416"/>
      <c r="F689" s="416"/>
      <c r="G689" s="416"/>
      <c r="L689" s="417"/>
      <c r="M689" s="417"/>
      <c r="N689" s="418"/>
    </row>
    <row r="690" ht="14.25" customHeight="1">
      <c r="A690" s="416"/>
      <c r="D690" s="417"/>
      <c r="E690" s="416"/>
      <c r="F690" s="416"/>
      <c r="G690" s="416"/>
      <c r="L690" s="417"/>
      <c r="M690" s="417"/>
      <c r="N690" s="418"/>
    </row>
    <row r="691" ht="14.25" customHeight="1">
      <c r="A691" s="416"/>
      <c r="D691" s="417"/>
      <c r="E691" s="416"/>
      <c r="F691" s="416"/>
      <c r="G691" s="416"/>
      <c r="L691" s="417"/>
      <c r="M691" s="417"/>
      <c r="N691" s="418"/>
    </row>
    <row r="692" ht="14.25" customHeight="1">
      <c r="A692" s="416"/>
      <c r="D692" s="417"/>
      <c r="E692" s="416"/>
      <c r="F692" s="416"/>
      <c r="G692" s="416"/>
      <c r="L692" s="417"/>
      <c r="M692" s="417"/>
      <c r="N692" s="418"/>
    </row>
    <row r="693" ht="14.25" customHeight="1">
      <c r="A693" s="416"/>
      <c r="D693" s="417"/>
      <c r="E693" s="416"/>
      <c r="F693" s="416"/>
      <c r="G693" s="416"/>
      <c r="L693" s="417"/>
      <c r="M693" s="417"/>
      <c r="N693" s="418"/>
    </row>
    <row r="694" ht="14.25" customHeight="1">
      <c r="A694" s="416"/>
      <c r="D694" s="417"/>
      <c r="E694" s="416"/>
      <c r="F694" s="416"/>
      <c r="G694" s="416"/>
      <c r="L694" s="417"/>
      <c r="M694" s="417"/>
      <c r="N694" s="418"/>
    </row>
    <row r="695" ht="14.25" customHeight="1">
      <c r="A695" s="416"/>
      <c r="D695" s="417"/>
      <c r="E695" s="416"/>
      <c r="F695" s="416"/>
      <c r="G695" s="416"/>
      <c r="L695" s="417"/>
      <c r="M695" s="417"/>
      <c r="N695" s="418"/>
    </row>
    <row r="696" ht="14.25" customHeight="1">
      <c r="A696" s="416"/>
      <c r="D696" s="417"/>
      <c r="E696" s="416"/>
      <c r="F696" s="416"/>
      <c r="G696" s="416"/>
      <c r="L696" s="417"/>
      <c r="M696" s="417"/>
      <c r="N696" s="418"/>
    </row>
    <row r="697" ht="14.25" customHeight="1">
      <c r="A697" s="416"/>
      <c r="D697" s="417"/>
      <c r="E697" s="416"/>
      <c r="F697" s="416"/>
      <c r="G697" s="416"/>
      <c r="L697" s="417"/>
      <c r="M697" s="417"/>
      <c r="N697" s="418"/>
    </row>
    <row r="698" ht="14.25" customHeight="1">
      <c r="A698" s="416"/>
      <c r="D698" s="417"/>
      <c r="E698" s="416"/>
      <c r="F698" s="416"/>
      <c r="G698" s="416"/>
      <c r="L698" s="417"/>
      <c r="M698" s="417"/>
      <c r="N698" s="418"/>
    </row>
    <row r="699" ht="14.25" customHeight="1">
      <c r="A699" s="416"/>
      <c r="D699" s="417"/>
      <c r="E699" s="416"/>
      <c r="F699" s="416"/>
      <c r="G699" s="416"/>
      <c r="L699" s="417"/>
      <c r="M699" s="417"/>
      <c r="N699" s="418"/>
    </row>
    <row r="700" ht="14.25" customHeight="1">
      <c r="A700" s="416"/>
      <c r="D700" s="417"/>
      <c r="E700" s="416"/>
      <c r="F700" s="416"/>
      <c r="G700" s="416"/>
      <c r="L700" s="417"/>
      <c r="M700" s="417"/>
      <c r="N700" s="418"/>
    </row>
    <row r="701" ht="14.25" customHeight="1">
      <c r="A701" s="416"/>
      <c r="D701" s="417"/>
      <c r="E701" s="416"/>
      <c r="F701" s="416"/>
      <c r="G701" s="416"/>
      <c r="L701" s="417"/>
      <c r="M701" s="417"/>
      <c r="N701" s="418"/>
    </row>
    <row r="702" ht="14.25" customHeight="1">
      <c r="A702" s="416"/>
      <c r="D702" s="417"/>
      <c r="E702" s="416"/>
      <c r="F702" s="416"/>
      <c r="G702" s="416"/>
      <c r="L702" s="417"/>
      <c r="M702" s="417"/>
      <c r="N702" s="418"/>
    </row>
    <row r="703" ht="14.25" customHeight="1">
      <c r="A703" s="416"/>
      <c r="D703" s="417"/>
      <c r="E703" s="416"/>
      <c r="F703" s="416"/>
      <c r="G703" s="416"/>
      <c r="L703" s="417"/>
      <c r="M703" s="417"/>
      <c r="N703" s="418"/>
    </row>
    <row r="704" ht="14.25" customHeight="1">
      <c r="A704" s="416"/>
      <c r="D704" s="417"/>
      <c r="E704" s="416"/>
      <c r="F704" s="416"/>
      <c r="G704" s="416"/>
      <c r="L704" s="417"/>
      <c r="M704" s="417"/>
      <c r="N704" s="418"/>
    </row>
    <row r="705" ht="14.25" customHeight="1">
      <c r="A705" s="416"/>
      <c r="D705" s="417"/>
      <c r="E705" s="416"/>
      <c r="F705" s="416"/>
      <c r="G705" s="416"/>
      <c r="L705" s="417"/>
      <c r="M705" s="417"/>
      <c r="N705" s="418"/>
    </row>
    <row r="706" ht="14.25" customHeight="1">
      <c r="A706" s="416"/>
      <c r="D706" s="417"/>
      <c r="E706" s="416"/>
      <c r="F706" s="416"/>
      <c r="G706" s="416"/>
      <c r="L706" s="417"/>
      <c r="M706" s="417"/>
      <c r="N706" s="418"/>
    </row>
    <row r="707" ht="14.25" customHeight="1">
      <c r="A707" s="416"/>
      <c r="D707" s="417"/>
      <c r="E707" s="416"/>
      <c r="F707" s="416"/>
      <c r="G707" s="416"/>
      <c r="L707" s="417"/>
      <c r="M707" s="417"/>
      <c r="N707" s="418"/>
    </row>
    <row r="708" ht="14.25" customHeight="1">
      <c r="A708" s="416"/>
      <c r="D708" s="417"/>
      <c r="E708" s="416"/>
      <c r="F708" s="416"/>
      <c r="G708" s="416"/>
      <c r="L708" s="417"/>
      <c r="M708" s="417"/>
      <c r="N708" s="418"/>
    </row>
    <row r="709" ht="14.25" customHeight="1">
      <c r="A709" s="416"/>
      <c r="D709" s="417"/>
      <c r="E709" s="416"/>
      <c r="F709" s="416"/>
      <c r="G709" s="416"/>
      <c r="L709" s="417"/>
      <c r="M709" s="417"/>
      <c r="N709" s="418"/>
    </row>
    <row r="710" ht="14.25" customHeight="1">
      <c r="A710" s="416"/>
      <c r="D710" s="417"/>
      <c r="E710" s="416"/>
      <c r="F710" s="416"/>
      <c r="G710" s="416"/>
      <c r="L710" s="417"/>
      <c r="M710" s="417"/>
      <c r="N710" s="418"/>
    </row>
    <row r="711" ht="14.25" customHeight="1">
      <c r="A711" s="416"/>
      <c r="D711" s="417"/>
      <c r="E711" s="416"/>
      <c r="F711" s="416"/>
      <c r="G711" s="416"/>
      <c r="L711" s="417"/>
      <c r="M711" s="417"/>
      <c r="N711" s="418"/>
    </row>
    <row r="712" ht="14.25" customHeight="1">
      <c r="A712" s="416"/>
      <c r="D712" s="417"/>
      <c r="E712" s="416"/>
      <c r="F712" s="416"/>
      <c r="G712" s="416"/>
      <c r="L712" s="417"/>
      <c r="M712" s="417"/>
      <c r="N712" s="418"/>
    </row>
    <row r="713" ht="14.25" customHeight="1">
      <c r="A713" s="416"/>
      <c r="D713" s="417"/>
      <c r="E713" s="416"/>
      <c r="F713" s="416"/>
      <c r="G713" s="416"/>
      <c r="L713" s="417"/>
      <c r="M713" s="417"/>
      <c r="N713" s="418"/>
    </row>
    <row r="714" ht="14.25" customHeight="1">
      <c r="A714" s="416"/>
      <c r="D714" s="417"/>
      <c r="E714" s="416"/>
      <c r="F714" s="416"/>
      <c r="G714" s="416"/>
      <c r="L714" s="417"/>
      <c r="M714" s="417"/>
      <c r="N714" s="418"/>
    </row>
    <row r="715" ht="14.25" customHeight="1">
      <c r="A715" s="416"/>
      <c r="D715" s="417"/>
      <c r="E715" s="416"/>
      <c r="F715" s="416"/>
      <c r="G715" s="416"/>
      <c r="L715" s="417"/>
      <c r="M715" s="417"/>
      <c r="N715" s="418"/>
    </row>
    <row r="716" ht="14.25" customHeight="1">
      <c r="A716" s="416"/>
      <c r="D716" s="417"/>
      <c r="E716" s="416"/>
      <c r="F716" s="416"/>
      <c r="G716" s="416"/>
      <c r="L716" s="417"/>
      <c r="M716" s="417"/>
      <c r="N716" s="418"/>
    </row>
    <row r="717" ht="14.25" customHeight="1">
      <c r="A717" s="416"/>
      <c r="D717" s="417"/>
      <c r="E717" s="416"/>
      <c r="F717" s="416"/>
      <c r="G717" s="416"/>
      <c r="L717" s="417"/>
      <c r="M717" s="417"/>
      <c r="N717" s="418"/>
    </row>
    <row r="718" ht="14.25" customHeight="1">
      <c r="A718" s="416"/>
      <c r="D718" s="417"/>
      <c r="E718" s="416"/>
      <c r="F718" s="416"/>
      <c r="G718" s="416"/>
      <c r="L718" s="417"/>
      <c r="M718" s="417"/>
      <c r="N718" s="418"/>
    </row>
    <row r="719" ht="14.25" customHeight="1">
      <c r="A719" s="416"/>
      <c r="D719" s="417"/>
      <c r="E719" s="416"/>
      <c r="F719" s="416"/>
      <c r="G719" s="416"/>
      <c r="L719" s="417"/>
      <c r="M719" s="417"/>
      <c r="N719" s="418"/>
    </row>
    <row r="720" ht="14.25" customHeight="1">
      <c r="A720" s="416"/>
      <c r="D720" s="417"/>
      <c r="E720" s="416"/>
      <c r="F720" s="416"/>
      <c r="G720" s="416"/>
      <c r="L720" s="417"/>
      <c r="M720" s="417"/>
      <c r="N720" s="418"/>
    </row>
    <row r="721" ht="14.25" customHeight="1">
      <c r="A721" s="416"/>
      <c r="D721" s="417"/>
      <c r="E721" s="416"/>
      <c r="F721" s="416"/>
      <c r="G721" s="416"/>
      <c r="L721" s="417"/>
      <c r="M721" s="417"/>
      <c r="N721" s="418"/>
    </row>
    <row r="722" ht="14.25" customHeight="1">
      <c r="A722" s="416"/>
      <c r="D722" s="417"/>
      <c r="E722" s="416"/>
      <c r="F722" s="416"/>
      <c r="G722" s="416"/>
      <c r="L722" s="417"/>
      <c r="M722" s="417"/>
      <c r="N722" s="418"/>
    </row>
    <row r="723" ht="14.25" customHeight="1">
      <c r="A723" s="416"/>
      <c r="D723" s="417"/>
      <c r="E723" s="416"/>
      <c r="F723" s="416"/>
      <c r="G723" s="416"/>
      <c r="L723" s="417"/>
      <c r="M723" s="417"/>
      <c r="N723" s="418"/>
    </row>
    <row r="724" ht="14.25" customHeight="1">
      <c r="A724" s="416"/>
      <c r="D724" s="417"/>
      <c r="E724" s="416"/>
      <c r="F724" s="416"/>
      <c r="G724" s="416"/>
      <c r="L724" s="417"/>
      <c r="M724" s="417"/>
      <c r="N724" s="418"/>
    </row>
    <row r="725" ht="14.25" customHeight="1">
      <c r="A725" s="416"/>
      <c r="D725" s="417"/>
      <c r="E725" s="416"/>
      <c r="F725" s="416"/>
      <c r="G725" s="416"/>
      <c r="L725" s="417"/>
      <c r="M725" s="417"/>
      <c r="N725" s="418"/>
    </row>
    <row r="726" ht="14.25" customHeight="1">
      <c r="A726" s="416"/>
      <c r="D726" s="417"/>
      <c r="E726" s="416"/>
      <c r="F726" s="416"/>
      <c r="G726" s="416"/>
      <c r="L726" s="417"/>
      <c r="M726" s="417"/>
      <c r="N726" s="418"/>
    </row>
    <row r="727" ht="14.25" customHeight="1">
      <c r="A727" s="416"/>
      <c r="D727" s="417"/>
      <c r="E727" s="416"/>
      <c r="F727" s="416"/>
      <c r="G727" s="416"/>
      <c r="L727" s="417"/>
      <c r="M727" s="417"/>
      <c r="N727" s="418"/>
    </row>
    <row r="728" ht="14.25" customHeight="1">
      <c r="A728" s="416"/>
      <c r="D728" s="417"/>
      <c r="E728" s="416"/>
      <c r="F728" s="416"/>
      <c r="G728" s="416"/>
      <c r="L728" s="417"/>
      <c r="M728" s="417"/>
      <c r="N728" s="418"/>
    </row>
    <row r="729" ht="14.25" customHeight="1">
      <c r="A729" s="416"/>
      <c r="D729" s="417"/>
      <c r="E729" s="416"/>
      <c r="F729" s="416"/>
      <c r="G729" s="416"/>
      <c r="L729" s="417"/>
      <c r="M729" s="417"/>
      <c r="N729" s="418"/>
    </row>
    <row r="730" ht="14.25" customHeight="1">
      <c r="A730" s="416"/>
      <c r="D730" s="417"/>
      <c r="E730" s="416"/>
      <c r="F730" s="416"/>
      <c r="G730" s="416"/>
      <c r="L730" s="417"/>
      <c r="M730" s="417"/>
      <c r="N730" s="418"/>
    </row>
    <row r="731" ht="14.25" customHeight="1">
      <c r="A731" s="416"/>
      <c r="D731" s="417"/>
      <c r="E731" s="416"/>
      <c r="F731" s="416"/>
      <c r="G731" s="416"/>
      <c r="L731" s="417"/>
      <c r="M731" s="417"/>
      <c r="N731" s="418"/>
    </row>
    <row r="732" ht="14.25" customHeight="1">
      <c r="A732" s="416"/>
      <c r="D732" s="417"/>
      <c r="E732" s="416"/>
      <c r="F732" s="416"/>
      <c r="G732" s="416"/>
      <c r="L732" s="417"/>
      <c r="M732" s="417"/>
      <c r="N732" s="418"/>
    </row>
    <row r="733" ht="14.25" customHeight="1">
      <c r="A733" s="416"/>
      <c r="D733" s="417"/>
      <c r="E733" s="416"/>
      <c r="F733" s="416"/>
      <c r="G733" s="416"/>
      <c r="L733" s="417"/>
      <c r="M733" s="417"/>
      <c r="N733" s="418"/>
    </row>
    <row r="734" ht="14.25" customHeight="1">
      <c r="A734" s="416"/>
      <c r="D734" s="417"/>
      <c r="E734" s="416"/>
      <c r="F734" s="416"/>
      <c r="G734" s="416"/>
      <c r="L734" s="417"/>
      <c r="M734" s="417"/>
      <c r="N734" s="418"/>
    </row>
    <row r="735" ht="14.25" customHeight="1">
      <c r="A735" s="416"/>
      <c r="D735" s="417"/>
      <c r="E735" s="416"/>
      <c r="F735" s="416"/>
      <c r="G735" s="416"/>
      <c r="L735" s="417"/>
      <c r="M735" s="417"/>
      <c r="N735" s="418"/>
    </row>
    <row r="736" ht="14.25" customHeight="1">
      <c r="A736" s="416"/>
      <c r="D736" s="417"/>
      <c r="E736" s="416"/>
      <c r="F736" s="416"/>
      <c r="G736" s="416"/>
      <c r="L736" s="417"/>
      <c r="M736" s="417"/>
      <c r="N736" s="418"/>
    </row>
    <row r="737" ht="14.25" customHeight="1">
      <c r="A737" s="416"/>
      <c r="D737" s="417"/>
      <c r="E737" s="416"/>
      <c r="F737" s="416"/>
      <c r="G737" s="416"/>
      <c r="L737" s="417"/>
      <c r="M737" s="417"/>
      <c r="N737" s="418"/>
    </row>
    <row r="738" ht="14.25" customHeight="1">
      <c r="A738" s="416"/>
      <c r="D738" s="417"/>
      <c r="E738" s="416"/>
      <c r="F738" s="416"/>
      <c r="G738" s="416"/>
      <c r="L738" s="417"/>
      <c r="M738" s="417"/>
      <c r="N738" s="418"/>
    </row>
    <row r="739" ht="14.25" customHeight="1">
      <c r="A739" s="416"/>
      <c r="D739" s="417"/>
      <c r="E739" s="416"/>
      <c r="F739" s="416"/>
      <c r="G739" s="416"/>
      <c r="L739" s="417"/>
      <c r="M739" s="417"/>
      <c r="N739" s="418"/>
    </row>
    <row r="740" ht="14.25" customHeight="1">
      <c r="A740" s="416"/>
      <c r="D740" s="417"/>
      <c r="E740" s="416"/>
      <c r="F740" s="416"/>
      <c r="G740" s="416"/>
      <c r="L740" s="417"/>
      <c r="M740" s="417"/>
      <c r="N740" s="418"/>
    </row>
    <row r="741" ht="14.25" customHeight="1">
      <c r="A741" s="416"/>
      <c r="D741" s="417"/>
      <c r="E741" s="416"/>
      <c r="F741" s="416"/>
      <c r="G741" s="416"/>
      <c r="L741" s="417"/>
      <c r="M741" s="417"/>
      <c r="N741" s="418"/>
    </row>
    <row r="742" ht="14.25" customHeight="1">
      <c r="A742" s="416"/>
      <c r="D742" s="417"/>
      <c r="E742" s="416"/>
      <c r="F742" s="416"/>
      <c r="G742" s="416"/>
      <c r="L742" s="417"/>
      <c r="M742" s="417"/>
      <c r="N742" s="418"/>
    </row>
    <row r="743" ht="14.25" customHeight="1">
      <c r="A743" s="416"/>
      <c r="D743" s="417"/>
      <c r="E743" s="416"/>
      <c r="F743" s="416"/>
      <c r="G743" s="416"/>
      <c r="L743" s="417"/>
      <c r="M743" s="417"/>
      <c r="N743" s="418"/>
    </row>
    <row r="744" ht="14.25" customHeight="1">
      <c r="A744" s="416"/>
      <c r="D744" s="417"/>
      <c r="E744" s="416"/>
      <c r="F744" s="416"/>
      <c r="G744" s="416"/>
      <c r="L744" s="417"/>
      <c r="M744" s="417"/>
      <c r="N744" s="418"/>
    </row>
    <row r="745" ht="14.25" customHeight="1">
      <c r="A745" s="416"/>
      <c r="D745" s="417"/>
      <c r="E745" s="416"/>
      <c r="F745" s="416"/>
      <c r="G745" s="416"/>
      <c r="L745" s="417"/>
      <c r="M745" s="417"/>
      <c r="N745" s="418"/>
    </row>
    <row r="746" ht="14.25" customHeight="1">
      <c r="A746" s="416"/>
      <c r="D746" s="417"/>
      <c r="E746" s="416"/>
      <c r="F746" s="416"/>
      <c r="G746" s="416"/>
      <c r="L746" s="417"/>
      <c r="M746" s="417"/>
      <c r="N746" s="418"/>
    </row>
    <row r="747" ht="14.25" customHeight="1">
      <c r="A747" s="416"/>
      <c r="D747" s="417"/>
      <c r="E747" s="416"/>
      <c r="F747" s="416"/>
      <c r="G747" s="416"/>
      <c r="L747" s="417"/>
      <c r="M747" s="417"/>
      <c r="N747" s="418"/>
    </row>
    <row r="748" ht="14.25" customHeight="1">
      <c r="A748" s="416"/>
      <c r="D748" s="417"/>
      <c r="E748" s="416"/>
      <c r="F748" s="416"/>
      <c r="G748" s="416"/>
      <c r="L748" s="417"/>
      <c r="M748" s="417"/>
      <c r="N748" s="418"/>
    </row>
    <row r="749" ht="14.25" customHeight="1">
      <c r="A749" s="416"/>
      <c r="D749" s="417"/>
      <c r="E749" s="416"/>
      <c r="F749" s="416"/>
      <c r="G749" s="416"/>
      <c r="L749" s="417"/>
      <c r="M749" s="417"/>
      <c r="N749" s="418"/>
    </row>
    <row r="750" ht="14.25" customHeight="1">
      <c r="A750" s="416"/>
      <c r="D750" s="417"/>
      <c r="E750" s="416"/>
      <c r="F750" s="416"/>
      <c r="G750" s="416"/>
      <c r="L750" s="417"/>
      <c r="M750" s="417"/>
      <c r="N750" s="418"/>
    </row>
    <row r="751" ht="14.25" customHeight="1">
      <c r="A751" s="416"/>
      <c r="D751" s="417"/>
      <c r="E751" s="416"/>
      <c r="F751" s="416"/>
      <c r="G751" s="416"/>
      <c r="L751" s="417"/>
      <c r="M751" s="417"/>
      <c r="N751" s="418"/>
    </row>
    <row r="752" ht="14.25" customHeight="1">
      <c r="A752" s="416"/>
      <c r="D752" s="417"/>
      <c r="E752" s="416"/>
      <c r="F752" s="416"/>
      <c r="G752" s="416"/>
      <c r="L752" s="417"/>
      <c r="M752" s="417"/>
      <c r="N752" s="418"/>
    </row>
    <row r="753" ht="14.25" customHeight="1">
      <c r="A753" s="416"/>
      <c r="D753" s="417"/>
      <c r="E753" s="416"/>
      <c r="F753" s="416"/>
      <c r="G753" s="416"/>
      <c r="L753" s="417"/>
      <c r="M753" s="417"/>
      <c r="N753" s="418"/>
    </row>
    <row r="754" ht="14.25" customHeight="1">
      <c r="A754" s="416"/>
      <c r="D754" s="417"/>
      <c r="E754" s="416"/>
      <c r="F754" s="416"/>
      <c r="G754" s="416"/>
      <c r="L754" s="417"/>
      <c r="M754" s="417"/>
      <c r="N754" s="418"/>
    </row>
    <row r="755" ht="14.25" customHeight="1">
      <c r="A755" s="416"/>
      <c r="D755" s="417"/>
      <c r="E755" s="416"/>
      <c r="F755" s="416"/>
      <c r="G755" s="416"/>
      <c r="L755" s="417"/>
      <c r="M755" s="417"/>
      <c r="N755" s="418"/>
    </row>
    <row r="756" ht="14.25" customHeight="1">
      <c r="A756" s="416"/>
      <c r="D756" s="417"/>
      <c r="E756" s="416"/>
      <c r="F756" s="416"/>
      <c r="G756" s="416"/>
      <c r="L756" s="417"/>
      <c r="M756" s="417"/>
      <c r="N756" s="418"/>
    </row>
    <row r="757" ht="14.25" customHeight="1">
      <c r="A757" s="416"/>
      <c r="D757" s="417"/>
      <c r="E757" s="416"/>
      <c r="F757" s="416"/>
      <c r="G757" s="416"/>
      <c r="L757" s="417"/>
      <c r="M757" s="417"/>
      <c r="N757" s="418"/>
    </row>
    <row r="758" ht="14.25" customHeight="1">
      <c r="A758" s="416"/>
      <c r="D758" s="417"/>
      <c r="E758" s="416"/>
      <c r="F758" s="416"/>
      <c r="G758" s="416"/>
      <c r="L758" s="417"/>
      <c r="M758" s="417"/>
      <c r="N758" s="418"/>
    </row>
    <row r="759" ht="14.25" customHeight="1">
      <c r="A759" s="416"/>
      <c r="D759" s="417"/>
      <c r="E759" s="416"/>
      <c r="F759" s="416"/>
      <c r="G759" s="416"/>
      <c r="L759" s="417"/>
      <c r="M759" s="417"/>
      <c r="N759" s="418"/>
    </row>
    <row r="760" ht="14.25" customHeight="1">
      <c r="A760" s="416"/>
      <c r="D760" s="417"/>
      <c r="E760" s="416"/>
      <c r="F760" s="416"/>
      <c r="G760" s="416"/>
      <c r="L760" s="417"/>
      <c r="M760" s="417"/>
      <c r="N760" s="418"/>
    </row>
    <row r="761" ht="14.25" customHeight="1">
      <c r="A761" s="416"/>
      <c r="D761" s="417"/>
      <c r="E761" s="416"/>
      <c r="F761" s="416"/>
      <c r="G761" s="416"/>
      <c r="L761" s="417"/>
      <c r="M761" s="417"/>
      <c r="N761" s="418"/>
    </row>
    <row r="762" ht="14.25" customHeight="1">
      <c r="A762" s="416"/>
      <c r="D762" s="417"/>
      <c r="E762" s="416"/>
      <c r="F762" s="416"/>
      <c r="G762" s="416"/>
      <c r="L762" s="417"/>
      <c r="M762" s="417"/>
      <c r="N762" s="418"/>
    </row>
    <row r="763" ht="14.25" customHeight="1">
      <c r="A763" s="416"/>
      <c r="D763" s="417"/>
      <c r="E763" s="416"/>
      <c r="F763" s="416"/>
      <c r="G763" s="416"/>
      <c r="L763" s="417"/>
      <c r="M763" s="417"/>
      <c r="N763" s="418"/>
    </row>
    <row r="764" ht="14.25" customHeight="1">
      <c r="A764" s="416"/>
      <c r="D764" s="417"/>
      <c r="E764" s="416"/>
      <c r="F764" s="416"/>
      <c r="G764" s="416"/>
      <c r="L764" s="417"/>
      <c r="M764" s="417"/>
      <c r="N764" s="418"/>
    </row>
    <row r="765" ht="14.25" customHeight="1">
      <c r="A765" s="416"/>
      <c r="D765" s="417"/>
      <c r="E765" s="416"/>
      <c r="F765" s="416"/>
      <c r="G765" s="416"/>
      <c r="L765" s="417"/>
      <c r="M765" s="417"/>
      <c r="N765" s="418"/>
    </row>
    <row r="766" ht="14.25" customHeight="1">
      <c r="A766" s="416"/>
      <c r="D766" s="417"/>
      <c r="E766" s="416"/>
      <c r="F766" s="416"/>
      <c r="G766" s="416"/>
      <c r="L766" s="417"/>
      <c r="M766" s="417"/>
      <c r="N766" s="418"/>
    </row>
    <row r="767" ht="14.25" customHeight="1">
      <c r="A767" s="416"/>
      <c r="D767" s="417"/>
      <c r="E767" s="416"/>
      <c r="F767" s="416"/>
      <c r="G767" s="416"/>
      <c r="L767" s="417"/>
      <c r="M767" s="417"/>
      <c r="N767" s="418"/>
    </row>
    <row r="768" ht="14.25" customHeight="1">
      <c r="A768" s="416"/>
      <c r="D768" s="417"/>
      <c r="E768" s="416"/>
      <c r="F768" s="416"/>
      <c r="G768" s="416"/>
      <c r="L768" s="417"/>
      <c r="M768" s="417"/>
      <c r="N768" s="418"/>
    </row>
    <row r="769" ht="14.25" customHeight="1">
      <c r="A769" s="416"/>
      <c r="D769" s="417"/>
      <c r="E769" s="416"/>
      <c r="F769" s="416"/>
      <c r="G769" s="416"/>
      <c r="L769" s="417"/>
      <c r="M769" s="417"/>
      <c r="N769" s="418"/>
    </row>
    <row r="770" ht="14.25" customHeight="1">
      <c r="A770" s="416"/>
      <c r="D770" s="417"/>
      <c r="E770" s="416"/>
      <c r="F770" s="416"/>
      <c r="G770" s="416"/>
      <c r="L770" s="417"/>
      <c r="M770" s="417"/>
      <c r="N770" s="418"/>
    </row>
    <row r="771" ht="14.25" customHeight="1">
      <c r="A771" s="416"/>
      <c r="D771" s="417"/>
      <c r="E771" s="416"/>
      <c r="F771" s="416"/>
      <c r="G771" s="416"/>
      <c r="L771" s="417"/>
      <c r="M771" s="417"/>
      <c r="N771" s="418"/>
    </row>
    <row r="772" ht="14.25" customHeight="1">
      <c r="A772" s="416"/>
      <c r="D772" s="417"/>
      <c r="E772" s="416"/>
      <c r="F772" s="416"/>
      <c r="G772" s="416"/>
      <c r="L772" s="417"/>
      <c r="M772" s="417"/>
      <c r="N772" s="418"/>
    </row>
    <row r="773" ht="14.25" customHeight="1">
      <c r="A773" s="416"/>
      <c r="D773" s="417"/>
      <c r="E773" s="416"/>
      <c r="F773" s="416"/>
      <c r="G773" s="416"/>
      <c r="L773" s="417"/>
      <c r="M773" s="417"/>
      <c r="N773" s="418"/>
    </row>
    <row r="774" ht="14.25" customHeight="1">
      <c r="A774" s="416"/>
      <c r="D774" s="417"/>
      <c r="E774" s="416"/>
      <c r="F774" s="416"/>
      <c r="G774" s="416"/>
      <c r="L774" s="417"/>
      <c r="M774" s="417"/>
      <c r="N774" s="418"/>
    </row>
    <row r="775" ht="14.25" customHeight="1">
      <c r="A775" s="416"/>
      <c r="D775" s="417"/>
      <c r="E775" s="416"/>
      <c r="F775" s="416"/>
      <c r="G775" s="416"/>
      <c r="L775" s="417"/>
      <c r="M775" s="417"/>
      <c r="N775" s="418"/>
    </row>
    <row r="776" ht="14.25" customHeight="1">
      <c r="A776" s="416"/>
      <c r="D776" s="417"/>
      <c r="E776" s="416"/>
      <c r="F776" s="416"/>
      <c r="G776" s="416"/>
      <c r="L776" s="417"/>
      <c r="M776" s="417"/>
      <c r="N776" s="418"/>
    </row>
    <row r="777" ht="14.25" customHeight="1">
      <c r="A777" s="416"/>
      <c r="D777" s="417"/>
      <c r="E777" s="416"/>
      <c r="F777" s="416"/>
      <c r="G777" s="416"/>
      <c r="L777" s="417"/>
      <c r="M777" s="417"/>
      <c r="N777" s="418"/>
    </row>
    <row r="778" ht="14.25" customHeight="1">
      <c r="A778" s="416"/>
      <c r="D778" s="417"/>
      <c r="E778" s="416"/>
      <c r="F778" s="416"/>
      <c r="G778" s="416"/>
      <c r="L778" s="417"/>
      <c r="M778" s="417"/>
      <c r="N778" s="418"/>
    </row>
    <row r="779" ht="14.25" customHeight="1">
      <c r="A779" s="416"/>
      <c r="D779" s="417"/>
      <c r="E779" s="416"/>
      <c r="F779" s="416"/>
      <c r="G779" s="416"/>
      <c r="L779" s="417"/>
      <c r="M779" s="417"/>
      <c r="N779" s="418"/>
    </row>
    <row r="780" ht="14.25" customHeight="1">
      <c r="A780" s="416"/>
      <c r="D780" s="417"/>
      <c r="E780" s="416"/>
      <c r="F780" s="416"/>
      <c r="G780" s="416"/>
      <c r="L780" s="417"/>
      <c r="M780" s="417"/>
      <c r="N780" s="418"/>
    </row>
    <row r="781" ht="14.25" customHeight="1">
      <c r="A781" s="416"/>
      <c r="D781" s="417"/>
      <c r="E781" s="416"/>
      <c r="F781" s="416"/>
      <c r="G781" s="416"/>
      <c r="L781" s="417"/>
      <c r="M781" s="417"/>
      <c r="N781" s="418"/>
    </row>
    <row r="782" ht="14.25" customHeight="1">
      <c r="A782" s="416"/>
      <c r="D782" s="417"/>
      <c r="E782" s="416"/>
      <c r="F782" s="416"/>
      <c r="G782" s="416"/>
      <c r="L782" s="417"/>
      <c r="M782" s="417"/>
      <c r="N782" s="418"/>
    </row>
    <row r="783" ht="14.25" customHeight="1">
      <c r="A783" s="416"/>
      <c r="D783" s="417"/>
      <c r="E783" s="416"/>
      <c r="F783" s="416"/>
      <c r="G783" s="416"/>
      <c r="L783" s="417"/>
      <c r="M783" s="417"/>
      <c r="N783" s="418"/>
    </row>
    <row r="784" ht="14.25" customHeight="1">
      <c r="A784" s="416"/>
      <c r="D784" s="417"/>
      <c r="E784" s="416"/>
      <c r="F784" s="416"/>
      <c r="G784" s="416"/>
      <c r="L784" s="417"/>
      <c r="M784" s="417"/>
      <c r="N784" s="418"/>
    </row>
    <row r="785" ht="14.25" customHeight="1">
      <c r="A785" s="416"/>
      <c r="D785" s="417"/>
      <c r="E785" s="416"/>
      <c r="F785" s="416"/>
      <c r="G785" s="416"/>
      <c r="L785" s="417"/>
      <c r="M785" s="417"/>
      <c r="N785" s="418"/>
    </row>
    <row r="786" ht="14.25" customHeight="1">
      <c r="A786" s="416"/>
      <c r="D786" s="417"/>
      <c r="E786" s="416"/>
      <c r="F786" s="416"/>
      <c r="G786" s="416"/>
      <c r="L786" s="417"/>
      <c r="M786" s="417"/>
      <c r="N786" s="418"/>
    </row>
    <row r="787" ht="14.25" customHeight="1">
      <c r="A787" s="416"/>
      <c r="D787" s="417"/>
      <c r="E787" s="416"/>
      <c r="F787" s="416"/>
      <c r="G787" s="416"/>
      <c r="L787" s="417"/>
      <c r="M787" s="417"/>
      <c r="N787" s="418"/>
    </row>
    <row r="788" ht="14.25" customHeight="1">
      <c r="A788" s="416"/>
      <c r="D788" s="417"/>
      <c r="E788" s="416"/>
      <c r="F788" s="416"/>
      <c r="G788" s="416"/>
      <c r="L788" s="417"/>
      <c r="M788" s="417"/>
      <c r="N788" s="418"/>
    </row>
    <row r="789" ht="14.25" customHeight="1">
      <c r="A789" s="416"/>
      <c r="D789" s="417"/>
      <c r="E789" s="416"/>
      <c r="F789" s="416"/>
      <c r="G789" s="416"/>
      <c r="L789" s="417"/>
      <c r="M789" s="417"/>
      <c r="N789" s="418"/>
    </row>
    <row r="790" ht="14.25" customHeight="1">
      <c r="A790" s="416"/>
      <c r="D790" s="417"/>
      <c r="E790" s="416"/>
      <c r="F790" s="416"/>
      <c r="G790" s="416"/>
      <c r="L790" s="417"/>
      <c r="M790" s="417"/>
      <c r="N790" s="418"/>
    </row>
    <row r="791" ht="14.25" customHeight="1">
      <c r="A791" s="416"/>
      <c r="D791" s="417"/>
      <c r="E791" s="416"/>
      <c r="F791" s="416"/>
      <c r="G791" s="416"/>
      <c r="L791" s="417"/>
      <c r="M791" s="417"/>
      <c r="N791" s="418"/>
    </row>
    <row r="792" ht="14.25" customHeight="1">
      <c r="A792" s="416"/>
      <c r="D792" s="417"/>
      <c r="E792" s="416"/>
      <c r="F792" s="416"/>
      <c r="G792" s="416"/>
      <c r="L792" s="417"/>
      <c r="M792" s="417"/>
      <c r="N792" s="418"/>
    </row>
    <row r="793" ht="14.25" customHeight="1">
      <c r="A793" s="416"/>
      <c r="D793" s="417"/>
      <c r="E793" s="416"/>
      <c r="F793" s="416"/>
      <c r="G793" s="416"/>
      <c r="L793" s="417"/>
      <c r="M793" s="417"/>
      <c r="N793" s="418"/>
    </row>
    <row r="794" ht="14.25" customHeight="1">
      <c r="A794" s="416"/>
      <c r="D794" s="417"/>
      <c r="E794" s="416"/>
      <c r="F794" s="416"/>
      <c r="G794" s="416"/>
      <c r="L794" s="417"/>
      <c r="M794" s="417"/>
      <c r="N794" s="418"/>
    </row>
    <row r="795" ht="14.25" customHeight="1">
      <c r="A795" s="416"/>
      <c r="D795" s="417"/>
      <c r="E795" s="416"/>
      <c r="F795" s="416"/>
      <c r="G795" s="416"/>
      <c r="L795" s="417"/>
      <c r="M795" s="417"/>
      <c r="N795" s="418"/>
    </row>
    <row r="796" ht="14.25" customHeight="1">
      <c r="A796" s="416"/>
      <c r="D796" s="417"/>
      <c r="E796" s="416"/>
      <c r="F796" s="416"/>
      <c r="G796" s="416"/>
      <c r="L796" s="417"/>
      <c r="M796" s="417"/>
      <c r="N796" s="418"/>
    </row>
    <row r="797" ht="14.25" customHeight="1">
      <c r="A797" s="416"/>
      <c r="D797" s="417"/>
      <c r="E797" s="416"/>
      <c r="F797" s="416"/>
      <c r="G797" s="416"/>
      <c r="L797" s="417"/>
      <c r="M797" s="417"/>
      <c r="N797" s="418"/>
    </row>
    <row r="798" ht="14.25" customHeight="1">
      <c r="A798" s="416"/>
      <c r="D798" s="417"/>
      <c r="E798" s="416"/>
      <c r="F798" s="416"/>
      <c r="G798" s="416"/>
      <c r="L798" s="417"/>
      <c r="M798" s="417"/>
      <c r="N798" s="418"/>
    </row>
    <row r="799" ht="14.25" customHeight="1">
      <c r="A799" s="416"/>
      <c r="D799" s="417"/>
      <c r="E799" s="416"/>
      <c r="F799" s="416"/>
      <c r="G799" s="416"/>
      <c r="L799" s="417"/>
      <c r="M799" s="417"/>
      <c r="N799" s="418"/>
    </row>
    <row r="800" ht="14.25" customHeight="1">
      <c r="A800" s="416"/>
      <c r="D800" s="417"/>
      <c r="E800" s="416"/>
      <c r="F800" s="416"/>
      <c r="G800" s="416"/>
      <c r="L800" s="417"/>
      <c r="M800" s="417"/>
      <c r="N800" s="418"/>
    </row>
    <row r="801" ht="14.25" customHeight="1">
      <c r="A801" s="416"/>
      <c r="D801" s="417"/>
      <c r="E801" s="416"/>
      <c r="F801" s="416"/>
      <c r="G801" s="416"/>
      <c r="L801" s="417"/>
      <c r="M801" s="417"/>
      <c r="N801" s="418"/>
    </row>
    <row r="802" ht="14.25" customHeight="1">
      <c r="A802" s="416"/>
      <c r="D802" s="417"/>
      <c r="E802" s="416"/>
      <c r="F802" s="416"/>
      <c r="G802" s="416"/>
      <c r="L802" s="417"/>
      <c r="M802" s="417"/>
      <c r="N802" s="418"/>
    </row>
    <row r="803" ht="14.25" customHeight="1">
      <c r="A803" s="416"/>
      <c r="D803" s="417"/>
      <c r="E803" s="416"/>
      <c r="F803" s="416"/>
      <c r="G803" s="416"/>
      <c r="L803" s="417"/>
      <c r="M803" s="417"/>
      <c r="N803" s="418"/>
    </row>
    <row r="804" ht="14.25" customHeight="1">
      <c r="A804" s="416"/>
      <c r="D804" s="417"/>
      <c r="E804" s="416"/>
      <c r="F804" s="416"/>
      <c r="G804" s="416"/>
      <c r="L804" s="417"/>
      <c r="M804" s="417"/>
      <c r="N804" s="418"/>
    </row>
    <row r="805" ht="14.25" customHeight="1">
      <c r="A805" s="416"/>
      <c r="D805" s="417"/>
      <c r="E805" s="416"/>
      <c r="F805" s="416"/>
      <c r="G805" s="416"/>
      <c r="L805" s="417"/>
      <c r="M805" s="417"/>
      <c r="N805" s="418"/>
    </row>
    <row r="806" ht="14.25" customHeight="1">
      <c r="A806" s="416"/>
      <c r="D806" s="417"/>
      <c r="E806" s="416"/>
      <c r="F806" s="416"/>
      <c r="G806" s="416"/>
      <c r="L806" s="417"/>
      <c r="M806" s="417"/>
      <c r="N806" s="418"/>
    </row>
    <row r="807" ht="14.25" customHeight="1">
      <c r="A807" s="416"/>
      <c r="D807" s="417"/>
      <c r="E807" s="416"/>
      <c r="F807" s="416"/>
      <c r="G807" s="416"/>
      <c r="L807" s="417"/>
      <c r="M807" s="417"/>
      <c r="N807" s="418"/>
    </row>
    <row r="808" ht="14.25" customHeight="1">
      <c r="A808" s="416"/>
      <c r="D808" s="417"/>
      <c r="E808" s="416"/>
      <c r="F808" s="416"/>
      <c r="G808" s="416"/>
      <c r="L808" s="417"/>
      <c r="M808" s="417"/>
      <c r="N808" s="418"/>
    </row>
    <row r="809" ht="14.25" customHeight="1">
      <c r="A809" s="416"/>
      <c r="D809" s="417"/>
      <c r="E809" s="416"/>
      <c r="F809" s="416"/>
      <c r="G809" s="416"/>
      <c r="L809" s="417"/>
      <c r="M809" s="417"/>
      <c r="N809" s="418"/>
    </row>
    <row r="810" ht="14.25" customHeight="1">
      <c r="A810" s="416"/>
      <c r="D810" s="417"/>
      <c r="E810" s="416"/>
      <c r="F810" s="416"/>
      <c r="G810" s="416"/>
      <c r="L810" s="417"/>
      <c r="M810" s="417"/>
      <c r="N810" s="418"/>
    </row>
    <row r="811" ht="14.25" customHeight="1">
      <c r="A811" s="416"/>
      <c r="D811" s="417"/>
      <c r="E811" s="416"/>
      <c r="F811" s="416"/>
      <c r="G811" s="416"/>
      <c r="L811" s="417"/>
      <c r="M811" s="417"/>
      <c r="N811" s="418"/>
    </row>
    <row r="812" ht="14.25" customHeight="1">
      <c r="A812" s="416"/>
      <c r="D812" s="417"/>
      <c r="E812" s="416"/>
      <c r="F812" s="416"/>
      <c r="G812" s="416"/>
      <c r="L812" s="417"/>
      <c r="M812" s="417"/>
      <c r="N812" s="418"/>
    </row>
    <row r="813" ht="14.25" customHeight="1">
      <c r="A813" s="416"/>
      <c r="D813" s="417"/>
      <c r="E813" s="416"/>
      <c r="F813" s="416"/>
      <c r="G813" s="416"/>
      <c r="L813" s="417"/>
      <c r="M813" s="417"/>
      <c r="N813" s="418"/>
    </row>
    <row r="814" ht="14.25" customHeight="1">
      <c r="A814" s="416"/>
      <c r="D814" s="417"/>
      <c r="E814" s="416"/>
      <c r="F814" s="416"/>
      <c r="G814" s="416"/>
      <c r="L814" s="417"/>
      <c r="M814" s="417"/>
      <c r="N814" s="418"/>
    </row>
    <row r="815" ht="14.25" customHeight="1">
      <c r="A815" s="416"/>
      <c r="D815" s="417"/>
      <c r="E815" s="416"/>
      <c r="F815" s="416"/>
      <c r="G815" s="416"/>
      <c r="L815" s="417"/>
      <c r="M815" s="417"/>
      <c r="N815" s="418"/>
    </row>
    <row r="816" ht="14.25" customHeight="1">
      <c r="A816" s="416"/>
      <c r="D816" s="417"/>
      <c r="E816" s="416"/>
      <c r="F816" s="416"/>
      <c r="G816" s="416"/>
      <c r="L816" s="417"/>
      <c r="M816" s="417"/>
      <c r="N816" s="418"/>
    </row>
    <row r="817" ht="14.25" customHeight="1">
      <c r="A817" s="416"/>
      <c r="D817" s="417"/>
      <c r="E817" s="416"/>
      <c r="F817" s="416"/>
      <c r="G817" s="416"/>
      <c r="L817" s="417"/>
      <c r="M817" s="417"/>
      <c r="N817" s="418"/>
    </row>
    <row r="818" ht="14.25" customHeight="1">
      <c r="A818" s="416"/>
      <c r="D818" s="417"/>
      <c r="E818" s="416"/>
      <c r="F818" s="416"/>
      <c r="G818" s="416"/>
      <c r="L818" s="417"/>
      <c r="M818" s="417"/>
      <c r="N818" s="418"/>
    </row>
    <row r="819" ht="14.25" customHeight="1">
      <c r="A819" s="416"/>
      <c r="D819" s="417"/>
      <c r="E819" s="416"/>
      <c r="F819" s="416"/>
      <c r="G819" s="416"/>
      <c r="L819" s="417"/>
      <c r="M819" s="417"/>
      <c r="N819" s="418"/>
    </row>
    <row r="820" ht="14.25" customHeight="1">
      <c r="A820" s="416"/>
      <c r="D820" s="417"/>
      <c r="E820" s="416"/>
      <c r="F820" s="416"/>
      <c r="G820" s="416"/>
      <c r="L820" s="417"/>
      <c r="M820" s="417"/>
      <c r="N820" s="418"/>
    </row>
    <row r="821" ht="14.25" customHeight="1">
      <c r="A821" s="416"/>
      <c r="D821" s="417"/>
      <c r="E821" s="416"/>
      <c r="F821" s="416"/>
      <c r="G821" s="416"/>
      <c r="L821" s="417"/>
      <c r="M821" s="417"/>
      <c r="N821" s="418"/>
    </row>
    <row r="822" ht="14.25" customHeight="1">
      <c r="A822" s="416"/>
      <c r="D822" s="417"/>
      <c r="E822" s="416"/>
      <c r="F822" s="416"/>
      <c r="G822" s="416"/>
      <c r="L822" s="417"/>
      <c r="M822" s="417"/>
      <c r="N822" s="418"/>
    </row>
    <row r="823" ht="14.25" customHeight="1">
      <c r="A823" s="416"/>
      <c r="D823" s="417"/>
      <c r="E823" s="416"/>
      <c r="F823" s="416"/>
      <c r="G823" s="416"/>
      <c r="L823" s="417"/>
      <c r="M823" s="417"/>
      <c r="N823" s="418"/>
    </row>
    <row r="824" ht="14.25" customHeight="1">
      <c r="A824" s="416"/>
      <c r="D824" s="417"/>
      <c r="E824" s="416"/>
      <c r="F824" s="416"/>
      <c r="G824" s="416"/>
      <c r="L824" s="417"/>
      <c r="M824" s="417"/>
      <c r="N824" s="418"/>
    </row>
    <row r="825" ht="14.25" customHeight="1">
      <c r="A825" s="416"/>
      <c r="D825" s="417"/>
      <c r="E825" s="416"/>
      <c r="F825" s="416"/>
      <c r="G825" s="416"/>
      <c r="L825" s="417"/>
      <c r="M825" s="417"/>
      <c r="N825" s="418"/>
    </row>
    <row r="826" ht="14.25" customHeight="1">
      <c r="A826" s="416"/>
      <c r="D826" s="417"/>
      <c r="E826" s="416"/>
      <c r="F826" s="416"/>
      <c r="G826" s="416"/>
      <c r="L826" s="417"/>
      <c r="M826" s="417"/>
      <c r="N826" s="418"/>
    </row>
    <row r="827" ht="14.25" customHeight="1">
      <c r="A827" s="416"/>
      <c r="D827" s="417"/>
      <c r="E827" s="416"/>
      <c r="F827" s="416"/>
      <c r="G827" s="416"/>
      <c r="L827" s="417"/>
      <c r="M827" s="417"/>
      <c r="N827" s="418"/>
    </row>
    <row r="828" ht="14.25" customHeight="1">
      <c r="A828" s="416"/>
      <c r="D828" s="417"/>
      <c r="E828" s="416"/>
      <c r="F828" s="416"/>
      <c r="G828" s="416"/>
      <c r="L828" s="417"/>
      <c r="M828" s="417"/>
      <c r="N828" s="418"/>
    </row>
    <row r="829" ht="14.25" customHeight="1">
      <c r="A829" s="416"/>
      <c r="D829" s="417"/>
      <c r="E829" s="416"/>
      <c r="F829" s="416"/>
      <c r="G829" s="416"/>
      <c r="L829" s="417"/>
      <c r="M829" s="417"/>
      <c r="N829" s="418"/>
    </row>
    <row r="830" ht="14.25" customHeight="1">
      <c r="A830" s="416"/>
      <c r="D830" s="417"/>
      <c r="E830" s="416"/>
      <c r="F830" s="416"/>
      <c r="G830" s="416"/>
      <c r="L830" s="417"/>
      <c r="M830" s="417"/>
      <c r="N830" s="418"/>
    </row>
    <row r="831" ht="14.25" customHeight="1">
      <c r="A831" s="416"/>
      <c r="D831" s="417"/>
      <c r="E831" s="416"/>
      <c r="F831" s="416"/>
      <c r="G831" s="416"/>
      <c r="L831" s="417"/>
      <c r="M831" s="417"/>
      <c r="N831" s="418"/>
    </row>
    <row r="832" ht="14.25" customHeight="1">
      <c r="A832" s="416"/>
      <c r="D832" s="417"/>
      <c r="E832" s="416"/>
      <c r="F832" s="416"/>
      <c r="G832" s="416"/>
      <c r="L832" s="417"/>
      <c r="M832" s="417"/>
      <c r="N832" s="418"/>
    </row>
    <row r="833" ht="14.25" customHeight="1">
      <c r="A833" s="416"/>
      <c r="D833" s="417"/>
      <c r="E833" s="416"/>
      <c r="F833" s="416"/>
      <c r="G833" s="416"/>
      <c r="L833" s="417"/>
      <c r="M833" s="417"/>
      <c r="N833" s="418"/>
    </row>
    <row r="834" ht="14.25" customHeight="1">
      <c r="A834" s="416"/>
      <c r="D834" s="417"/>
      <c r="E834" s="416"/>
      <c r="F834" s="416"/>
      <c r="G834" s="416"/>
      <c r="L834" s="417"/>
      <c r="M834" s="417"/>
      <c r="N834" s="418"/>
    </row>
    <row r="835" ht="14.25" customHeight="1">
      <c r="A835" s="416"/>
      <c r="D835" s="417"/>
      <c r="E835" s="416"/>
      <c r="F835" s="416"/>
      <c r="G835" s="416"/>
      <c r="L835" s="417"/>
      <c r="M835" s="417"/>
      <c r="N835" s="418"/>
    </row>
    <row r="836" ht="14.25" customHeight="1">
      <c r="A836" s="416"/>
      <c r="D836" s="417"/>
      <c r="E836" s="416"/>
      <c r="F836" s="416"/>
      <c r="G836" s="416"/>
      <c r="L836" s="417"/>
      <c r="M836" s="417"/>
      <c r="N836" s="418"/>
    </row>
    <row r="837" ht="14.25" customHeight="1">
      <c r="A837" s="416"/>
      <c r="D837" s="417"/>
      <c r="E837" s="416"/>
      <c r="F837" s="416"/>
      <c r="G837" s="416"/>
      <c r="L837" s="417"/>
      <c r="M837" s="417"/>
      <c r="N837" s="418"/>
    </row>
    <row r="838" ht="14.25" customHeight="1">
      <c r="A838" s="416"/>
      <c r="D838" s="417"/>
      <c r="E838" s="416"/>
      <c r="F838" s="416"/>
      <c r="G838" s="416"/>
      <c r="L838" s="417"/>
      <c r="M838" s="417"/>
      <c r="N838" s="418"/>
    </row>
    <row r="839" ht="14.25" customHeight="1">
      <c r="A839" s="416"/>
      <c r="D839" s="417"/>
      <c r="E839" s="416"/>
      <c r="F839" s="416"/>
      <c r="G839" s="416"/>
      <c r="L839" s="417"/>
      <c r="M839" s="417"/>
      <c r="N839" s="418"/>
    </row>
    <row r="840" ht="14.25" customHeight="1">
      <c r="A840" s="416"/>
      <c r="D840" s="417"/>
      <c r="E840" s="416"/>
      <c r="F840" s="416"/>
      <c r="G840" s="416"/>
      <c r="L840" s="417"/>
      <c r="M840" s="417"/>
      <c r="N840" s="418"/>
    </row>
    <row r="841" ht="14.25" customHeight="1">
      <c r="A841" s="416"/>
      <c r="D841" s="417"/>
      <c r="E841" s="416"/>
      <c r="F841" s="416"/>
      <c r="G841" s="416"/>
      <c r="L841" s="417"/>
      <c r="M841" s="417"/>
      <c r="N841" s="418"/>
    </row>
    <row r="842" ht="14.25" customHeight="1">
      <c r="A842" s="416"/>
      <c r="D842" s="417"/>
      <c r="E842" s="416"/>
      <c r="F842" s="416"/>
      <c r="G842" s="416"/>
      <c r="L842" s="417"/>
      <c r="M842" s="417"/>
      <c r="N842" s="418"/>
    </row>
    <row r="843" ht="14.25" customHeight="1">
      <c r="A843" s="416"/>
      <c r="D843" s="417"/>
      <c r="E843" s="416"/>
      <c r="F843" s="416"/>
      <c r="G843" s="416"/>
      <c r="L843" s="417"/>
      <c r="M843" s="417"/>
      <c r="N843" s="418"/>
    </row>
    <row r="844" ht="14.25" customHeight="1">
      <c r="A844" s="416"/>
      <c r="D844" s="417"/>
      <c r="E844" s="416"/>
      <c r="F844" s="416"/>
      <c r="G844" s="416"/>
      <c r="L844" s="417"/>
      <c r="M844" s="417"/>
      <c r="N844" s="418"/>
    </row>
    <row r="845" ht="14.25" customHeight="1">
      <c r="A845" s="416"/>
      <c r="D845" s="417"/>
      <c r="E845" s="416"/>
      <c r="F845" s="416"/>
      <c r="G845" s="416"/>
      <c r="L845" s="417"/>
      <c r="M845" s="417"/>
      <c r="N845" s="418"/>
    </row>
    <row r="846" ht="14.25" customHeight="1">
      <c r="A846" s="416"/>
      <c r="D846" s="417"/>
      <c r="E846" s="416"/>
      <c r="F846" s="416"/>
      <c r="G846" s="416"/>
      <c r="L846" s="417"/>
      <c r="M846" s="417"/>
      <c r="N846" s="418"/>
    </row>
    <row r="847" ht="14.25" customHeight="1">
      <c r="A847" s="416"/>
      <c r="D847" s="417"/>
      <c r="E847" s="416"/>
      <c r="F847" s="416"/>
      <c r="G847" s="416"/>
      <c r="L847" s="417"/>
      <c r="M847" s="417"/>
      <c r="N847" s="418"/>
    </row>
    <row r="848" ht="14.25" customHeight="1">
      <c r="A848" s="416"/>
      <c r="D848" s="417"/>
      <c r="E848" s="416"/>
      <c r="F848" s="416"/>
      <c r="G848" s="416"/>
      <c r="L848" s="417"/>
      <c r="M848" s="417"/>
      <c r="N848" s="418"/>
    </row>
    <row r="849" ht="14.25" customHeight="1">
      <c r="A849" s="416"/>
      <c r="D849" s="417"/>
      <c r="E849" s="416"/>
      <c r="F849" s="416"/>
      <c r="G849" s="416"/>
      <c r="L849" s="417"/>
      <c r="M849" s="417"/>
      <c r="N849" s="418"/>
    </row>
    <row r="850" ht="14.25" customHeight="1">
      <c r="A850" s="416"/>
      <c r="D850" s="417"/>
      <c r="E850" s="416"/>
      <c r="F850" s="416"/>
      <c r="G850" s="416"/>
      <c r="L850" s="417"/>
      <c r="M850" s="417"/>
      <c r="N850" s="418"/>
    </row>
    <row r="851" ht="14.25" customHeight="1">
      <c r="A851" s="416"/>
      <c r="D851" s="417"/>
      <c r="E851" s="416"/>
      <c r="F851" s="416"/>
      <c r="G851" s="416"/>
      <c r="L851" s="417"/>
      <c r="M851" s="417"/>
      <c r="N851" s="418"/>
    </row>
    <row r="852" ht="14.25" customHeight="1">
      <c r="A852" s="416"/>
      <c r="D852" s="417"/>
      <c r="E852" s="416"/>
      <c r="F852" s="416"/>
      <c r="G852" s="416"/>
      <c r="L852" s="417"/>
      <c r="M852" s="417"/>
      <c r="N852" s="418"/>
    </row>
    <row r="853" ht="14.25" customHeight="1">
      <c r="A853" s="416"/>
      <c r="D853" s="417"/>
      <c r="E853" s="416"/>
      <c r="F853" s="416"/>
      <c r="G853" s="416"/>
      <c r="L853" s="417"/>
      <c r="M853" s="417"/>
      <c r="N853" s="418"/>
    </row>
    <row r="854" ht="14.25" customHeight="1">
      <c r="A854" s="416"/>
      <c r="D854" s="417"/>
      <c r="E854" s="416"/>
      <c r="F854" s="416"/>
      <c r="G854" s="416"/>
      <c r="L854" s="417"/>
      <c r="M854" s="417"/>
      <c r="N854" s="418"/>
    </row>
    <row r="855" ht="14.25" customHeight="1">
      <c r="A855" s="416"/>
      <c r="D855" s="417"/>
      <c r="E855" s="416"/>
      <c r="F855" s="416"/>
      <c r="G855" s="416"/>
      <c r="L855" s="417"/>
      <c r="M855" s="417"/>
      <c r="N855" s="418"/>
    </row>
    <row r="856" ht="14.25" customHeight="1">
      <c r="A856" s="416"/>
      <c r="D856" s="417"/>
      <c r="E856" s="416"/>
      <c r="F856" s="416"/>
      <c r="G856" s="416"/>
      <c r="L856" s="417"/>
      <c r="M856" s="417"/>
      <c r="N856" s="418"/>
    </row>
    <row r="857" ht="14.25" customHeight="1">
      <c r="A857" s="416"/>
      <c r="D857" s="417"/>
      <c r="E857" s="416"/>
      <c r="F857" s="416"/>
      <c r="G857" s="416"/>
      <c r="L857" s="417"/>
      <c r="M857" s="417"/>
      <c r="N857" s="418"/>
    </row>
    <row r="858" ht="14.25" customHeight="1">
      <c r="A858" s="416"/>
      <c r="D858" s="417"/>
      <c r="E858" s="416"/>
      <c r="F858" s="416"/>
      <c r="G858" s="416"/>
      <c r="L858" s="417"/>
      <c r="M858" s="417"/>
      <c r="N858" s="418"/>
    </row>
    <row r="859" ht="14.25" customHeight="1">
      <c r="A859" s="416"/>
      <c r="D859" s="417"/>
      <c r="E859" s="416"/>
      <c r="F859" s="416"/>
      <c r="G859" s="416"/>
      <c r="L859" s="417"/>
      <c r="M859" s="417"/>
      <c r="N859" s="418"/>
    </row>
    <row r="860" ht="14.25" customHeight="1">
      <c r="A860" s="416"/>
      <c r="D860" s="417"/>
      <c r="E860" s="416"/>
      <c r="F860" s="416"/>
      <c r="G860" s="416"/>
      <c r="L860" s="417"/>
      <c r="M860" s="417"/>
      <c r="N860" s="418"/>
    </row>
    <row r="861" ht="14.25" customHeight="1">
      <c r="A861" s="416"/>
      <c r="D861" s="417"/>
      <c r="E861" s="416"/>
      <c r="F861" s="416"/>
      <c r="G861" s="416"/>
      <c r="L861" s="417"/>
      <c r="M861" s="417"/>
      <c r="N861" s="418"/>
    </row>
    <row r="862" ht="14.25" customHeight="1">
      <c r="A862" s="416"/>
      <c r="D862" s="417"/>
      <c r="E862" s="416"/>
      <c r="F862" s="416"/>
      <c r="G862" s="416"/>
      <c r="L862" s="417"/>
      <c r="M862" s="417"/>
      <c r="N862" s="418"/>
    </row>
    <row r="863" ht="14.25" customHeight="1">
      <c r="A863" s="416"/>
      <c r="D863" s="417"/>
      <c r="E863" s="416"/>
      <c r="F863" s="416"/>
      <c r="G863" s="416"/>
      <c r="L863" s="417"/>
      <c r="M863" s="417"/>
      <c r="N863" s="418"/>
    </row>
    <row r="864" ht="14.25" customHeight="1">
      <c r="A864" s="416"/>
      <c r="D864" s="417"/>
      <c r="E864" s="416"/>
      <c r="F864" s="416"/>
      <c r="G864" s="416"/>
      <c r="L864" s="417"/>
      <c r="M864" s="417"/>
      <c r="N864" s="418"/>
    </row>
    <row r="865" ht="14.25" customHeight="1">
      <c r="A865" s="416"/>
      <c r="D865" s="417"/>
      <c r="E865" s="416"/>
      <c r="F865" s="416"/>
      <c r="G865" s="416"/>
      <c r="L865" s="417"/>
      <c r="M865" s="417"/>
      <c r="N865" s="418"/>
    </row>
    <row r="866" ht="14.25" customHeight="1">
      <c r="A866" s="416"/>
      <c r="D866" s="417"/>
      <c r="E866" s="416"/>
      <c r="F866" s="416"/>
      <c r="G866" s="416"/>
      <c r="L866" s="417"/>
      <c r="M866" s="417"/>
      <c r="N866" s="418"/>
    </row>
    <row r="867" ht="14.25" customHeight="1">
      <c r="A867" s="416"/>
      <c r="D867" s="417"/>
      <c r="E867" s="416"/>
      <c r="F867" s="416"/>
      <c r="G867" s="416"/>
      <c r="L867" s="417"/>
      <c r="M867" s="417"/>
      <c r="N867" s="418"/>
    </row>
    <row r="868" ht="14.25" customHeight="1">
      <c r="A868" s="416"/>
      <c r="D868" s="417"/>
      <c r="E868" s="416"/>
      <c r="F868" s="416"/>
      <c r="G868" s="416"/>
      <c r="L868" s="417"/>
      <c r="M868" s="417"/>
      <c r="N868" s="418"/>
    </row>
    <row r="869" ht="14.25" customHeight="1">
      <c r="A869" s="416"/>
      <c r="D869" s="417"/>
      <c r="E869" s="416"/>
      <c r="F869" s="416"/>
      <c r="G869" s="416"/>
      <c r="L869" s="417"/>
      <c r="M869" s="417"/>
      <c r="N869" s="418"/>
    </row>
    <row r="870" ht="14.25" customHeight="1">
      <c r="A870" s="416"/>
      <c r="D870" s="417"/>
      <c r="E870" s="416"/>
      <c r="F870" s="416"/>
      <c r="G870" s="416"/>
      <c r="L870" s="417"/>
      <c r="M870" s="417"/>
      <c r="N870" s="418"/>
    </row>
    <row r="871" ht="14.25" customHeight="1">
      <c r="A871" s="416"/>
      <c r="D871" s="417"/>
      <c r="E871" s="416"/>
      <c r="F871" s="416"/>
      <c r="G871" s="416"/>
      <c r="L871" s="417"/>
      <c r="M871" s="417"/>
      <c r="N871" s="418"/>
    </row>
    <row r="872" ht="14.25" customHeight="1">
      <c r="A872" s="416"/>
      <c r="D872" s="417"/>
      <c r="E872" s="416"/>
      <c r="F872" s="416"/>
      <c r="G872" s="416"/>
      <c r="L872" s="417"/>
      <c r="M872" s="417"/>
      <c r="N872" s="418"/>
    </row>
    <row r="873" ht="14.25" customHeight="1">
      <c r="A873" s="416"/>
      <c r="D873" s="417"/>
      <c r="E873" s="416"/>
      <c r="F873" s="416"/>
      <c r="G873" s="416"/>
      <c r="L873" s="417"/>
      <c r="M873" s="417"/>
      <c r="N873" s="418"/>
    </row>
    <row r="874" ht="14.25" customHeight="1">
      <c r="A874" s="416"/>
      <c r="D874" s="417"/>
      <c r="E874" s="416"/>
      <c r="F874" s="416"/>
      <c r="G874" s="416"/>
      <c r="L874" s="417"/>
      <c r="M874" s="417"/>
      <c r="N874" s="418"/>
    </row>
    <row r="875" ht="14.25" customHeight="1">
      <c r="A875" s="416"/>
      <c r="D875" s="417"/>
      <c r="E875" s="416"/>
      <c r="F875" s="416"/>
      <c r="G875" s="416"/>
      <c r="L875" s="417"/>
      <c r="M875" s="417"/>
      <c r="N875" s="418"/>
    </row>
    <row r="876" ht="14.25" customHeight="1">
      <c r="A876" s="416"/>
      <c r="D876" s="417"/>
      <c r="E876" s="416"/>
      <c r="F876" s="416"/>
      <c r="G876" s="416"/>
      <c r="L876" s="417"/>
      <c r="M876" s="417"/>
      <c r="N876" s="418"/>
    </row>
    <row r="877" ht="14.25" customHeight="1">
      <c r="A877" s="416"/>
      <c r="D877" s="417"/>
      <c r="E877" s="416"/>
      <c r="F877" s="416"/>
      <c r="G877" s="416"/>
      <c r="L877" s="417"/>
      <c r="M877" s="417"/>
      <c r="N877" s="418"/>
    </row>
    <row r="878" ht="14.25" customHeight="1">
      <c r="A878" s="416"/>
      <c r="D878" s="417"/>
      <c r="E878" s="416"/>
      <c r="F878" s="416"/>
      <c r="G878" s="416"/>
      <c r="L878" s="417"/>
      <c r="M878" s="417"/>
      <c r="N878" s="418"/>
    </row>
    <row r="879" ht="14.25" customHeight="1">
      <c r="A879" s="416"/>
      <c r="D879" s="417"/>
      <c r="E879" s="416"/>
      <c r="F879" s="416"/>
      <c r="G879" s="416"/>
      <c r="L879" s="417"/>
      <c r="M879" s="417"/>
      <c r="N879" s="418"/>
    </row>
    <row r="880" ht="14.25" customHeight="1">
      <c r="A880" s="416"/>
      <c r="D880" s="417"/>
      <c r="E880" s="416"/>
      <c r="F880" s="416"/>
      <c r="G880" s="416"/>
      <c r="L880" s="417"/>
      <c r="M880" s="417"/>
      <c r="N880" s="418"/>
    </row>
    <row r="881" ht="14.25" customHeight="1">
      <c r="A881" s="416"/>
      <c r="D881" s="417"/>
      <c r="E881" s="416"/>
      <c r="F881" s="416"/>
      <c r="G881" s="416"/>
      <c r="L881" s="417"/>
      <c r="M881" s="417"/>
      <c r="N881" s="418"/>
    </row>
    <row r="882" ht="14.25" customHeight="1">
      <c r="A882" s="416"/>
      <c r="D882" s="417"/>
      <c r="E882" s="416"/>
      <c r="F882" s="416"/>
      <c r="G882" s="416"/>
      <c r="L882" s="417"/>
      <c r="M882" s="417"/>
      <c r="N882" s="418"/>
    </row>
    <row r="883" ht="14.25" customHeight="1">
      <c r="A883" s="416"/>
      <c r="D883" s="417"/>
      <c r="E883" s="416"/>
      <c r="F883" s="416"/>
      <c r="G883" s="416"/>
      <c r="L883" s="417"/>
      <c r="M883" s="417"/>
      <c r="N883" s="418"/>
    </row>
    <row r="884" ht="14.25" customHeight="1">
      <c r="A884" s="416"/>
      <c r="D884" s="417"/>
      <c r="E884" s="416"/>
      <c r="F884" s="416"/>
      <c r="G884" s="416"/>
      <c r="L884" s="417"/>
      <c r="M884" s="417"/>
      <c r="N884" s="418"/>
    </row>
    <row r="885" ht="14.25" customHeight="1">
      <c r="A885" s="416"/>
      <c r="D885" s="417"/>
      <c r="E885" s="416"/>
      <c r="F885" s="416"/>
      <c r="G885" s="416"/>
      <c r="L885" s="417"/>
      <c r="M885" s="417"/>
      <c r="N885" s="418"/>
    </row>
    <row r="886" ht="14.25" customHeight="1">
      <c r="A886" s="416"/>
      <c r="D886" s="417"/>
      <c r="E886" s="416"/>
      <c r="F886" s="416"/>
      <c r="G886" s="416"/>
      <c r="L886" s="417"/>
      <c r="M886" s="417"/>
      <c r="N886" s="418"/>
    </row>
    <row r="887" ht="14.25" customHeight="1">
      <c r="A887" s="416"/>
      <c r="D887" s="417"/>
      <c r="E887" s="416"/>
      <c r="F887" s="416"/>
      <c r="G887" s="416"/>
      <c r="L887" s="417"/>
      <c r="M887" s="417"/>
      <c r="N887" s="418"/>
    </row>
    <row r="888" ht="14.25" customHeight="1">
      <c r="A888" s="416"/>
      <c r="D888" s="417"/>
      <c r="E888" s="416"/>
      <c r="F888" s="416"/>
      <c r="G888" s="416"/>
      <c r="L888" s="417"/>
      <c r="M888" s="417"/>
      <c r="N888" s="418"/>
    </row>
    <row r="889" ht="14.25" customHeight="1">
      <c r="A889" s="416"/>
      <c r="D889" s="417"/>
      <c r="E889" s="416"/>
      <c r="F889" s="416"/>
      <c r="G889" s="416"/>
      <c r="L889" s="417"/>
      <c r="M889" s="417"/>
      <c r="N889" s="418"/>
    </row>
    <row r="890" ht="14.25" customHeight="1">
      <c r="A890" s="416"/>
      <c r="D890" s="417"/>
      <c r="E890" s="416"/>
      <c r="F890" s="416"/>
      <c r="G890" s="416"/>
      <c r="L890" s="417"/>
      <c r="M890" s="417"/>
      <c r="N890" s="418"/>
    </row>
    <row r="891" ht="14.25" customHeight="1">
      <c r="A891" s="416"/>
      <c r="D891" s="417"/>
      <c r="E891" s="416"/>
      <c r="F891" s="416"/>
      <c r="G891" s="416"/>
      <c r="L891" s="417"/>
      <c r="M891" s="417"/>
      <c r="N891" s="418"/>
    </row>
    <row r="892" ht="14.25" customHeight="1">
      <c r="A892" s="416"/>
      <c r="D892" s="417"/>
      <c r="E892" s="416"/>
      <c r="F892" s="416"/>
      <c r="G892" s="416"/>
      <c r="L892" s="417"/>
      <c r="M892" s="417"/>
      <c r="N892" s="418"/>
    </row>
    <row r="893" ht="14.25" customHeight="1">
      <c r="A893" s="416"/>
      <c r="D893" s="417"/>
      <c r="E893" s="416"/>
      <c r="F893" s="416"/>
      <c r="G893" s="416"/>
      <c r="L893" s="417"/>
      <c r="M893" s="417"/>
      <c r="N893" s="418"/>
    </row>
    <row r="894" ht="14.25" customHeight="1">
      <c r="A894" s="416"/>
      <c r="D894" s="417"/>
      <c r="E894" s="416"/>
      <c r="F894" s="416"/>
      <c r="G894" s="416"/>
      <c r="L894" s="417"/>
      <c r="M894" s="417"/>
      <c r="N894" s="418"/>
    </row>
    <row r="895" ht="14.25" customHeight="1">
      <c r="A895" s="416"/>
      <c r="D895" s="417"/>
      <c r="E895" s="416"/>
      <c r="F895" s="416"/>
      <c r="G895" s="416"/>
      <c r="L895" s="417"/>
      <c r="M895" s="417"/>
      <c r="N895" s="418"/>
    </row>
    <row r="896" ht="14.25" customHeight="1">
      <c r="A896" s="416"/>
      <c r="D896" s="417"/>
      <c r="E896" s="416"/>
      <c r="F896" s="416"/>
      <c r="G896" s="416"/>
      <c r="L896" s="417"/>
      <c r="M896" s="417"/>
      <c r="N896" s="418"/>
    </row>
    <row r="897" ht="14.25" customHeight="1">
      <c r="A897" s="416"/>
      <c r="D897" s="417"/>
      <c r="E897" s="416"/>
      <c r="F897" s="416"/>
      <c r="G897" s="416"/>
      <c r="L897" s="417"/>
      <c r="M897" s="417"/>
      <c r="N897" s="418"/>
    </row>
    <row r="898" ht="14.25" customHeight="1">
      <c r="A898" s="416"/>
      <c r="D898" s="417"/>
      <c r="E898" s="416"/>
      <c r="F898" s="416"/>
      <c r="G898" s="416"/>
      <c r="L898" s="417"/>
      <c r="M898" s="417"/>
      <c r="N898" s="418"/>
    </row>
    <row r="899" ht="14.25" customHeight="1">
      <c r="A899" s="416"/>
      <c r="D899" s="417"/>
      <c r="E899" s="416"/>
      <c r="F899" s="416"/>
      <c r="G899" s="416"/>
      <c r="L899" s="417"/>
      <c r="M899" s="417"/>
      <c r="N899" s="418"/>
    </row>
    <row r="900" ht="14.25" customHeight="1">
      <c r="A900" s="416"/>
      <c r="D900" s="417"/>
      <c r="E900" s="416"/>
      <c r="F900" s="416"/>
      <c r="G900" s="416"/>
      <c r="L900" s="417"/>
      <c r="M900" s="417"/>
      <c r="N900" s="418"/>
    </row>
    <row r="901" ht="14.25" customHeight="1">
      <c r="A901" s="416"/>
      <c r="D901" s="417"/>
      <c r="E901" s="416"/>
      <c r="F901" s="416"/>
      <c r="G901" s="416"/>
      <c r="L901" s="417"/>
      <c r="M901" s="417"/>
      <c r="N901" s="418"/>
    </row>
    <row r="902" ht="14.25" customHeight="1">
      <c r="A902" s="416"/>
      <c r="D902" s="417"/>
      <c r="E902" s="416"/>
      <c r="F902" s="416"/>
      <c r="G902" s="416"/>
      <c r="L902" s="417"/>
      <c r="M902" s="417"/>
      <c r="N902" s="418"/>
    </row>
    <row r="903" ht="14.25" customHeight="1">
      <c r="A903" s="416"/>
      <c r="D903" s="417"/>
      <c r="E903" s="416"/>
      <c r="F903" s="416"/>
      <c r="G903" s="416"/>
      <c r="L903" s="417"/>
      <c r="M903" s="417"/>
      <c r="N903" s="418"/>
    </row>
    <row r="904" ht="14.25" customHeight="1">
      <c r="A904" s="416"/>
      <c r="D904" s="417"/>
      <c r="E904" s="416"/>
      <c r="F904" s="416"/>
      <c r="G904" s="416"/>
      <c r="L904" s="417"/>
      <c r="M904" s="417"/>
      <c r="N904" s="418"/>
    </row>
    <row r="905" ht="14.25" customHeight="1">
      <c r="A905" s="416"/>
      <c r="D905" s="417"/>
      <c r="E905" s="416"/>
      <c r="F905" s="416"/>
      <c r="G905" s="416"/>
      <c r="L905" s="417"/>
      <c r="M905" s="417"/>
      <c r="N905" s="418"/>
    </row>
    <row r="906" ht="14.25" customHeight="1">
      <c r="A906" s="416"/>
      <c r="D906" s="417"/>
      <c r="E906" s="416"/>
      <c r="F906" s="416"/>
      <c r="G906" s="416"/>
      <c r="L906" s="417"/>
      <c r="M906" s="417"/>
      <c r="N906" s="418"/>
    </row>
    <row r="907" ht="14.25" customHeight="1">
      <c r="A907" s="416"/>
      <c r="D907" s="417"/>
      <c r="E907" s="416"/>
      <c r="F907" s="416"/>
      <c r="G907" s="416"/>
      <c r="L907" s="417"/>
      <c r="M907" s="417"/>
      <c r="N907" s="418"/>
    </row>
    <row r="908" ht="14.25" customHeight="1">
      <c r="A908" s="416"/>
      <c r="D908" s="417"/>
      <c r="E908" s="416"/>
      <c r="F908" s="416"/>
      <c r="G908" s="416"/>
      <c r="L908" s="417"/>
      <c r="M908" s="417"/>
      <c r="N908" s="418"/>
    </row>
    <row r="909" ht="14.25" customHeight="1">
      <c r="A909" s="416"/>
      <c r="D909" s="417"/>
      <c r="E909" s="416"/>
      <c r="F909" s="416"/>
      <c r="G909" s="416"/>
      <c r="L909" s="417"/>
      <c r="M909" s="417"/>
      <c r="N909" s="418"/>
    </row>
    <row r="910" ht="14.25" customHeight="1">
      <c r="A910" s="416"/>
      <c r="D910" s="417"/>
      <c r="E910" s="416"/>
      <c r="F910" s="416"/>
      <c r="G910" s="416"/>
      <c r="L910" s="417"/>
      <c r="M910" s="417"/>
      <c r="N910" s="418"/>
    </row>
    <row r="911" ht="14.25" customHeight="1">
      <c r="A911" s="416"/>
      <c r="D911" s="417"/>
      <c r="E911" s="416"/>
      <c r="F911" s="416"/>
      <c r="G911" s="416"/>
      <c r="L911" s="417"/>
      <c r="M911" s="417"/>
      <c r="N911" s="418"/>
    </row>
    <row r="912" ht="14.25" customHeight="1">
      <c r="A912" s="416"/>
      <c r="D912" s="417"/>
      <c r="E912" s="416"/>
      <c r="F912" s="416"/>
      <c r="G912" s="416"/>
      <c r="L912" s="417"/>
      <c r="M912" s="417"/>
      <c r="N912" s="418"/>
    </row>
    <row r="913" ht="14.25" customHeight="1">
      <c r="A913" s="416"/>
      <c r="D913" s="417"/>
      <c r="E913" s="416"/>
      <c r="F913" s="416"/>
      <c r="G913" s="416"/>
      <c r="L913" s="417"/>
      <c r="M913" s="417"/>
      <c r="N913" s="418"/>
    </row>
    <row r="914" ht="14.25" customHeight="1">
      <c r="A914" s="416"/>
      <c r="D914" s="417"/>
      <c r="E914" s="416"/>
      <c r="F914" s="416"/>
      <c r="G914" s="416"/>
      <c r="L914" s="417"/>
      <c r="M914" s="417"/>
      <c r="N914" s="418"/>
    </row>
    <row r="915" ht="14.25" customHeight="1">
      <c r="A915" s="416"/>
      <c r="D915" s="417"/>
      <c r="E915" s="416"/>
      <c r="F915" s="416"/>
      <c r="G915" s="416"/>
      <c r="L915" s="417"/>
      <c r="M915" s="417"/>
      <c r="N915" s="418"/>
    </row>
    <row r="916" ht="14.25" customHeight="1">
      <c r="A916" s="416"/>
      <c r="D916" s="417"/>
      <c r="E916" s="416"/>
      <c r="F916" s="416"/>
      <c r="G916" s="416"/>
      <c r="L916" s="417"/>
      <c r="M916" s="417"/>
      <c r="N916" s="418"/>
    </row>
    <row r="917" ht="14.25" customHeight="1">
      <c r="A917" s="416"/>
      <c r="D917" s="417"/>
      <c r="E917" s="416"/>
      <c r="F917" s="416"/>
      <c r="G917" s="416"/>
      <c r="L917" s="417"/>
      <c r="M917" s="417"/>
      <c r="N917" s="418"/>
    </row>
    <row r="918" ht="14.25" customHeight="1">
      <c r="A918" s="416"/>
      <c r="D918" s="417"/>
      <c r="E918" s="416"/>
      <c r="F918" s="416"/>
      <c r="G918" s="416"/>
      <c r="L918" s="417"/>
      <c r="M918" s="417"/>
      <c r="N918" s="418"/>
    </row>
    <row r="919" ht="14.25" customHeight="1">
      <c r="A919" s="416"/>
      <c r="D919" s="417"/>
      <c r="E919" s="416"/>
      <c r="F919" s="416"/>
      <c r="G919" s="416"/>
      <c r="L919" s="417"/>
      <c r="M919" s="417"/>
      <c r="N919" s="418"/>
    </row>
    <row r="920" ht="14.25" customHeight="1">
      <c r="A920" s="416"/>
      <c r="D920" s="417"/>
      <c r="E920" s="416"/>
      <c r="F920" s="416"/>
      <c r="G920" s="416"/>
      <c r="L920" s="417"/>
      <c r="M920" s="417"/>
      <c r="N920" s="418"/>
    </row>
    <row r="921" ht="14.25" customHeight="1">
      <c r="A921" s="416"/>
      <c r="D921" s="417"/>
      <c r="E921" s="416"/>
      <c r="F921" s="416"/>
      <c r="G921" s="416"/>
      <c r="L921" s="417"/>
      <c r="M921" s="417"/>
      <c r="N921" s="418"/>
    </row>
    <row r="922" ht="14.25" customHeight="1">
      <c r="A922" s="416"/>
      <c r="D922" s="417"/>
      <c r="E922" s="416"/>
      <c r="F922" s="416"/>
      <c r="G922" s="416"/>
      <c r="L922" s="417"/>
      <c r="M922" s="417"/>
      <c r="N922" s="418"/>
    </row>
    <row r="923" ht="14.25" customHeight="1">
      <c r="A923" s="416"/>
      <c r="D923" s="417"/>
      <c r="E923" s="416"/>
      <c r="F923" s="416"/>
      <c r="G923" s="416"/>
      <c r="L923" s="417"/>
      <c r="M923" s="417"/>
      <c r="N923" s="418"/>
    </row>
    <row r="924" ht="14.25" customHeight="1">
      <c r="A924" s="416"/>
      <c r="D924" s="417"/>
      <c r="E924" s="416"/>
      <c r="F924" s="416"/>
      <c r="G924" s="416"/>
      <c r="L924" s="417"/>
      <c r="M924" s="417"/>
      <c r="N924" s="418"/>
    </row>
    <row r="925" ht="14.25" customHeight="1">
      <c r="A925" s="416"/>
      <c r="D925" s="417"/>
      <c r="E925" s="416"/>
      <c r="F925" s="416"/>
      <c r="G925" s="416"/>
      <c r="L925" s="417"/>
      <c r="M925" s="417"/>
      <c r="N925" s="418"/>
    </row>
    <row r="926" ht="14.25" customHeight="1">
      <c r="A926" s="416"/>
      <c r="D926" s="417"/>
      <c r="E926" s="416"/>
      <c r="F926" s="416"/>
      <c r="G926" s="416"/>
      <c r="L926" s="417"/>
      <c r="M926" s="417"/>
      <c r="N926" s="418"/>
    </row>
    <row r="927" ht="14.25" customHeight="1">
      <c r="A927" s="416"/>
      <c r="D927" s="417"/>
      <c r="E927" s="416"/>
      <c r="F927" s="416"/>
      <c r="G927" s="416"/>
      <c r="L927" s="417"/>
      <c r="M927" s="417"/>
      <c r="N927" s="418"/>
    </row>
    <row r="928" ht="14.25" customHeight="1">
      <c r="A928" s="416"/>
      <c r="D928" s="417"/>
      <c r="E928" s="416"/>
      <c r="F928" s="416"/>
      <c r="G928" s="416"/>
      <c r="L928" s="417"/>
      <c r="M928" s="417"/>
      <c r="N928" s="418"/>
    </row>
    <row r="929" ht="14.25" customHeight="1">
      <c r="A929" s="416"/>
      <c r="D929" s="417"/>
      <c r="E929" s="416"/>
      <c r="F929" s="416"/>
      <c r="G929" s="416"/>
      <c r="L929" s="417"/>
      <c r="M929" s="417"/>
      <c r="N929" s="418"/>
    </row>
    <row r="930" ht="14.25" customHeight="1">
      <c r="A930" s="416"/>
      <c r="D930" s="417"/>
      <c r="E930" s="416"/>
      <c r="F930" s="416"/>
      <c r="G930" s="416"/>
      <c r="L930" s="417"/>
      <c r="M930" s="417"/>
      <c r="N930" s="418"/>
    </row>
    <row r="931" ht="14.25" customHeight="1">
      <c r="A931" s="416"/>
      <c r="D931" s="417"/>
      <c r="E931" s="416"/>
      <c r="F931" s="416"/>
      <c r="G931" s="416"/>
      <c r="L931" s="417"/>
      <c r="M931" s="417"/>
      <c r="N931" s="418"/>
    </row>
    <row r="932" ht="14.25" customHeight="1">
      <c r="A932" s="416"/>
      <c r="D932" s="417"/>
      <c r="E932" s="416"/>
      <c r="F932" s="416"/>
      <c r="G932" s="416"/>
      <c r="L932" s="417"/>
      <c r="M932" s="417"/>
      <c r="N932" s="418"/>
    </row>
    <row r="933" ht="14.25" customHeight="1">
      <c r="A933" s="416"/>
      <c r="D933" s="417"/>
      <c r="E933" s="416"/>
      <c r="F933" s="416"/>
      <c r="G933" s="416"/>
      <c r="L933" s="417"/>
      <c r="M933" s="417"/>
      <c r="N933" s="418"/>
    </row>
    <row r="934" ht="14.25" customHeight="1">
      <c r="A934" s="416"/>
      <c r="D934" s="417"/>
      <c r="E934" s="416"/>
      <c r="F934" s="416"/>
      <c r="G934" s="416"/>
      <c r="L934" s="417"/>
      <c r="M934" s="417"/>
      <c r="N934" s="418"/>
    </row>
    <row r="935" ht="14.25" customHeight="1">
      <c r="A935" s="416"/>
      <c r="D935" s="417"/>
      <c r="E935" s="416"/>
      <c r="F935" s="416"/>
      <c r="G935" s="416"/>
      <c r="L935" s="417"/>
      <c r="M935" s="417"/>
      <c r="N935" s="418"/>
    </row>
    <row r="936" ht="14.25" customHeight="1">
      <c r="A936" s="416"/>
      <c r="D936" s="417"/>
      <c r="E936" s="416"/>
      <c r="F936" s="416"/>
      <c r="G936" s="416"/>
      <c r="L936" s="417"/>
      <c r="M936" s="417"/>
      <c r="N936" s="418"/>
    </row>
    <row r="937" ht="14.25" customHeight="1">
      <c r="A937" s="416"/>
      <c r="D937" s="417"/>
      <c r="E937" s="416"/>
      <c r="F937" s="416"/>
      <c r="G937" s="416"/>
      <c r="L937" s="417"/>
      <c r="M937" s="417"/>
      <c r="N937" s="418"/>
    </row>
    <row r="938" ht="14.25" customHeight="1">
      <c r="A938" s="416"/>
      <c r="D938" s="417"/>
      <c r="E938" s="416"/>
      <c r="F938" s="416"/>
      <c r="G938" s="416"/>
      <c r="L938" s="417"/>
      <c r="M938" s="417"/>
      <c r="N938" s="418"/>
    </row>
    <row r="939" ht="14.25" customHeight="1">
      <c r="A939" s="416"/>
      <c r="D939" s="417"/>
      <c r="E939" s="416"/>
      <c r="F939" s="416"/>
      <c r="G939" s="416"/>
      <c r="L939" s="417"/>
      <c r="M939" s="417"/>
      <c r="N939" s="418"/>
    </row>
    <row r="940" ht="14.25" customHeight="1">
      <c r="A940" s="416"/>
      <c r="D940" s="417"/>
      <c r="E940" s="416"/>
      <c r="F940" s="416"/>
      <c r="G940" s="416"/>
      <c r="L940" s="417"/>
      <c r="M940" s="417"/>
      <c r="N940" s="418"/>
    </row>
    <row r="941" ht="14.25" customHeight="1">
      <c r="A941" s="416"/>
      <c r="D941" s="417"/>
      <c r="E941" s="416"/>
      <c r="F941" s="416"/>
      <c r="G941" s="416"/>
      <c r="L941" s="417"/>
      <c r="M941" s="417"/>
      <c r="N941" s="418"/>
    </row>
    <row r="942" ht="14.25" customHeight="1">
      <c r="A942" s="416"/>
      <c r="D942" s="417"/>
      <c r="E942" s="416"/>
      <c r="F942" s="416"/>
      <c r="G942" s="416"/>
      <c r="L942" s="417"/>
      <c r="M942" s="417"/>
      <c r="N942" s="418"/>
    </row>
    <row r="943" ht="14.25" customHeight="1">
      <c r="A943" s="416"/>
      <c r="D943" s="417"/>
      <c r="E943" s="416"/>
      <c r="F943" s="416"/>
      <c r="G943" s="416"/>
      <c r="L943" s="417"/>
      <c r="M943" s="417"/>
      <c r="N943" s="418"/>
    </row>
    <row r="944" ht="14.25" customHeight="1">
      <c r="A944" s="416"/>
      <c r="D944" s="417"/>
      <c r="E944" s="416"/>
      <c r="F944" s="416"/>
      <c r="G944" s="416"/>
      <c r="L944" s="417"/>
      <c r="M944" s="417"/>
      <c r="N944" s="418"/>
    </row>
    <row r="945" ht="14.25" customHeight="1">
      <c r="A945" s="416"/>
      <c r="D945" s="417"/>
      <c r="E945" s="416"/>
      <c r="F945" s="416"/>
      <c r="G945" s="416"/>
      <c r="L945" s="417"/>
      <c r="M945" s="417"/>
      <c r="N945" s="418"/>
    </row>
    <row r="946" ht="14.25" customHeight="1">
      <c r="A946" s="416"/>
      <c r="D946" s="417"/>
      <c r="E946" s="416"/>
      <c r="F946" s="416"/>
      <c r="G946" s="416"/>
      <c r="L946" s="417"/>
      <c r="M946" s="417"/>
      <c r="N946" s="418"/>
    </row>
    <row r="947" ht="14.25" customHeight="1">
      <c r="A947" s="416"/>
      <c r="D947" s="417"/>
      <c r="E947" s="416"/>
      <c r="F947" s="416"/>
      <c r="G947" s="416"/>
      <c r="L947" s="417"/>
      <c r="M947" s="417"/>
      <c r="N947" s="418"/>
    </row>
    <row r="948" ht="14.25" customHeight="1">
      <c r="A948" s="416"/>
      <c r="D948" s="417"/>
      <c r="E948" s="416"/>
      <c r="F948" s="416"/>
      <c r="G948" s="416"/>
      <c r="L948" s="417"/>
      <c r="M948" s="417"/>
      <c r="N948" s="418"/>
    </row>
    <row r="949" ht="14.25" customHeight="1">
      <c r="A949" s="416"/>
      <c r="D949" s="417"/>
      <c r="E949" s="416"/>
      <c r="F949" s="416"/>
      <c r="G949" s="416"/>
      <c r="L949" s="417"/>
      <c r="M949" s="417"/>
      <c r="N949" s="418"/>
    </row>
    <row r="950" ht="14.25" customHeight="1">
      <c r="A950" s="416"/>
      <c r="D950" s="417"/>
      <c r="E950" s="416"/>
      <c r="F950" s="416"/>
      <c r="G950" s="416"/>
      <c r="L950" s="417"/>
      <c r="M950" s="417"/>
      <c r="N950" s="418"/>
    </row>
    <row r="951" ht="14.25" customHeight="1">
      <c r="A951" s="416"/>
      <c r="D951" s="417"/>
      <c r="E951" s="416"/>
      <c r="F951" s="416"/>
      <c r="G951" s="416"/>
      <c r="L951" s="417"/>
      <c r="M951" s="417"/>
      <c r="N951" s="418"/>
    </row>
    <row r="952" ht="14.25" customHeight="1">
      <c r="A952" s="416"/>
      <c r="D952" s="417"/>
      <c r="E952" s="416"/>
      <c r="F952" s="416"/>
      <c r="G952" s="416"/>
      <c r="L952" s="417"/>
      <c r="M952" s="417"/>
      <c r="N952" s="418"/>
    </row>
    <row r="953" ht="14.25" customHeight="1">
      <c r="A953" s="416"/>
      <c r="D953" s="417"/>
      <c r="E953" s="416"/>
      <c r="F953" s="416"/>
      <c r="G953" s="416"/>
      <c r="L953" s="417"/>
      <c r="M953" s="417"/>
      <c r="N953" s="418"/>
    </row>
    <row r="954" ht="14.25" customHeight="1">
      <c r="A954" s="416"/>
      <c r="D954" s="417"/>
      <c r="E954" s="416"/>
      <c r="F954" s="416"/>
      <c r="G954" s="416"/>
      <c r="L954" s="417"/>
      <c r="M954" s="417"/>
      <c r="N954" s="418"/>
    </row>
    <row r="955" ht="14.25" customHeight="1">
      <c r="A955" s="416"/>
      <c r="D955" s="417"/>
      <c r="E955" s="416"/>
      <c r="F955" s="416"/>
      <c r="G955" s="416"/>
      <c r="L955" s="417"/>
      <c r="M955" s="417"/>
      <c r="N955" s="418"/>
    </row>
    <row r="956" ht="14.25" customHeight="1">
      <c r="A956" s="416"/>
      <c r="D956" s="417"/>
      <c r="E956" s="416"/>
      <c r="F956" s="416"/>
      <c r="G956" s="416"/>
      <c r="L956" s="417"/>
      <c r="M956" s="417"/>
      <c r="N956" s="418"/>
    </row>
    <row r="957" ht="14.25" customHeight="1">
      <c r="A957" s="416"/>
      <c r="D957" s="417"/>
      <c r="E957" s="416"/>
      <c r="F957" s="416"/>
      <c r="G957" s="416"/>
      <c r="L957" s="417"/>
      <c r="M957" s="417"/>
      <c r="N957" s="418"/>
    </row>
    <row r="958" ht="14.25" customHeight="1">
      <c r="A958" s="416"/>
      <c r="D958" s="417"/>
      <c r="E958" s="416"/>
      <c r="F958" s="416"/>
      <c r="G958" s="416"/>
      <c r="L958" s="417"/>
      <c r="M958" s="417"/>
      <c r="N958" s="418"/>
    </row>
    <row r="959" ht="14.25" customHeight="1">
      <c r="A959" s="416"/>
      <c r="D959" s="417"/>
      <c r="E959" s="416"/>
      <c r="F959" s="416"/>
      <c r="G959" s="416"/>
      <c r="L959" s="417"/>
      <c r="M959" s="417"/>
      <c r="N959" s="418"/>
    </row>
    <row r="960" ht="14.25" customHeight="1">
      <c r="A960" s="416"/>
      <c r="D960" s="417"/>
      <c r="E960" s="416"/>
      <c r="F960" s="416"/>
      <c r="G960" s="416"/>
      <c r="L960" s="417"/>
      <c r="M960" s="417"/>
      <c r="N960" s="418"/>
    </row>
    <row r="961" ht="14.25" customHeight="1">
      <c r="A961" s="416"/>
      <c r="D961" s="417"/>
      <c r="E961" s="416"/>
      <c r="F961" s="416"/>
      <c r="G961" s="416"/>
      <c r="L961" s="417"/>
      <c r="M961" s="417"/>
      <c r="N961" s="418"/>
    </row>
    <row r="962" ht="14.25" customHeight="1">
      <c r="A962" s="416"/>
      <c r="D962" s="417"/>
      <c r="E962" s="416"/>
      <c r="F962" s="416"/>
      <c r="G962" s="416"/>
      <c r="L962" s="417"/>
      <c r="M962" s="417"/>
      <c r="N962" s="418"/>
    </row>
    <row r="963" ht="14.25" customHeight="1">
      <c r="A963" s="416"/>
      <c r="D963" s="417"/>
      <c r="E963" s="416"/>
      <c r="F963" s="416"/>
      <c r="G963" s="416"/>
      <c r="L963" s="417"/>
      <c r="M963" s="417"/>
      <c r="N963" s="418"/>
    </row>
    <row r="964" ht="14.25" customHeight="1">
      <c r="A964" s="416"/>
      <c r="D964" s="417"/>
      <c r="E964" s="416"/>
      <c r="F964" s="416"/>
      <c r="G964" s="416"/>
      <c r="L964" s="417"/>
      <c r="M964" s="417"/>
      <c r="N964" s="418"/>
    </row>
    <row r="965" ht="14.25" customHeight="1">
      <c r="A965" s="416"/>
      <c r="D965" s="417"/>
      <c r="E965" s="416"/>
      <c r="F965" s="416"/>
      <c r="G965" s="416"/>
      <c r="L965" s="417"/>
      <c r="M965" s="417"/>
      <c r="N965" s="418"/>
    </row>
    <row r="966" ht="14.25" customHeight="1">
      <c r="A966" s="416"/>
      <c r="D966" s="417"/>
      <c r="E966" s="416"/>
      <c r="F966" s="416"/>
      <c r="G966" s="416"/>
      <c r="L966" s="417"/>
      <c r="M966" s="417"/>
      <c r="N966" s="418"/>
    </row>
    <row r="967" ht="14.25" customHeight="1">
      <c r="A967" s="416"/>
      <c r="D967" s="417"/>
      <c r="E967" s="416"/>
      <c r="F967" s="416"/>
      <c r="G967" s="416"/>
      <c r="L967" s="417"/>
      <c r="M967" s="417"/>
      <c r="N967" s="418"/>
    </row>
    <row r="968" ht="14.25" customHeight="1">
      <c r="A968" s="416"/>
      <c r="D968" s="417"/>
      <c r="E968" s="416"/>
      <c r="F968" s="416"/>
      <c r="G968" s="416"/>
      <c r="L968" s="417"/>
      <c r="M968" s="417"/>
      <c r="N968" s="418"/>
    </row>
    <row r="969" ht="14.25" customHeight="1">
      <c r="A969" s="416"/>
      <c r="D969" s="417"/>
      <c r="E969" s="416"/>
      <c r="F969" s="416"/>
      <c r="G969" s="416"/>
      <c r="L969" s="417"/>
      <c r="M969" s="417"/>
      <c r="N969" s="418"/>
    </row>
    <row r="970" ht="14.25" customHeight="1">
      <c r="A970" s="416"/>
      <c r="D970" s="417"/>
      <c r="E970" s="416"/>
      <c r="F970" s="416"/>
      <c r="G970" s="416"/>
      <c r="L970" s="417"/>
      <c r="M970" s="417"/>
      <c r="N970" s="418"/>
    </row>
    <row r="971" ht="14.25" customHeight="1">
      <c r="A971" s="416"/>
      <c r="D971" s="417"/>
      <c r="E971" s="416"/>
      <c r="F971" s="416"/>
      <c r="G971" s="416"/>
      <c r="L971" s="417"/>
      <c r="M971" s="417"/>
      <c r="N971" s="418"/>
    </row>
    <row r="972" ht="14.25" customHeight="1">
      <c r="A972" s="416"/>
      <c r="D972" s="417"/>
      <c r="E972" s="416"/>
      <c r="F972" s="416"/>
      <c r="G972" s="416"/>
      <c r="L972" s="417"/>
      <c r="M972" s="417"/>
      <c r="N972" s="418"/>
    </row>
    <row r="973" ht="14.25" customHeight="1">
      <c r="A973" s="416"/>
      <c r="D973" s="417"/>
      <c r="E973" s="416"/>
      <c r="F973" s="416"/>
      <c r="G973" s="416"/>
      <c r="L973" s="417"/>
      <c r="M973" s="417"/>
      <c r="N973" s="418"/>
    </row>
    <row r="974" ht="14.25" customHeight="1">
      <c r="A974" s="416"/>
      <c r="D974" s="417"/>
      <c r="E974" s="416"/>
      <c r="F974" s="416"/>
      <c r="G974" s="416"/>
      <c r="L974" s="417"/>
      <c r="M974" s="417"/>
      <c r="N974" s="418"/>
    </row>
    <row r="975" ht="14.25" customHeight="1">
      <c r="A975" s="416"/>
      <c r="D975" s="417"/>
      <c r="E975" s="416"/>
      <c r="F975" s="416"/>
      <c r="G975" s="416"/>
      <c r="L975" s="417"/>
      <c r="M975" s="417"/>
      <c r="N975" s="418"/>
    </row>
    <row r="976" ht="14.25" customHeight="1">
      <c r="A976" s="416"/>
      <c r="D976" s="417"/>
      <c r="E976" s="416"/>
      <c r="F976" s="416"/>
      <c r="G976" s="416"/>
      <c r="L976" s="417"/>
      <c r="M976" s="417"/>
      <c r="N976" s="418"/>
    </row>
    <row r="977" ht="14.25" customHeight="1">
      <c r="A977" s="416"/>
      <c r="D977" s="417"/>
      <c r="E977" s="416"/>
      <c r="F977" s="416"/>
      <c r="G977" s="416"/>
      <c r="L977" s="417"/>
      <c r="M977" s="417"/>
      <c r="N977" s="418"/>
    </row>
    <row r="978" ht="14.25" customHeight="1">
      <c r="A978" s="416"/>
      <c r="D978" s="417"/>
      <c r="E978" s="416"/>
      <c r="F978" s="416"/>
      <c r="G978" s="416"/>
      <c r="L978" s="417"/>
      <c r="M978" s="417"/>
      <c r="N978" s="418"/>
    </row>
    <row r="979" ht="14.25" customHeight="1">
      <c r="A979" s="416"/>
      <c r="D979" s="417"/>
      <c r="E979" s="416"/>
      <c r="F979" s="416"/>
      <c r="G979" s="416"/>
      <c r="L979" s="417"/>
      <c r="M979" s="417"/>
      <c r="N979" s="418"/>
    </row>
    <row r="980" ht="14.25" customHeight="1">
      <c r="A980" s="416"/>
      <c r="D980" s="417"/>
      <c r="E980" s="416"/>
      <c r="F980" s="416"/>
      <c r="G980" s="416"/>
      <c r="L980" s="417"/>
      <c r="M980" s="417"/>
      <c r="N980" s="418"/>
    </row>
    <row r="981" ht="14.25" customHeight="1">
      <c r="A981" s="416"/>
      <c r="D981" s="417"/>
      <c r="E981" s="416"/>
      <c r="F981" s="416"/>
      <c r="G981" s="416"/>
      <c r="L981" s="417"/>
      <c r="M981" s="417"/>
      <c r="N981" s="418"/>
    </row>
    <row r="982" ht="14.25" customHeight="1">
      <c r="A982" s="416"/>
      <c r="D982" s="417"/>
      <c r="E982" s="416"/>
      <c r="F982" s="416"/>
      <c r="G982" s="416"/>
      <c r="L982" s="417"/>
      <c r="M982" s="417"/>
      <c r="N982" s="418"/>
    </row>
    <row r="983" ht="14.25" customHeight="1">
      <c r="A983" s="416"/>
      <c r="D983" s="417"/>
      <c r="E983" s="416"/>
      <c r="F983" s="416"/>
      <c r="G983" s="416"/>
      <c r="L983" s="417"/>
      <c r="M983" s="417"/>
      <c r="N983" s="418"/>
    </row>
    <row r="984" ht="14.25" customHeight="1">
      <c r="A984" s="416"/>
      <c r="D984" s="417"/>
      <c r="E984" s="416"/>
      <c r="F984" s="416"/>
      <c r="G984" s="416"/>
      <c r="L984" s="417"/>
      <c r="M984" s="417"/>
      <c r="N984" s="418"/>
    </row>
    <row r="985" ht="14.25" customHeight="1">
      <c r="A985" s="416"/>
      <c r="D985" s="417"/>
      <c r="E985" s="416"/>
      <c r="F985" s="416"/>
      <c r="G985" s="416"/>
      <c r="L985" s="417"/>
      <c r="M985" s="417"/>
      <c r="N985" s="418"/>
    </row>
    <row r="986" ht="14.25" customHeight="1">
      <c r="A986" s="416"/>
      <c r="D986" s="417"/>
      <c r="E986" s="416"/>
      <c r="F986" s="416"/>
      <c r="G986" s="416"/>
      <c r="L986" s="417"/>
      <c r="M986" s="417"/>
      <c r="N986" s="418"/>
    </row>
    <row r="987" ht="14.25" customHeight="1">
      <c r="A987" s="416"/>
      <c r="D987" s="417"/>
      <c r="E987" s="416"/>
      <c r="F987" s="416"/>
      <c r="G987" s="416"/>
      <c r="L987" s="417"/>
      <c r="M987" s="417"/>
      <c r="N987" s="418"/>
    </row>
    <row r="988" ht="14.25" customHeight="1">
      <c r="A988" s="416"/>
      <c r="D988" s="417"/>
      <c r="E988" s="416"/>
      <c r="F988" s="416"/>
      <c r="G988" s="416"/>
      <c r="L988" s="417"/>
      <c r="M988" s="417"/>
      <c r="N988" s="418"/>
    </row>
    <row r="989" ht="14.25" customHeight="1">
      <c r="A989" s="416"/>
      <c r="D989" s="417"/>
      <c r="E989" s="416"/>
      <c r="F989" s="416"/>
      <c r="G989" s="416"/>
      <c r="L989" s="417"/>
      <c r="M989" s="417"/>
      <c r="N989" s="418"/>
    </row>
    <row r="990" ht="14.25" customHeight="1">
      <c r="A990" s="416"/>
      <c r="D990" s="417"/>
      <c r="E990" s="416"/>
      <c r="F990" s="416"/>
      <c r="G990" s="416"/>
      <c r="L990" s="417"/>
      <c r="M990" s="417"/>
      <c r="N990" s="418"/>
    </row>
    <row r="991" ht="14.25" customHeight="1">
      <c r="A991" s="416"/>
      <c r="D991" s="417"/>
      <c r="E991" s="416"/>
      <c r="F991" s="416"/>
      <c r="G991" s="416"/>
      <c r="L991" s="417"/>
      <c r="M991" s="417"/>
      <c r="N991" s="418"/>
    </row>
    <row r="992" ht="14.25" customHeight="1">
      <c r="A992" s="416"/>
      <c r="D992" s="417"/>
      <c r="E992" s="416"/>
      <c r="F992" s="416"/>
      <c r="G992" s="416"/>
      <c r="L992" s="417"/>
      <c r="M992" s="417"/>
      <c r="N992" s="418"/>
    </row>
    <row r="993" ht="14.25" customHeight="1">
      <c r="A993" s="416"/>
      <c r="D993" s="417"/>
      <c r="E993" s="416"/>
      <c r="F993" s="416"/>
      <c r="G993" s="416"/>
      <c r="L993" s="417"/>
      <c r="M993" s="417"/>
      <c r="N993" s="418"/>
    </row>
    <row r="994" ht="14.25" customHeight="1">
      <c r="A994" s="416"/>
      <c r="D994" s="417"/>
      <c r="E994" s="416"/>
      <c r="F994" s="416"/>
      <c r="G994" s="416"/>
      <c r="L994" s="417"/>
      <c r="M994" s="417"/>
      <c r="N994" s="418"/>
    </row>
    <row r="995" ht="14.25" customHeight="1">
      <c r="A995" s="416"/>
      <c r="D995" s="417"/>
      <c r="E995" s="416"/>
      <c r="F995" s="416"/>
      <c r="G995" s="416"/>
      <c r="L995" s="417"/>
      <c r="M995" s="417"/>
      <c r="N995" s="418"/>
    </row>
    <row r="996" ht="14.25" customHeight="1">
      <c r="A996" s="416"/>
      <c r="D996" s="417"/>
      <c r="E996" s="416"/>
      <c r="F996" s="416"/>
      <c r="G996" s="416"/>
      <c r="L996" s="417"/>
      <c r="M996" s="417"/>
      <c r="N996" s="418"/>
    </row>
    <row r="997" ht="14.25" customHeight="1">
      <c r="A997" s="416"/>
      <c r="D997" s="417"/>
      <c r="E997" s="416"/>
      <c r="F997" s="416"/>
      <c r="G997" s="416"/>
      <c r="L997" s="417"/>
      <c r="M997" s="417"/>
      <c r="N997" s="418"/>
    </row>
  </sheetData>
  <mergeCells count="10">
    <mergeCell ref="A65:E65"/>
    <mergeCell ref="E70:F70"/>
    <mergeCell ref="E71:F71"/>
    <mergeCell ref="H1:K1"/>
    <mergeCell ref="N1:O1"/>
    <mergeCell ref="P1:T1"/>
    <mergeCell ref="U1:W1"/>
    <mergeCell ref="A15:E15"/>
    <mergeCell ref="A46:E46"/>
    <mergeCell ref="A63:E63"/>
  </mergeCells>
  <printOptions/>
  <pageMargins bottom="0.75" footer="0.0" header="0.0" left="0.25" right="0.25" top="0.75"/>
  <pageSetup fitToHeight="0" paperSize="8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6.57"/>
    <col customWidth="1" min="2" max="4" width="16.14"/>
  </cols>
  <sheetData>
    <row r="1">
      <c r="A1" s="435"/>
      <c r="B1" s="435" t="s">
        <v>164</v>
      </c>
      <c r="C1" s="435" t="s">
        <v>165</v>
      </c>
      <c r="D1" s="435" t="s">
        <v>166</v>
      </c>
      <c r="E1" s="435" t="s">
        <v>167</v>
      </c>
      <c r="F1" s="435" t="s">
        <v>168</v>
      </c>
      <c r="G1" s="435" t="s">
        <v>169</v>
      </c>
      <c r="H1" s="435" t="s">
        <v>170</v>
      </c>
    </row>
    <row r="2">
      <c r="A2" s="435" t="s">
        <v>171</v>
      </c>
      <c r="B2" s="435" t="s">
        <v>172</v>
      </c>
      <c r="C2" s="435" t="s">
        <v>173</v>
      </c>
      <c r="D2" s="436" t="s">
        <v>174</v>
      </c>
      <c r="E2" s="435">
        <v>28.0</v>
      </c>
      <c r="F2" s="437">
        <v>1000.0</v>
      </c>
      <c r="L2" s="437" t="s">
        <v>175</v>
      </c>
      <c r="M2" s="435">
        <v>1000.0</v>
      </c>
    </row>
    <row r="3">
      <c r="A3" s="435"/>
      <c r="B3" s="435" t="s">
        <v>176</v>
      </c>
      <c r="D3" s="435" t="s">
        <v>176</v>
      </c>
      <c r="E3" s="435" t="s">
        <v>176</v>
      </c>
      <c r="F3" s="435" t="s">
        <v>176</v>
      </c>
      <c r="L3" s="438" t="s">
        <v>177</v>
      </c>
      <c r="M3" s="435">
        <v>500.0</v>
      </c>
    </row>
    <row r="4">
      <c r="A4" s="435"/>
      <c r="B4" s="435" t="s">
        <v>178</v>
      </c>
      <c r="D4" s="435" t="s">
        <v>179</v>
      </c>
      <c r="E4" s="435">
        <v>4.0</v>
      </c>
      <c r="G4" s="437">
        <v>200.0</v>
      </c>
      <c r="L4" s="437" t="s">
        <v>180</v>
      </c>
      <c r="M4" s="435">
        <v>3700.0</v>
      </c>
    </row>
    <row r="5">
      <c r="A5" s="435" t="s">
        <v>171</v>
      </c>
      <c r="B5" s="435" t="s">
        <v>52</v>
      </c>
      <c r="C5" s="435" t="s">
        <v>181</v>
      </c>
      <c r="E5" s="435">
        <v>4.0</v>
      </c>
      <c r="G5" s="437">
        <v>400.0</v>
      </c>
      <c r="L5" s="435" t="s">
        <v>182</v>
      </c>
      <c r="M5" s="435">
        <v>1600.0</v>
      </c>
    </row>
    <row r="6">
      <c r="A6" s="435" t="s">
        <v>171</v>
      </c>
      <c r="B6" s="435" t="s">
        <v>32</v>
      </c>
      <c r="C6" s="435" t="s">
        <v>183</v>
      </c>
      <c r="D6" s="435" t="s">
        <v>184</v>
      </c>
      <c r="F6" s="439">
        <v>150.0</v>
      </c>
      <c r="L6" s="435" t="s">
        <v>185</v>
      </c>
      <c r="M6" s="435">
        <v>3200.0</v>
      </c>
    </row>
    <row r="7">
      <c r="A7" s="435" t="s">
        <v>171</v>
      </c>
      <c r="B7" s="435" t="s">
        <v>52</v>
      </c>
      <c r="C7" s="435" t="s">
        <v>183</v>
      </c>
      <c r="D7" s="435" t="s">
        <v>184</v>
      </c>
      <c r="G7" s="440">
        <v>150.0</v>
      </c>
    </row>
    <row r="8">
      <c r="A8" s="435" t="s">
        <v>171</v>
      </c>
      <c r="B8" s="435" t="s">
        <v>32</v>
      </c>
      <c r="C8" s="435" t="s">
        <v>186</v>
      </c>
      <c r="D8" s="435" t="s">
        <v>187</v>
      </c>
      <c r="E8" s="435">
        <v>16.0</v>
      </c>
      <c r="F8" s="439">
        <v>800.0</v>
      </c>
      <c r="L8" s="437" t="s">
        <v>188</v>
      </c>
      <c r="M8" s="435">
        <v>600.0</v>
      </c>
    </row>
    <row r="9">
      <c r="A9" s="435" t="s">
        <v>171</v>
      </c>
      <c r="B9" s="435" t="s">
        <v>189</v>
      </c>
      <c r="C9" s="435" t="s">
        <v>190</v>
      </c>
      <c r="D9" s="435" t="s">
        <v>187</v>
      </c>
      <c r="E9" s="435">
        <v>8.0</v>
      </c>
      <c r="F9" s="437">
        <v>400.0</v>
      </c>
      <c r="L9" s="435" t="s">
        <v>191</v>
      </c>
      <c r="M9" s="435">
        <v>300.0</v>
      </c>
    </row>
    <row r="10">
      <c r="A10" s="435" t="s">
        <v>171</v>
      </c>
      <c r="B10" s="435" t="s">
        <v>169</v>
      </c>
      <c r="C10" s="435" t="s">
        <v>192</v>
      </c>
      <c r="D10" s="435" t="s">
        <v>187</v>
      </c>
      <c r="E10" s="435">
        <v>24.0</v>
      </c>
      <c r="F10" s="435" t="s">
        <v>176</v>
      </c>
      <c r="G10" s="440">
        <v>1200.0</v>
      </c>
      <c r="L10" s="440" t="s">
        <v>193</v>
      </c>
      <c r="M10" s="435">
        <v>1900.0</v>
      </c>
    </row>
    <row r="11">
      <c r="A11" s="435" t="s">
        <v>171</v>
      </c>
      <c r="B11" s="435" t="s">
        <v>194</v>
      </c>
      <c r="C11" s="435" t="s">
        <v>195</v>
      </c>
      <c r="D11" s="435" t="s">
        <v>187</v>
      </c>
      <c r="E11" s="435">
        <v>8.0</v>
      </c>
      <c r="G11" s="435">
        <v>400.0</v>
      </c>
      <c r="L11" s="435" t="s">
        <v>194</v>
      </c>
      <c r="M11" s="435">
        <v>600.0</v>
      </c>
    </row>
    <row r="12">
      <c r="A12" s="435" t="s">
        <v>171</v>
      </c>
      <c r="B12" s="435" t="s">
        <v>168</v>
      </c>
      <c r="C12" s="435" t="s">
        <v>196</v>
      </c>
      <c r="D12" s="436" t="s">
        <v>174</v>
      </c>
      <c r="E12" s="435">
        <v>81.0</v>
      </c>
      <c r="F12" s="439">
        <v>2835.0</v>
      </c>
      <c r="H12" s="441"/>
      <c r="L12" s="435" t="s">
        <v>52</v>
      </c>
      <c r="M12" s="435">
        <v>1600.0</v>
      </c>
    </row>
    <row r="13">
      <c r="A13" s="435"/>
      <c r="B13" s="435" t="s">
        <v>194</v>
      </c>
      <c r="C13" s="435" t="s">
        <v>197</v>
      </c>
      <c r="D13" s="435" t="s">
        <v>198</v>
      </c>
      <c r="E13" s="435" t="s">
        <v>59</v>
      </c>
      <c r="G13" s="435" t="s">
        <v>59</v>
      </c>
    </row>
    <row r="14">
      <c r="A14" s="435" t="s">
        <v>171</v>
      </c>
      <c r="B14" s="435" t="s">
        <v>169</v>
      </c>
      <c r="D14" s="435" t="s">
        <v>199</v>
      </c>
      <c r="E14" s="435">
        <v>15.0</v>
      </c>
      <c r="G14" s="440">
        <v>525.0</v>
      </c>
    </row>
    <row r="15">
      <c r="A15" s="435" t="s">
        <v>171</v>
      </c>
      <c r="B15" s="435" t="s">
        <v>168</v>
      </c>
      <c r="C15" s="435">
        <v>5.0</v>
      </c>
      <c r="D15" s="435" t="s">
        <v>200</v>
      </c>
      <c r="F15" s="438">
        <v>200.0</v>
      </c>
    </row>
    <row r="16">
      <c r="A16" s="435" t="s">
        <v>171</v>
      </c>
      <c r="B16" s="435" t="s">
        <v>169</v>
      </c>
      <c r="C16" s="435" t="s">
        <v>201</v>
      </c>
      <c r="D16" s="435" t="s">
        <v>200</v>
      </c>
      <c r="E16" s="435">
        <v>5.0</v>
      </c>
      <c r="F16" s="435" t="s">
        <v>176</v>
      </c>
      <c r="G16" s="438">
        <v>250.0</v>
      </c>
    </row>
    <row r="17">
      <c r="A17" s="435"/>
      <c r="B17" s="435" t="s">
        <v>169</v>
      </c>
      <c r="C17" s="435" t="s">
        <v>202</v>
      </c>
      <c r="D17" s="435" t="s">
        <v>200</v>
      </c>
      <c r="E17" s="435">
        <v>5.0</v>
      </c>
      <c r="F17" s="435" t="s">
        <v>176</v>
      </c>
      <c r="G17" s="438">
        <v>250.0</v>
      </c>
    </row>
    <row r="18">
      <c r="A18" s="435" t="s">
        <v>171</v>
      </c>
      <c r="B18" s="435" t="s">
        <v>47</v>
      </c>
      <c r="C18" s="435" t="s">
        <v>183</v>
      </c>
      <c r="D18" s="435" t="s">
        <v>203</v>
      </c>
      <c r="F18" s="437">
        <v>400.0</v>
      </c>
    </row>
    <row r="19">
      <c r="B19" s="435" t="s">
        <v>204</v>
      </c>
    </row>
    <row r="20">
      <c r="A20" s="435" t="s">
        <v>205</v>
      </c>
      <c r="B20" s="435" t="s">
        <v>206</v>
      </c>
      <c r="F20" s="442">
        <v>1680.0</v>
      </c>
      <c r="G20" s="443">
        <v>1400.0</v>
      </c>
      <c r="H20" s="435" t="s">
        <v>207</v>
      </c>
    </row>
    <row r="21">
      <c r="A21" s="435" t="s">
        <v>208</v>
      </c>
      <c r="B21" s="435" t="s">
        <v>199</v>
      </c>
      <c r="F21" s="442">
        <v>1120.0</v>
      </c>
      <c r="G21" s="435" t="s">
        <v>176</v>
      </c>
      <c r="H21" s="435" t="s">
        <v>207</v>
      </c>
    </row>
    <row r="22">
      <c r="A22" s="435" t="s">
        <v>171</v>
      </c>
      <c r="B22" s="435" t="s">
        <v>209</v>
      </c>
      <c r="H22" s="435">
        <v>1575.0</v>
      </c>
    </row>
    <row r="23">
      <c r="A23" s="435" t="s">
        <v>171</v>
      </c>
      <c r="B23" s="435" t="s">
        <v>210</v>
      </c>
      <c r="F23" s="442">
        <v>500.0</v>
      </c>
      <c r="G23" s="435">
        <v>500.0</v>
      </c>
    </row>
    <row r="24">
      <c r="A24" s="435" t="s">
        <v>205</v>
      </c>
      <c r="B24" s="435" t="s">
        <v>211</v>
      </c>
      <c r="F24" s="442">
        <v>175.0</v>
      </c>
      <c r="G24" s="443">
        <v>175.0</v>
      </c>
    </row>
    <row r="25">
      <c r="G25" s="435">
        <v>2075.0</v>
      </c>
    </row>
    <row r="27">
      <c r="F27" s="435" t="s">
        <v>212</v>
      </c>
    </row>
  </sheetData>
  <mergeCells count="1">
    <mergeCell ref="F22:G22"/>
  </mergeCells>
  <printOptions/>
  <pageMargins bottom="0.75" footer="0.0" header="0.0" left="0.25" right="0.25" top="0.75"/>
  <pageSetup fitToHeight="0" paperSize="8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8.43"/>
    <col customWidth="1" min="2" max="2" width="15.86"/>
    <col customWidth="1" min="4" max="4" width="17.29"/>
    <col customWidth="1" min="5" max="5" width="25.43"/>
  </cols>
  <sheetData>
    <row r="1">
      <c r="A1" s="435"/>
      <c r="B1" s="435"/>
      <c r="C1" s="435"/>
      <c r="D1" s="435"/>
      <c r="E1" s="435"/>
      <c r="F1" s="435" t="s">
        <v>213</v>
      </c>
    </row>
    <row r="2">
      <c r="A2" s="435"/>
      <c r="B2" s="435" t="s">
        <v>164</v>
      </c>
      <c r="C2" s="435" t="s">
        <v>165</v>
      </c>
      <c r="D2" s="435" t="s">
        <v>166</v>
      </c>
      <c r="E2" s="435" t="s">
        <v>167</v>
      </c>
      <c r="F2" s="435" t="s">
        <v>214</v>
      </c>
      <c r="G2" s="435" t="s">
        <v>215</v>
      </c>
      <c r="H2" s="435" t="s">
        <v>216</v>
      </c>
      <c r="I2" s="435" t="s">
        <v>200</v>
      </c>
    </row>
    <row r="3">
      <c r="A3" s="435" t="s">
        <v>171</v>
      </c>
      <c r="B3" s="435" t="s">
        <v>172</v>
      </c>
      <c r="C3" s="435" t="s">
        <v>173</v>
      </c>
      <c r="D3" s="435" t="s">
        <v>217</v>
      </c>
      <c r="E3" s="435">
        <v>20.0</v>
      </c>
      <c r="F3" s="435">
        <v>600.0</v>
      </c>
    </row>
    <row r="4">
      <c r="A4" s="435"/>
      <c r="B4" s="435" t="s">
        <v>177</v>
      </c>
      <c r="D4" s="435" t="s">
        <v>217</v>
      </c>
      <c r="E4" s="435">
        <v>10.0</v>
      </c>
      <c r="F4" s="435">
        <v>300.0</v>
      </c>
    </row>
    <row r="5">
      <c r="A5" s="435" t="s">
        <v>171</v>
      </c>
      <c r="B5" s="435" t="s">
        <v>41</v>
      </c>
      <c r="D5" s="435" t="s">
        <v>217</v>
      </c>
      <c r="E5" s="435">
        <v>15.0</v>
      </c>
      <c r="F5" s="435">
        <v>450.0</v>
      </c>
    </row>
    <row r="6">
      <c r="A6" s="435"/>
      <c r="B6" s="435" t="s">
        <v>52</v>
      </c>
      <c r="C6" s="435" t="s">
        <v>218</v>
      </c>
      <c r="D6" s="435" t="s">
        <v>217</v>
      </c>
      <c r="E6" s="435">
        <v>10.0</v>
      </c>
      <c r="F6" s="435">
        <v>450.0</v>
      </c>
    </row>
    <row r="7">
      <c r="A7" s="441" t="s">
        <v>171</v>
      </c>
      <c r="B7" s="441" t="s">
        <v>47</v>
      </c>
      <c r="C7" s="441" t="s">
        <v>183</v>
      </c>
      <c r="D7" s="441" t="s">
        <v>219</v>
      </c>
      <c r="E7" s="441" t="s">
        <v>220</v>
      </c>
      <c r="F7" s="441">
        <v>403.0</v>
      </c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</row>
    <row r="8">
      <c r="A8" s="435"/>
      <c r="B8" s="435" t="s">
        <v>52</v>
      </c>
      <c r="C8" s="435">
        <v>5.0</v>
      </c>
      <c r="D8" s="435" t="s">
        <v>221</v>
      </c>
      <c r="E8" s="435">
        <v>20.0</v>
      </c>
      <c r="G8" s="435">
        <v>500.0</v>
      </c>
    </row>
    <row r="9">
      <c r="A9" s="435" t="s">
        <v>171</v>
      </c>
      <c r="B9" s="435" t="s">
        <v>32</v>
      </c>
      <c r="C9" s="435" t="s">
        <v>222</v>
      </c>
      <c r="D9" s="435" t="s">
        <v>223</v>
      </c>
      <c r="E9" s="444" t="s">
        <v>224</v>
      </c>
      <c r="F9" s="435">
        <v>60.0</v>
      </c>
      <c r="H9" s="435"/>
    </row>
    <row r="10">
      <c r="A10" s="435" t="s">
        <v>171</v>
      </c>
      <c r="B10" s="435" t="s">
        <v>32</v>
      </c>
      <c r="C10" s="435" t="s">
        <v>225</v>
      </c>
      <c r="D10" s="435" t="s">
        <v>217</v>
      </c>
      <c r="E10" s="435"/>
      <c r="F10" s="435">
        <v>264.0</v>
      </c>
      <c r="H10" s="435">
        <v>176.0</v>
      </c>
    </row>
    <row r="11">
      <c r="A11" s="435" t="s">
        <v>171</v>
      </c>
      <c r="B11" s="435" t="s">
        <v>32</v>
      </c>
      <c r="C11" s="435" t="s">
        <v>226</v>
      </c>
      <c r="D11" s="435" t="s">
        <v>217</v>
      </c>
      <c r="E11" s="435">
        <v>3.0</v>
      </c>
      <c r="F11" s="435">
        <v>90.0</v>
      </c>
    </row>
    <row r="12">
      <c r="A12" s="435" t="s">
        <v>171</v>
      </c>
      <c r="B12" s="435" t="s">
        <v>52</v>
      </c>
      <c r="C12" s="435">
        <v>4.0</v>
      </c>
      <c r="D12" s="435" t="s">
        <v>227</v>
      </c>
      <c r="E12" s="435">
        <v>10.0</v>
      </c>
      <c r="F12" s="435">
        <v>300.0</v>
      </c>
    </row>
    <row r="13">
      <c r="A13" s="435" t="s">
        <v>171</v>
      </c>
      <c r="B13" s="435" t="s">
        <v>52</v>
      </c>
      <c r="C13" s="435">
        <v>2.0</v>
      </c>
      <c r="D13" s="435" t="s">
        <v>227</v>
      </c>
      <c r="E13" s="435">
        <v>10.0</v>
      </c>
      <c r="F13" s="435">
        <v>300.0</v>
      </c>
    </row>
    <row r="14">
      <c r="A14" s="435" t="s">
        <v>171</v>
      </c>
      <c r="B14" s="435" t="s">
        <v>52</v>
      </c>
      <c r="C14" s="435">
        <v>3.0</v>
      </c>
      <c r="D14" s="435" t="s">
        <v>227</v>
      </c>
      <c r="E14" s="435">
        <v>4.0</v>
      </c>
      <c r="F14" s="435">
        <v>120.0</v>
      </c>
    </row>
    <row r="15">
      <c r="A15" s="435" t="s">
        <v>171</v>
      </c>
      <c r="B15" s="435" t="s">
        <v>32</v>
      </c>
      <c r="C15" s="435">
        <v>2.0</v>
      </c>
      <c r="D15" s="435" t="s">
        <v>228</v>
      </c>
      <c r="E15" s="435">
        <v>6.0</v>
      </c>
      <c r="F15" s="435">
        <v>180.0</v>
      </c>
    </row>
    <row r="16">
      <c r="A16" s="435" t="s">
        <v>171</v>
      </c>
      <c r="B16" s="435" t="s">
        <v>229</v>
      </c>
      <c r="C16" s="435" t="s">
        <v>230</v>
      </c>
      <c r="D16" s="435" t="s">
        <v>221</v>
      </c>
      <c r="E16" s="435">
        <v>6.0</v>
      </c>
      <c r="G16" s="435">
        <v>180.0</v>
      </c>
    </row>
    <row r="17">
      <c r="A17" s="435" t="s">
        <v>171</v>
      </c>
      <c r="B17" s="435" t="s">
        <v>231</v>
      </c>
      <c r="C17" s="435">
        <v>1.0</v>
      </c>
      <c r="D17" s="441" t="s">
        <v>232</v>
      </c>
      <c r="E17" s="435">
        <v>32.0</v>
      </c>
      <c r="F17" s="435">
        <v>1100.0</v>
      </c>
    </row>
    <row r="20">
      <c r="A20" s="435"/>
      <c r="B20" s="437" t="s">
        <v>233</v>
      </c>
    </row>
    <row r="21">
      <c r="A21" s="435"/>
      <c r="B21" s="437">
        <v>5393.0</v>
      </c>
    </row>
    <row r="22">
      <c r="F22" s="435">
        <v>4617.0</v>
      </c>
      <c r="H22" s="435">
        <v>176.0</v>
      </c>
      <c r="J22" s="445" t="s">
        <v>234</v>
      </c>
    </row>
  </sheetData>
  <printOptions/>
  <pageMargins bottom="0.75" footer="0.0" header="0.0" left="0.25" right="0.25" top="0.75"/>
  <pageSetup fitToHeight="0" paperSize="8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sheetData>
    <row r="1">
      <c r="A1" s="435" t="s">
        <v>235</v>
      </c>
    </row>
    <row r="2">
      <c r="A2" s="435" t="s">
        <v>236</v>
      </c>
    </row>
    <row r="3">
      <c r="A3" s="435" t="s">
        <v>237</v>
      </c>
      <c r="E3" s="435" t="s">
        <v>238</v>
      </c>
      <c r="F3" s="446">
        <v>2100.0</v>
      </c>
      <c r="G3" s="435">
        <v>455.0</v>
      </c>
      <c r="H3" s="437">
        <v>2555.0</v>
      </c>
    </row>
    <row r="4">
      <c r="A4" s="435" t="s">
        <v>239</v>
      </c>
      <c r="E4" s="435" t="s">
        <v>240</v>
      </c>
      <c r="F4" s="435">
        <v>5582.5</v>
      </c>
      <c r="G4" s="435">
        <v>875.0</v>
      </c>
      <c r="H4" s="439">
        <f>SUM(F4:G4)</f>
        <v>6457.5</v>
      </c>
    </row>
    <row r="5">
      <c r="A5" s="435" t="s">
        <v>241</v>
      </c>
      <c r="E5" s="435" t="s">
        <v>242</v>
      </c>
      <c r="F5" s="435" t="s">
        <v>176</v>
      </c>
    </row>
    <row r="6">
      <c r="E6" s="435" t="s">
        <v>243</v>
      </c>
      <c r="I6" s="435">
        <v>4908.64</v>
      </c>
    </row>
    <row r="7">
      <c r="I7" s="435">
        <v>-2345.0</v>
      </c>
    </row>
    <row r="8">
      <c r="I8" s="435">
        <v>-1050.0</v>
      </c>
    </row>
    <row r="9">
      <c r="I9" s="435">
        <f>SUM(I6:I8)</f>
        <v>1513.64</v>
      </c>
      <c r="J9" s="447">
        <f>I9/35</f>
        <v>43.24685714</v>
      </c>
      <c r="K9" s="435" t="s">
        <v>244</v>
      </c>
    </row>
    <row r="11">
      <c r="B11" s="435" t="s">
        <v>245</v>
      </c>
      <c r="C11" s="435" t="s">
        <v>246</v>
      </c>
    </row>
    <row r="12">
      <c r="A12" s="435" t="s">
        <v>247</v>
      </c>
      <c r="B12" s="435">
        <v>65.0</v>
      </c>
      <c r="C12" s="448">
        <v>25.0</v>
      </c>
      <c r="D12" s="435" t="s">
        <v>176</v>
      </c>
      <c r="F12" s="435">
        <v>65.0</v>
      </c>
    </row>
    <row r="13">
      <c r="A13" s="435" t="s">
        <v>248</v>
      </c>
      <c r="B13" s="435">
        <v>104.0</v>
      </c>
      <c r="E13" s="435">
        <v>-12.0</v>
      </c>
      <c r="F13" s="435">
        <v>92.0</v>
      </c>
    </row>
    <row r="14">
      <c r="A14" s="435" t="s">
        <v>249</v>
      </c>
      <c r="B14" s="435">
        <v>55.0</v>
      </c>
      <c r="E14" s="435">
        <v>-8.0</v>
      </c>
      <c r="F14" s="435">
        <v>47.0</v>
      </c>
    </row>
    <row r="15">
      <c r="A15" s="435" t="s">
        <v>250</v>
      </c>
      <c r="B15" s="435">
        <v>24.0</v>
      </c>
      <c r="F15" s="435">
        <v>24.0</v>
      </c>
    </row>
    <row r="16">
      <c r="A16" s="449" t="s">
        <v>251</v>
      </c>
      <c r="B16" s="450">
        <v>71.0</v>
      </c>
      <c r="C16" s="451" t="s">
        <v>176</v>
      </c>
      <c r="F16" s="435">
        <v>71.0</v>
      </c>
      <c r="I16" s="452"/>
    </row>
    <row r="17">
      <c r="A17" s="449" t="s">
        <v>252</v>
      </c>
      <c r="B17" s="451">
        <f>SUM(B12:B16)</f>
        <v>319</v>
      </c>
      <c r="C17" s="451">
        <v>25.0</v>
      </c>
      <c r="F17" s="435">
        <f>SUM(F12:F16)</f>
        <v>299</v>
      </c>
      <c r="I17" s="452"/>
    </row>
    <row r="18">
      <c r="B18" s="435">
        <f>B17*17.5</f>
        <v>5582.5</v>
      </c>
      <c r="C18" s="435">
        <f>C17*35</f>
        <v>875</v>
      </c>
      <c r="D18" s="439">
        <f>SUM(B18:C18)</f>
        <v>6457.5</v>
      </c>
      <c r="F18" s="435">
        <f>F17*17.5</f>
        <v>5232.5</v>
      </c>
      <c r="G18" s="435">
        <v>875.0</v>
      </c>
      <c r="H18" s="437">
        <f>F18+G18</f>
        <v>6107.5</v>
      </c>
      <c r="I18" s="427"/>
    </row>
    <row r="19">
      <c r="I19" s="427"/>
    </row>
    <row r="20">
      <c r="I20" s="427"/>
    </row>
    <row r="21">
      <c r="B21" s="435">
        <f>262+57</f>
        <v>319</v>
      </c>
      <c r="I21" s="427"/>
    </row>
    <row r="22">
      <c r="I22" s="453"/>
    </row>
    <row r="23">
      <c r="I23" s="446"/>
    </row>
    <row r="24">
      <c r="I24" s="452"/>
    </row>
    <row r="25">
      <c r="I25" s="446"/>
    </row>
    <row r="26">
      <c r="I26" s="446"/>
    </row>
    <row r="27">
      <c r="I27" s="452"/>
    </row>
    <row r="28">
      <c r="I28" s="446"/>
    </row>
    <row r="29">
      <c r="I29" s="446"/>
    </row>
    <row r="30">
      <c r="I30" s="446"/>
    </row>
    <row r="31">
      <c r="I31" s="446"/>
    </row>
    <row r="32">
      <c r="I32" s="446"/>
    </row>
    <row r="33">
      <c r="I33" s="446"/>
    </row>
    <row r="34">
      <c r="I34" s="452"/>
    </row>
    <row r="35">
      <c r="I35" s="446"/>
    </row>
    <row r="36">
      <c r="I36" s="446"/>
    </row>
    <row r="37">
      <c r="I37" s="446"/>
    </row>
    <row r="38">
      <c r="I38" s="446"/>
    </row>
    <row r="39">
      <c r="I39" s="446"/>
    </row>
    <row r="40">
      <c r="I40" s="446"/>
    </row>
    <row r="41">
      <c r="I41" s="446"/>
    </row>
    <row r="42">
      <c r="I42" s="446"/>
    </row>
    <row r="43">
      <c r="I43" s="446"/>
    </row>
    <row r="44">
      <c r="I44" s="446"/>
    </row>
    <row r="45">
      <c r="I45" s="446"/>
    </row>
    <row r="46">
      <c r="I46" s="427"/>
    </row>
    <row r="47">
      <c r="I47" s="427"/>
    </row>
  </sheetData>
  <mergeCells count="1">
    <mergeCell ref="C12:C13"/>
  </mergeCells>
  <printOptions/>
  <pageMargins bottom="0.75" footer="0.0" header="0.0" left="0.25" right="0.25" top="0.75"/>
  <pageSetup fitToHeight="0" paperSize="8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2019-10-16T18:46:06Z</dcterms:created>
  <dc:creator>utente</dc:creator>
</cp:coreProperties>
</file>