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-120" yWindow="-120" windowWidth="2892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/>
  <c r="G203"/>
  <c r="G202"/>
  <c r="H202" s="1"/>
  <c r="G201"/>
  <c r="H201" s="1"/>
  <c r="G200"/>
  <c r="H200" s="1"/>
  <c r="G199"/>
  <c r="H199" s="1"/>
  <c r="G198"/>
  <c r="H198" s="1"/>
  <c r="H197"/>
  <c r="G197"/>
  <c r="G196"/>
  <c r="H196" s="1"/>
  <c r="G195"/>
  <c r="H195" s="1"/>
  <c r="G194"/>
  <c r="H194" s="1"/>
  <c r="G193"/>
  <c r="H193" s="1"/>
  <c r="G192"/>
  <c r="H192" s="1"/>
  <c r="H191"/>
  <c r="G191"/>
  <c r="G190"/>
  <c r="H190" s="1"/>
  <c r="G189"/>
  <c r="H189" s="1"/>
  <c r="G188"/>
  <c r="H188" s="1"/>
  <c r="G187"/>
  <c r="H187" s="1"/>
  <c r="G186"/>
  <c r="H186" s="1"/>
  <c r="H185"/>
  <c r="G185"/>
  <c r="G184"/>
  <c r="H184" s="1"/>
  <c r="G183"/>
  <c r="H183" s="1"/>
  <c r="G182"/>
  <c r="H182" s="1"/>
  <c r="G181"/>
  <c r="H181" s="1"/>
  <c r="G180"/>
  <c r="H180" s="1"/>
  <c r="H179"/>
  <c r="G179"/>
  <c r="G178"/>
  <c r="H178" s="1"/>
  <c r="G177"/>
  <c r="H177" s="1"/>
  <c r="G176"/>
  <c r="H176" s="1"/>
  <c r="G175"/>
  <c r="H175" s="1"/>
  <c r="G174"/>
  <c r="H174" s="1"/>
  <c r="H173"/>
  <c r="G173"/>
  <c r="G172"/>
  <c r="H172" s="1"/>
  <c r="G171"/>
  <c r="H171" s="1"/>
  <c r="G170"/>
  <c r="H170" s="1"/>
  <c r="G169"/>
  <c r="H169" s="1"/>
  <c r="G168"/>
  <c r="H168" s="1"/>
  <c r="H167"/>
  <c r="G167"/>
  <c r="G166"/>
  <c r="H166" s="1"/>
  <c r="G165"/>
  <c r="H165" s="1"/>
  <c r="G164"/>
  <c r="H164" s="1"/>
  <c r="G163"/>
  <c r="H163" s="1"/>
  <c r="G162"/>
  <c r="H162" s="1"/>
  <c r="H161"/>
  <c r="G161"/>
  <c r="G160"/>
  <c r="H160" s="1"/>
  <c r="G159"/>
  <c r="H159"/>
  <c r="G158"/>
  <c r="H158" s="1"/>
  <c r="G157"/>
  <c r="H157" s="1"/>
  <c r="G156"/>
  <c r="H156" s="1"/>
  <c r="H155"/>
  <c r="G155"/>
  <c r="G154"/>
  <c r="H154" s="1"/>
  <c r="G153"/>
  <c r="H153" s="1"/>
  <c r="G152"/>
  <c r="H152" s="1"/>
  <c r="G151"/>
  <c r="H151"/>
  <c r="G150"/>
  <c r="H150" s="1"/>
  <c r="H149"/>
  <c r="G149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H137"/>
  <c r="G137"/>
  <c r="G136"/>
  <c r="H136" s="1"/>
  <c r="G135"/>
  <c r="H135"/>
  <c r="G134"/>
  <c r="H134" s="1"/>
  <c r="G133"/>
  <c r="H133" s="1"/>
  <c r="G132"/>
  <c r="H132" s="1"/>
  <c r="H131"/>
  <c r="G131"/>
  <c r="G130"/>
  <c r="H130" s="1"/>
  <c r="G129"/>
  <c r="H129" s="1"/>
  <c r="G128"/>
  <c r="H128" s="1"/>
  <c r="G127"/>
  <c r="H127"/>
  <c r="G126"/>
  <c r="H126" s="1"/>
  <c r="H125"/>
  <c r="G125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H113"/>
  <c r="G113"/>
  <c r="G112"/>
  <c r="H112" s="1"/>
  <c r="G111"/>
  <c r="H111"/>
  <c r="G110"/>
  <c r="H110" s="1"/>
  <c r="G109"/>
  <c r="H109" s="1"/>
  <c r="G108"/>
  <c r="H108" s="1"/>
  <c r="H107"/>
  <c r="G107"/>
  <c r="G106"/>
  <c r="H106" s="1"/>
  <c r="G105"/>
  <c r="H105" s="1"/>
  <c r="G104"/>
  <c r="H104" s="1"/>
  <c r="G103"/>
  <c r="H103"/>
  <c r="G102"/>
  <c r="H102" s="1"/>
  <c r="H101"/>
  <c r="G10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H89"/>
  <c r="G89"/>
  <c r="G88"/>
  <c r="H88" s="1"/>
  <c r="G87"/>
  <c r="H87"/>
  <c r="G86"/>
  <c r="H86" s="1"/>
  <c r="G85"/>
  <c r="H85" s="1"/>
  <c r="G84"/>
  <c r="H84" s="1"/>
  <c r="H83"/>
  <c r="G83"/>
  <c r="G82"/>
  <c r="H82" s="1"/>
  <c r="G81"/>
  <c r="H81" s="1"/>
  <c r="G80"/>
  <c r="H80" s="1"/>
  <c r="G79"/>
  <c r="H79"/>
  <c r="G78"/>
  <c r="H78" s="1"/>
  <c r="H77"/>
  <c r="G77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C1"/>
  <c r="B16" i="1" s="1"/>
  <c r="B1" i="5"/>
  <c r="G203" i="4"/>
  <c r="H203" s="1"/>
  <c r="G202"/>
  <c r="H202" s="1"/>
  <c r="H201"/>
  <c r="G201"/>
  <c r="G200"/>
  <c r="H200" s="1"/>
  <c r="G199"/>
  <c r="H199" s="1"/>
  <c r="G198"/>
  <c r="H198" s="1"/>
  <c r="G197"/>
  <c r="H197" s="1"/>
  <c r="G196"/>
  <c r="H196" s="1"/>
  <c r="H195"/>
  <c r="G195"/>
  <c r="G194"/>
  <c r="H194" s="1"/>
  <c r="G193"/>
  <c r="H193" s="1"/>
  <c r="G192"/>
  <c r="H192" s="1"/>
  <c r="G191"/>
  <c r="H191" s="1"/>
  <c r="G190"/>
  <c r="H190" s="1"/>
  <c r="H189"/>
  <c r="G189"/>
  <c r="G188"/>
  <c r="H188" s="1"/>
  <c r="G187"/>
  <c r="H187" s="1"/>
  <c r="G186"/>
  <c r="H186" s="1"/>
  <c r="G185"/>
  <c r="H185" s="1"/>
  <c r="G184"/>
  <c r="H184" s="1"/>
  <c r="H183"/>
  <c r="G183"/>
  <c r="G182"/>
  <c r="H182" s="1"/>
  <c r="G181"/>
  <c r="H181" s="1"/>
  <c r="G180"/>
  <c r="H180" s="1"/>
  <c r="G179"/>
  <c r="H179" s="1"/>
  <c r="G178"/>
  <c r="H178" s="1"/>
  <c r="H177"/>
  <c r="G177"/>
  <c r="G176"/>
  <c r="H176" s="1"/>
  <c r="G175"/>
  <c r="H175" s="1"/>
  <c r="G174"/>
  <c r="H174" s="1"/>
  <c r="G173"/>
  <c r="H173" s="1"/>
  <c r="G172"/>
  <c r="H172" s="1"/>
  <c r="H171"/>
  <c r="G171"/>
  <c r="G170"/>
  <c r="H170" s="1"/>
  <c r="G169"/>
  <c r="H169" s="1"/>
  <c r="G168"/>
  <c r="H168" s="1"/>
  <c r="G167"/>
  <c r="H167"/>
  <c r="G166"/>
  <c r="H166" s="1"/>
  <c r="H165"/>
  <c r="G165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H153"/>
  <c r="G153"/>
  <c r="G152"/>
  <c r="H152" s="1"/>
  <c r="G151"/>
  <c r="H151"/>
  <c r="G150"/>
  <c r="H150" s="1"/>
  <c r="G149"/>
  <c r="H149" s="1"/>
  <c r="G148"/>
  <c r="H148" s="1"/>
  <c r="H147"/>
  <c r="G147"/>
  <c r="G146"/>
  <c r="H146" s="1"/>
  <c r="G145"/>
  <c r="H145" s="1"/>
  <c r="G144"/>
  <c r="H144" s="1"/>
  <c r="G143"/>
  <c r="H143"/>
  <c r="G142"/>
  <c r="H142" s="1"/>
  <c r="H141"/>
  <c r="G14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H129"/>
  <c r="G129"/>
  <c r="G128"/>
  <c r="H128" s="1"/>
  <c r="G127"/>
  <c r="H127"/>
  <c r="G126"/>
  <c r="H126" s="1"/>
  <c r="G125"/>
  <c r="H125" s="1"/>
  <c r="G124"/>
  <c r="H124" s="1"/>
  <c r="H123"/>
  <c r="G123"/>
  <c r="G122"/>
  <c r="H122" s="1"/>
  <c r="G121"/>
  <c r="H121" s="1"/>
  <c r="G120"/>
  <c r="H120" s="1"/>
  <c r="G119"/>
  <c r="H119"/>
  <c r="G118"/>
  <c r="H118" s="1"/>
  <c r="H117"/>
  <c r="G117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H105"/>
  <c r="G105"/>
  <c r="G104"/>
  <c r="H104" s="1"/>
  <c r="G103"/>
  <c r="H103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/>
  <c r="G94"/>
  <c r="H94" s="1"/>
  <c r="H93"/>
  <c r="G93"/>
  <c r="G92"/>
  <c r="H92" s="1"/>
  <c r="G91"/>
  <c r="H91" s="1"/>
  <c r="G90"/>
  <c r="H90" s="1"/>
  <c r="G89"/>
  <c r="H89" s="1"/>
  <c r="G88"/>
  <c r="H88" s="1"/>
  <c r="G87"/>
  <c r="H87"/>
  <c r="G86"/>
  <c r="H86" s="1"/>
  <c r="G85"/>
  <c r="H85" s="1"/>
  <c r="G84"/>
  <c r="H84" s="1"/>
  <c r="G83"/>
  <c r="H83" s="1"/>
  <c r="G82"/>
  <c r="H82" s="1"/>
  <c r="H81"/>
  <c r="G81"/>
  <c r="G80"/>
  <c r="H80" s="1"/>
  <c r="G79"/>
  <c r="H79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/>
  <c r="G70"/>
  <c r="H70" s="1"/>
  <c r="H69"/>
  <c r="G69"/>
  <c r="G68"/>
  <c r="H68" s="1"/>
  <c r="G67"/>
  <c r="H67" s="1"/>
  <c r="G66"/>
  <c r="H66" s="1"/>
  <c r="G65"/>
  <c r="H65" s="1"/>
  <c r="G64"/>
  <c r="H64" s="1"/>
  <c r="G63"/>
  <c r="H63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C1"/>
  <c r="B1"/>
  <c r="G203" i="3"/>
  <c r="H203"/>
  <c r="G202"/>
  <c r="H202" s="1"/>
  <c r="G201"/>
  <c r="H201"/>
  <c r="G200"/>
  <c r="H200" s="1"/>
  <c r="G199"/>
  <c r="H199" s="1"/>
  <c r="G198"/>
  <c r="H198" s="1"/>
  <c r="G197"/>
  <c r="H197"/>
  <c r="G196"/>
  <c r="H196" s="1"/>
  <c r="G195"/>
  <c r="H195"/>
  <c r="G194"/>
  <c r="H194" s="1"/>
  <c r="G193"/>
  <c r="H193" s="1"/>
  <c r="G192"/>
  <c r="H192" s="1"/>
  <c r="G191"/>
  <c r="H191"/>
  <c r="G190"/>
  <c r="H190" s="1"/>
  <c r="G189"/>
  <c r="H189"/>
  <c r="G188"/>
  <c r="H188" s="1"/>
  <c r="G187"/>
  <c r="H187" s="1"/>
  <c r="G186"/>
  <c r="H186" s="1"/>
  <c r="G185"/>
  <c r="H185" s="1"/>
  <c r="G184"/>
  <c r="H184" s="1"/>
  <c r="G183"/>
  <c r="H183"/>
  <c r="G182"/>
  <c r="H182" s="1"/>
  <c r="H181"/>
  <c r="G18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H169"/>
  <c r="G169"/>
  <c r="G168"/>
  <c r="H168" s="1"/>
  <c r="G167"/>
  <c r="H167"/>
  <c r="G166"/>
  <c r="H166" s="1"/>
  <c r="G165"/>
  <c r="H165" s="1"/>
  <c r="G164"/>
  <c r="H164" s="1"/>
  <c r="H163"/>
  <c r="G163"/>
  <c r="G162"/>
  <c r="H162" s="1"/>
  <c r="G161"/>
  <c r="H161" s="1"/>
  <c r="G160"/>
  <c r="H160" s="1"/>
  <c r="G159"/>
  <c r="H159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/>
  <c r="G150"/>
  <c r="H150" s="1"/>
  <c r="G149"/>
  <c r="H149" s="1"/>
  <c r="G148"/>
  <c r="H148" s="1"/>
  <c r="G147"/>
  <c r="H147" s="1"/>
  <c r="G146"/>
  <c r="H146" s="1"/>
  <c r="H145"/>
  <c r="G145"/>
  <c r="G144"/>
  <c r="H144" s="1"/>
  <c r="G143"/>
  <c r="H143"/>
  <c r="G142"/>
  <c r="H142" s="1"/>
  <c r="G141"/>
  <c r="H141" s="1"/>
  <c r="G140"/>
  <c r="H140" s="1"/>
  <c r="H139"/>
  <c r="G139"/>
  <c r="G138"/>
  <c r="H138" s="1"/>
  <c r="G137"/>
  <c r="H137" s="1"/>
  <c r="G136"/>
  <c r="H136" s="1"/>
  <c r="G135"/>
  <c r="H135"/>
  <c r="G134"/>
  <c r="H134" s="1"/>
  <c r="H133"/>
  <c r="G133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H121"/>
  <c r="G121"/>
  <c r="G120"/>
  <c r="H120" s="1"/>
  <c r="G119"/>
  <c r="H119" s="1"/>
  <c r="G118"/>
  <c r="H118" s="1"/>
  <c r="G117"/>
  <c r="H117" s="1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C1"/>
  <c r="B1"/>
  <c r="C14" i="1" s="1"/>
  <c r="G203" i="2"/>
  <c r="G202"/>
  <c r="G201"/>
  <c r="G200"/>
  <c r="H200"/>
  <c r="G199"/>
  <c r="G198"/>
  <c r="G197"/>
  <c r="G196"/>
  <c r="H196"/>
  <c r="G195"/>
  <c r="H195" s="1"/>
  <c r="G194"/>
  <c r="H194" s="1"/>
  <c r="G193"/>
  <c r="G192"/>
  <c r="H192" s="1"/>
  <c r="G191"/>
  <c r="G190"/>
  <c r="G189"/>
  <c r="G188"/>
  <c r="H188"/>
  <c r="G187"/>
  <c r="G186"/>
  <c r="H186" s="1"/>
  <c r="G185"/>
  <c r="H185" s="1"/>
  <c r="G184"/>
  <c r="H184" s="1"/>
  <c r="G183"/>
  <c r="G182"/>
  <c r="G181"/>
  <c r="G180"/>
  <c r="H180" s="1"/>
  <c r="G179"/>
  <c r="G178"/>
  <c r="G177"/>
  <c r="G176"/>
  <c r="H176"/>
  <c r="G175"/>
  <c r="G174"/>
  <c r="G173"/>
  <c r="G172"/>
  <c r="H172" s="1"/>
  <c r="G171"/>
  <c r="H171" s="1"/>
  <c r="G170"/>
  <c r="G169"/>
  <c r="G168"/>
  <c r="H168" s="1"/>
  <c r="G167"/>
  <c r="G166"/>
  <c r="H166" s="1"/>
  <c r="G165"/>
  <c r="H165" s="1"/>
  <c r="G164"/>
  <c r="H164"/>
  <c r="G163"/>
  <c r="G162"/>
  <c r="G161"/>
  <c r="G160"/>
  <c r="H160" s="1"/>
  <c r="G159"/>
  <c r="G158"/>
  <c r="G157"/>
  <c r="H157" s="1"/>
  <c r="G156"/>
  <c r="H156"/>
  <c r="G155"/>
  <c r="G154"/>
  <c r="G153"/>
  <c r="G152"/>
  <c r="H152"/>
  <c r="G151"/>
  <c r="G150"/>
  <c r="G149"/>
  <c r="G148"/>
  <c r="H148"/>
  <c r="G147"/>
  <c r="H147" s="1"/>
  <c r="G146"/>
  <c r="H146" s="1"/>
  <c r="G145"/>
  <c r="G144"/>
  <c r="H144" s="1"/>
  <c r="G143"/>
  <c r="G142"/>
  <c r="G141"/>
  <c r="G140"/>
  <c r="H140"/>
  <c r="G139"/>
  <c r="G138"/>
  <c r="H138" s="1"/>
  <c r="G137"/>
  <c r="H137" s="1"/>
  <c r="G136"/>
  <c r="H136" s="1"/>
  <c r="G135"/>
  <c r="G134"/>
  <c r="G133"/>
  <c r="G132"/>
  <c r="H132" s="1"/>
  <c r="G131"/>
  <c r="G130"/>
  <c r="G129"/>
  <c r="G128"/>
  <c r="H128"/>
  <c r="G127"/>
  <c r="H127" s="1"/>
  <c r="G126"/>
  <c r="G125"/>
  <c r="G124"/>
  <c r="H124" s="1"/>
  <c r="G123"/>
  <c r="H123" s="1"/>
  <c r="G122"/>
  <c r="G121"/>
  <c r="G120"/>
  <c r="H120" s="1"/>
  <c r="G119"/>
  <c r="G118"/>
  <c r="H118" s="1"/>
  <c r="G117"/>
  <c r="H117" s="1"/>
  <c r="G116"/>
  <c r="H116"/>
  <c r="G115"/>
  <c r="G114"/>
  <c r="G113"/>
  <c r="G112"/>
  <c r="H112" s="1"/>
  <c r="G111"/>
  <c r="G110"/>
  <c r="G109"/>
  <c r="H109" s="1"/>
  <c r="G108"/>
  <c r="H108"/>
  <c r="G107"/>
  <c r="G106"/>
  <c r="G105"/>
  <c r="G104"/>
  <c r="H104"/>
  <c r="G103"/>
  <c r="G102"/>
  <c r="G101"/>
  <c r="G100"/>
  <c r="H100"/>
  <c r="G99"/>
  <c r="H99" s="1"/>
  <c r="G98"/>
  <c r="H98" s="1"/>
  <c r="G97"/>
  <c r="G96"/>
  <c r="H96" s="1"/>
  <c r="G95"/>
  <c r="G94"/>
  <c r="G93"/>
  <c r="G92"/>
  <c r="H92"/>
  <c r="G91"/>
  <c r="G90"/>
  <c r="H90" s="1"/>
  <c r="G89"/>
  <c r="H89" s="1"/>
  <c r="G88"/>
  <c r="H88" s="1"/>
  <c r="G87"/>
  <c r="G86"/>
  <c r="G85"/>
  <c r="G84"/>
  <c r="H84" s="1"/>
  <c r="G83"/>
  <c r="G82"/>
  <c r="G81"/>
  <c r="G80"/>
  <c r="H80"/>
  <c r="G79"/>
  <c r="H79" s="1"/>
  <c r="G78"/>
  <c r="G77"/>
  <c r="G76"/>
  <c r="H76" s="1"/>
  <c r="G75"/>
  <c r="H75" s="1"/>
  <c r="G74"/>
  <c r="G73"/>
  <c r="G72"/>
  <c r="H72" s="1"/>
  <c r="G71"/>
  <c r="G70"/>
  <c r="H70" s="1"/>
  <c r="G69"/>
  <c r="H69" s="1"/>
  <c r="G68"/>
  <c r="H68" s="1"/>
  <c r="G67"/>
  <c r="G66"/>
  <c r="G65"/>
  <c r="G64"/>
  <c r="H64" s="1"/>
  <c r="G63"/>
  <c r="G62"/>
  <c r="G61"/>
  <c r="H61" s="1"/>
  <c r="G60"/>
  <c r="H60" s="1"/>
  <c r="G59"/>
  <c r="G58"/>
  <c r="H58" s="1"/>
  <c r="G57"/>
  <c r="G56"/>
  <c r="H56" s="1"/>
  <c r="G55"/>
  <c r="G54"/>
  <c r="G53"/>
  <c r="H53" s="1"/>
  <c r="G52"/>
  <c r="H52" s="1"/>
  <c r="G51"/>
  <c r="H51" s="1"/>
  <c r="G50"/>
  <c r="H50" s="1"/>
  <c r="G49"/>
  <c r="G48"/>
  <c r="H48" s="1"/>
  <c r="G47"/>
  <c r="G46"/>
  <c r="G45"/>
  <c r="G44"/>
  <c r="H44" s="1"/>
  <c r="G43"/>
  <c r="H43" s="1"/>
  <c r="G42"/>
  <c r="H42" s="1"/>
  <c r="G41"/>
  <c r="H41" s="1"/>
  <c r="G40"/>
  <c r="H40" s="1"/>
  <c r="G39"/>
  <c r="G38"/>
  <c r="G37"/>
  <c r="G36"/>
  <c r="H36" s="1"/>
  <c r="G35"/>
  <c r="H35" s="1"/>
  <c r="G34"/>
  <c r="G33"/>
  <c r="H33" s="1"/>
  <c r="G32"/>
  <c r="H32" s="1"/>
  <c r="G31"/>
  <c r="H31" s="1"/>
  <c r="G30"/>
  <c r="H30" s="1"/>
  <c r="G29"/>
  <c r="G28"/>
  <c r="H28" s="1"/>
  <c r="G27"/>
  <c r="H27" s="1"/>
  <c r="G26"/>
  <c r="H26" s="1"/>
  <c r="G25"/>
  <c r="G24"/>
  <c r="H24" s="1"/>
  <c r="G23"/>
  <c r="G22"/>
  <c r="H22" s="1"/>
  <c r="G21"/>
  <c r="H21" s="1"/>
  <c r="G20"/>
  <c r="H20" s="1"/>
  <c r="G19"/>
  <c r="H19" s="1"/>
  <c r="G18"/>
  <c r="G17"/>
  <c r="H17" s="1"/>
  <c r="G16"/>
  <c r="H16" s="1"/>
  <c r="G15"/>
  <c r="G14"/>
  <c r="G13"/>
  <c r="H13" s="1"/>
  <c r="G12"/>
  <c r="H12" s="1"/>
  <c r="G11"/>
  <c r="G10"/>
  <c r="H10" s="1"/>
  <c r="G9"/>
  <c r="G8"/>
  <c r="H8" s="1"/>
  <c r="G7"/>
  <c r="G6"/>
  <c r="G5"/>
  <c r="H5" s="1"/>
  <c r="G4"/>
  <c r="H4" s="1"/>
  <c r="B14" i="1"/>
  <c r="H203" i="2"/>
  <c r="H202"/>
  <c r="H201"/>
  <c r="H199"/>
  <c r="H198"/>
  <c r="H197"/>
  <c r="H193"/>
  <c r="H191"/>
  <c r="H190"/>
  <c r="H189"/>
  <c r="H187"/>
  <c r="H183"/>
  <c r="H182"/>
  <c r="H181"/>
  <c r="H179"/>
  <c r="H178"/>
  <c r="H177"/>
  <c r="H175"/>
  <c r="H174"/>
  <c r="H173"/>
  <c r="H170"/>
  <c r="H169"/>
  <c r="H167"/>
  <c r="H163"/>
  <c r="H162"/>
  <c r="H161"/>
  <c r="H159"/>
  <c r="H158"/>
  <c r="H155"/>
  <c r="H154"/>
  <c r="H153"/>
  <c r="H151"/>
  <c r="H150"/>
  <c r="H149"/>
  <c r="H145"/>
  <c r="H143"/>
  <c r="H142"/>
  <c r="H141"/>
  <c r="H139"/>
  <c r="H135"/>
  <c r="H134"/>
  <c r="H133"/>
  <c r="H131"/>
  <c r="H130"/>
  <c r="H129"/>
  <c r="H126"/>
  <c r="H125"/>
  <c r="H122"/>
  <c r="H121"/>
  <c r="H119"/>
  <c r="H115"/>
  <c r="H114"/>
  <c r="H113"/>
  <c r="H111"/>
  <c r="H110"/>
  <c r="H107"/>
  <c r="H106"/>
  <c r="H105"/>
  <c r="H103"/>
  <c r="H102"/>
  <c r="H101"/>
  <c r="H97"/>
  <c r="H95"/>
  <c r="H94"/>
  <c r="H93"/>
  <c r="H91"/>
  <c r="H87"/>
  <c r="H86"/>
  <c r="H85"/>
  <c r="H83"/>
  <c r="H82"/>
  <c r="H81"/>
  <c r="H78"/>
  <c r="H77"/>
  <c r="H74"/>
  <c r="H73"/>
  <c r="H71"/>
  <c r="H67"/>
  <c r="H66"/>
  <c r="H65"/>
  <c r="H63"/>
  <c r="H62"/>
  <c r="H59"/>
  <c r="H57"/>
  <c r="H55"/>
  <c r="H54"/>
  <c r="H49"/>
  <c r="H47"/>
  <c r="H46"/>
  <c r="H45"/>
  <c r="H39"/>
  <c r="H38"/>
  <c r="H37"/>
  <c r="H34"/>
  <c r="H29"/>
  <c r="H25"/>
  <c r="H23"/>
  <c r="H18"/>
  <c r="H15"/>
  <c r="H14"/>
  <c r="H11"/>
  <c r="H9"/>
  <c r="H7"/>
  <c r="H6"/>
  <c r="C15" i="1"/>
  <c r="B15"/>
  <c r="C1" i="2"/>
  <c r="B13" i="1" s="1"/>
  <c r="B1" i="2"/>
  <c r="C13" i="1" s="1"/>
  <c r="C16"/>
  <c r="C9" l="1"/>
  <c r="H1" i="5"/>
  <c r="G1" s="1"/>
  <c r="D16" i="1" s="1"/>
  <c r="A9"/>
  <c r="H1" i="2"/>
  <c r="G1" s="1"/>
  <c r="D13" i="1" s="1"/>
  <c r="H1" i="3"/>
  <c r="G1" s="1"/>
  <c r="D14" i="1" s="1"/>
  <c r="H1" i="4"/>
  <c r="G1" s="1"/>
  <c r="D15" i="1" s="1"/>
  <c r="E9" l="1"/>
</calcChain>
</file>

<file path=xl/sharedStrings.xml><?xml version="1.0" encoding="utf-8"?>
<sst xmlns="http://schemas.openxmlformats.org/spreadsheetml/2006/main" count="360" uniqueCount="302">
  <si>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</si>
  <si>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</si>
  <si>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</si>
  <si>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</si>
  <si>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</si>
  <si>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</si>
  <si>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</si>
  <si>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</si>
  <si>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</si>
  <si>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</si>
  <si>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</si>
  <si>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</si>
  <si>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</si>
  <si>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</si>
  <si>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</si>
  <si>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</si>
  <si>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</si>
  <si>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</si>
  <si>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</si>
  <si>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</si>
  <si>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VIA G.MESSINA</t>
  </si>
  <si>
    <t>00173 ROMA (RM) Via Giuseppe Messina 51 C.F. 97197670587 C.M. RMIC839006</t>
  </si>
  <si>
    <t>AWS/2019/0006 del 14/01/2019</t>
  </si>
  <si>
    <t>PA/180704 del 31/10/2018</t>
  </si>
  <si>
    <t>FATTPA 63_18 del 22/12/2018</t>
  </si>
  <si>
    <t>70/E del 21/12/2018</t>
  </si>
  <si>
    <t>478 del 31/12/2018</t>
  </si>
  <si>
    <t>476 del 31/12/2018</t>
  </si>
  <si>
    <t>477 del 31/12/2018</t>
  </si>
  <si>
    <t>FATTPA 60_18 del 04/12/2018</t>
  </si>
  <si>
    <t>8700 del 30/11/2018</t>
  </si>
  <si>
    <t>8632 del 30/11/2018</t>
  </si>
  <si>
    <t>V5/0042971 del 31/12/2018</t>
  </si>
  <si>
    <t>V5/0042970 del 31/12/2018</t>
  </si>
  <si>
    <t>30025925 del 06/11/2018</t>
  </si>
  <si>
    <t>VB18001306 del 22/11/2018</t>
  </si>
  <si>
    <t>VB18001307 del 22/11/2018</t>
  </si>
  <si>
    <t>1/P del 31/01/2019</t>
  </si>
  <si>
    <t>7 del 15/01/2019</t>
  </si>
  <si>
    <t>16 del 18/01/2019</t>
  </si>
  <si>
    <t>VB18001452 del 21/12/2018</t>
  </si>
  <si>
    <t>VB18001453 del 21/12/2018</t>
  </si>
  <si>
    <t>VB18001454 del 21/12/2018</t>
  </si>
  <si>
    <t>FATTPA 7_19 del 13/01/2019</t>
  </si>
  <si>
    <t>FATTPA 1_19 del 30/01/2019</t>
  </si>
  <si>
    <t>9/2019/FE del 04/02/2019</t>
  </si>
  <si>
    <t>8719006808 del 21/01/2019</t>
  </si>
  <si>
    <t>4/P del 31/01/2019</t>
  </si>
  <si>
    <t>FATTPA 10_19 del 19/01/2019</t>
  </si>
  <si>
    <t>PA/180884 del 21/12/2018</t>
  </si>
  <si>
    <t>22/ PA del 21/01/2019</t>
  </si>
  <si>
    <t>PA 76 del 21/01/2019</t>
  </si>
  <si>
    <t>PA 77 del 21/01/2019</t>
  </si>
  <si>
    <t>VB18001598 del 31/12/2018</t>
  </si>
  <si>
    <t>VB18001599 del 31/12/2018</t>
  </si>
  <si>
    <t>VB18001600 del 31/12/2018</t>
  </si>
  <si>
    <t>V5/0003823 del 31/01/2019</t>
  </si>
  <si>
    <t>V5/0003822 del 31/01/2019</t>
  </si>
  <si>
    <t>83/X del 21/02/2019</t>
  </si>
  <si>
    <t>PA/180791 del 30/11/2018</t>
  </si>
  <si>
    <t>22 del 26/02/2019</t>
  </si>
  <si>
    <t>8719030496 del 04/02/2019</t>
  </si>
  <si>
    <t>6820190120002753 del 30/01/2019</t>
  </si>
  <si>
    <t>PA 128 del 04/02/2019</t>
  </si>
  <si>
    <t>PA 129 del 04/02/2019</t>
  </si>
  <si>
    <t>3 del 14/03/2019</t>
  </si>
  <si>
    <t>3 del 20/04/2018</t>
  </si>
  <si>
    <t>37 del 19/02/2019</t>
  </si>
  <si>
    <t>8/P del 01/03/2019</t>
  </si>
  <si>
    <t>FPA-190026 del 04/03/2019</t>
  </si>
  <si>
    <t>VB19000212 del 31/01/2019</t>
  </si>
  <si>
    <t>PA 193 del 22/02/2019</t>
  </si>
  <si>
    <t>PA 192 del 22/02/2019</t>
  </si>
  <si>
    <t>000121 del 28/02/2019</t>
  </si>
  <si>
    <t>000122 del 28/02/2019</t>
  </si>
  <si>
    <t>000123 del 28/02/2019</t>
  </si>
  <si>
    <t>V5/0006985 del 28/02/2019</t>
  </si>
  <si>
    <t>V5/0006984 del 28/02/2019</t>
  </si>
  <si>
    <t>V3-3171 del 18/02/2019</t>
  </si>
  <si>
    <t>389/P del 31/01/2019</t>
  </si>
  <si>
    <t>1238/P del 31/01/2019</t>
  </si>
  <si>
    <t>V3-3552 del 22/02/2019</t>
  </si>
  <si>
    <t>000163 del 28/02/2019</t>
  </si>
  <si>
    <t>PA 246 del 05/03/2019</t>
  </si>
  <si>
    <t>PA 247 del 05/03/2019</t>
  </si>
  <si>
    <t>19/19 del 04/03/2019</t>
  </si>
  <si>
    <t>0000008E del 11/03/2019</t>
  </si>
  <si>
    <t>FPA-190050 del 02/04/2019</t>
  </si>
  <si>
    <t>000207 del 30/03/2019</t>
  </si>
  <si>
    <t>13/P del 31/03/2019</t>
  </si>
  <si>
    <t>530/2019 del 15/03/2019</t>
  </si>
  <si>
    <t>8719074108 del 18/03/2019</t>
  </si>
  <si>
    <t>88 del 17/03/2019</t>
  </si>
  <si>
    <t>87 del 17/03/2019</t>
  </si>
  <si>
    <t>PA 313 del 25/03/2019</t>
  </si>
  <si>
    <t>PA 314 del 25/03/2019</t>
  </si>
  <si>
    <t>VB19000214 del 31/01/2019</t>
  </si>
  <si>
    <t>VB19000213 del 31/01/2019</t>
  </si>
  <si>
    <t>VB19000490 del 28/02/2019</t>
  </si>
  <si>
    <t>VB19000491 del 28/02/2019</t>
  </si>
  <si>
    <t>VB19000492 del 28/02/2019</t>
  </si>
  <si>
    <t>V3-4592 del 08/03/2019</t>
  </si>
  <si>
    <t>FATTPA 22_19 del 04/04/2019</t>
  </si>
  <si>
    <t>560/2018 del 28/12/2018</t>
  </si>
  <si>
    <t>111/PA del 18/04/2019</t>
  </si>
  <si>
    <t>103/ PA del 25/03/2019</t>
  </si>
  <si>
    <t>FATTPA 21_19 del 28/03/2019</t>
  </si>
  <si>
    <t>1882/P del 28/02/2019</t>
  </si>
  <si>
    <t>2251/P del 28/02/2019</t>
  </si>
  <si>
    <t>0/841 del 28/03/2019</t>
  </si>
  <si>
    <t>V5/0009130 del 19/03/2019</t>
  </si>
  <si>
    <t>1619 / A del 27/03/2019</t>
  </si>
  <si>
    <t>V5/0011323 del 31/03/2019</t>
  </si>
  <si>
    <t>V5/0011324 del 31/03/2019</t>
  </si>
  <si>
    <t>8719100599 del 01/04/2019</t>
  </si>
  <si>
    <t>V3-6118 del 25/03/2019</t>
  </si>
  <si>
    <t>FATTPA 72_19 del 18/04/2019</t>
  </si>
  <si>
    <t>1 del 19/03/2019</t>
  </si>
  <si>
    <t>125/ PA del 04/04/2019</t>
  </si>
  <si>
    <t>FATTPA 1_19 del 22/03/2019</t>
  </si>
  <si>
    <t>12PA/19 del 19/04/2019</t>
  </si>
  <si>
    <t>PA 379 del 04/04/2019</t>
  </si>
  <si>
    <t>PA 378 del 04/04/2019</t>
  </si>
  <si>
    <t>28 del 02/05/2019</t>
  </si>
  <si>
    <t>18/P del 30/04/2019</t>
  </si>
  <si>
    <t>44 del 12/04/2019</t>
  </si>
  <si>
    <t>FPA 33/19 del 06/05/2019</t>
  </si>
  <si>
    <t>PA 14 del 07/01/2019</t>
  </si>
  <si>
    <t>PA 13 del 07/01/2019</t>
  </si>
  <si>
    <t>PA 1069 del 24/12/2018</t>
  </si>
  <si>
    <t>PA 1070 del 24/12/2018</t>
  </si>
  <si>
    <t>8719140386 del 08/05/2019</t>
  </si>
  <si>
    <t>144 del 09/05/2019</t>
  </si>
  <si>
    <t>391 FP del 17/04/2019</t>
  </si>
  <si>
    <t>7/A del 10/05/2019</t>
  </si>
  <si>
    <t>202-000688 del 12/04/2018</t>
  </si>
  <si>
    <t>202-000867 del 15/05/2018</t>
  </si>
  <si>
    <t>202-001049 del 14/06/2018</t>
  </si>
  <si>
    <t>202-001226 del 13/07/2018</t>
  </si>
  <si>
    <t>PA 426 del 23/04/2019</t>
  </si>
  <si>
    <t>PA 427 del 23/04/2019</t>
  </si>
  <si>
    <t>224/2019 del 23/04/2019</t>
  </si>
  <si>
    <t>128/ PA del 23/04/2019</t>
  </si>
  <si>
    <t>129/ PA del 23/04/2019</t>
  </si>
  <si>
    <t>163 del 26/04/2019</t>
  </si>
  <si>
    <t>FPA 41/19 del 14/05/2019</t>
  </si>
  <si>
    <t>59 del 08/05/2019</t>
  </si>
  <si>
    <t>103/FE del 30/04/2019</t>
  </si>
  <si>
    <t>247/2019 del 30/04/2019</t>
  </si>
  <si>
    <t>FATTPA 13_19 del 21/05/2019</t>
  </si>
  <si>
    <t>000328 del 30/03/2019</t>
  </si>
  <si>
    <t>3095/P del 30/03/2019</t>
  </si>
  <si>
    <t>2566/P del 30/03/2019</t>
  </si>
  <si>
    <t>FATTPA 110_19 del 16/05/2019</t>
  </si>
  <si>
    <t>190189 del 29/03/2019</t>
  </si>
  <si>
    <t>6820190420002893 del 26/04/2019</t>
  </si>
  <si>
    <t>2800004776 del 08/05/2019</t>
  </si>
  <si>
    <t>V5/0015116 del 30/04/2019</t>
  </si>
  <si>
    <t>V5/0015115 del 30/04/2019</t>
  </si>
  <si>
    <t>1/PA del 30/05/2019</t>
  </si>
  <si>
    <t>FPA 50/19 del 28/05/2019</t>
  </si>
  <si>
    <t>FPA 54/19 del 04/06/2019</t>
  </si>
  <si>
    <t>FPA 51/19 del 08/04/2019</t>
  </si>
  <si>
    <t>0000028E del 07/05/2019</t>
  </si>
  <si>
    <t>V3-10303 del 10/05/2019</t>
  </si>
  <si>
    <t>55/PA del 27/05/2019</t>
  </si>
  <si>
    <t>VB19000785 del 29/04/2019</t>
  </si>
  <si>
    <t>VB19000783 del 29/04/2019</t>
  </si>
  <si>
    <t>VB19000784 del 29/04/2019</t>
  </si>
  <si>
    <t>FPA 16/19 del 24/05/2019</t>
  </si>
  <si>
    <t>FATTPA 21_19 del 29/05/2019</t>
  </si>
  <si>
    <t>273/2019 del 09/06/2019</t>
  </si>
  <si>
    <t>22/P del 01/06/2019</t>
  </si>
  <si>
    <t>15e_2019 del 14/06/2019</t>
  </si>
  <si>
    <t>791/002 del 31/05/2019</t>
  </si>
  <si>
    <t>178/ PA del 27/05/2019</t>
  </si>
  <si>
    <t>1PA del 12/06/2019</t>
  </si>
  <si>
    <t>279 del 12/06/2019</t>
  </si>
  <si>
    <t>V5/0019818 del 31/05/2019</t>
  </si>
  <si>
    <t>V5/0019816 del 31/05/2019</t>
  </si>
  <si>
    <t>210 del 24/06/2019</t>
  </si>
  <si>
    <t>3760/P del 30/04/2019</t>
  </si>
  <si>
    <t>4672/P del 31/05/2019</t>
  </si>
  <si>
    <t>000706 del 31/05/2019</t>
  </si>
  <si>
    <t>000705 del 31/05/2019</t>
  </si>
  <si>
    <t>000707 del 31/05/2019</t>
  </si>
  <si>
    <t>000776 del 31/05/2019</t>
  </si>
  <si>
    <t>VB19000967 del 22/05/2019</t>
  </si>
  <si>
    <t>VB19000969 del 22/05/2019</t>
  </si>
  <si>
    <t>VB19000968 del 22/05/2019</t>
  </si>
  <si>
    <t>1395/2019 del 07/06/2019</t>
  </si>
  <si>
    <t>0000000463/PA del 08/05/2019</t>
  </si>
  <si>
    <t>0000000982/PA del 14/05/2019</t>
  </si>
  <si>
    <t>28/P del 30/06/2019</t>
  </si>
  <si>
    <t>213/ PA del 17/06/2019</t>
  </si>
  <si>
    <t>230/ PA del 19/06/2019</t>
  </si>
  <si>
    <t>228/ PA del 19/06/2019</t>
  </si>
  <si>
    <t>342/PA del 20/06/2019</t>
  </si>
  <si>
    <t>FPA 141/19 del 22/05/2019</t>
  </si>
  <si>
    <t>FPA 139/19 del 21/05/2019</t>
  </si>
  <si>
    <t>FATTPA 4_19 del 04/07/2019</t>
  </si>
  <si>
    <t>2/PA del 07/07/2019</t>
  </si>
  <si>
    <t>VB19001243 del 20/06/2019</t>
  </si>
  <si>
    <t>248/ PA del 02/07/2019</t>
  </si>
  <si>
    <t>FATTPA 37_19 del 01/07/2019</t>
  </si>
  <si>
    <t>FATTPA 47_19 del 03/07/2019</t>
  </si>
  <si>
    <t>2/8 del 28/06/2019</t>
  </si>
  <si>
    <t>000004-2019 del 30/07/2019</t>
  </si>
  <si>
    <t>000003-2019 del 30/07/2019</t>
  </si>
  <si>
    <t>PA 498 del 07/05/2019</t>
  </si>
  <si>
    <t>PA 499 del 07/05/2019</t>
  </si>
  <si>
    <t>PA 635 del 06/06/2019</t>
  </si>
  <si>
    <t>PA 636 del 06/06/2019</t>
  </si>
  <si>
    <t>PA 730 del 04/07/2019</t>
  </si>
  <si>
    <t>PA 731 del 04/07/2019</t>
  </si>
  <si>
    <t>PA 822 del 05/08/2019</t>
  </si>
  <si>
    <t>PA 823 del 05/08/2019</t>
  </si>
  <si>
    <t>PA 564 del 22/05/2019</t>
  </si>
  <si>
    <t>PA 563 del 22/05/2019</t>
  </si>
  <si>
    <t>PA 691 del 24/06/2019</t>
  </si>
  <si>
    <t>PA 693 del 24/06/2019</t>
  </si>
  <si>
    <t>PA 781 del 22/07/2019</t>
  </si>
  <si>
    <t>PA 782 del 22/07/2019</t>
  </si>
  <si>
    <t>572 del 30/07/2019</t>
  </si>
  <si>
    <t>P0003267 del 14/06/2019</t>
  </si>
  <si>
    <t>8719247634 del 31/07/2019</t>
  </si>
  <si>
    <t>32/PA del 06/08/2019</t>
  </si>
  <si>
    <t>39/P del 31/07/2019</t>
  </si>
  <si>
    <t>VB19001374 del 30/06/2019</t>
  </si>
  <si>
    <t>2019086049 del 09/08/2019</t>
  </si>
  <si>
    <t>000001-2019-PA del 27/07/2019</t>
  </si>
  <si>
    <t>2/PL del 30/09/2019</t>
  </si>
  <si>
    <t>000005-2019 del 15/10/2019</t>
  </si>
  <si>
    <t>PA 875 del 21/08/2019</t>
  </si>
  <si>
    <t>PA 876 del 21/08/2019</t>
  </si>
  <si>
    <t>PA 918 del 04/09/2019</t>
  </si>
  <si>
    <t>PA 919 del 04/09/2019</t>
  </si>
  <si>
    <t>6820190820000075 del 02/08/2019</t>
  </si>
  <si>
    <t>294 del 18/09/2019</t>
  </si>
  <si>
    <t>8719276558 del 05/09/2019</t>
  </si>
  <si>
    <t>40/PA del 16/10/2019</t>
  </si>
  <si>
    <t>0000001204/PA del 24/07/2019</t>
  </si>
  <si>
    <t>2872019001493 del 05/06/2019</t>
  </si>
  <si>
    <t>PA 974 del 23/09/2019</t>
  </si>
  <si>
    <t>PA 975 del 23/09/2019</t>
  </si>
  <si>
    <t>349 del 18/10/2019</t>
  </si>
  <si>
    <t>2261/2019 del 27/09/2019</t>
  </si>
  <si>
    <t>3/PL del 30/10/2019</t>
  </si>
  <si>
    <t>VB19001244 del 20/06/2019</t>
  </si>
  <si>
    <t>VB19001245 del 20/06/2019</t>
  </si>
  <si>
    <t>VB19001375 del 30/06/2019</t>
  </si>
  <si>
    <t>VB19001376 del 30/06/2019</t>
  </si>
  <si>
    <t>VPA190080 del 23/10/2019</t>
  </si>
  <si>
    <t>FATTPA 7_19 del 29/10/2019</t>
  </si>
  <si>
    <t>77/19 del 02/10/2019</t>
  </si>
  <si>
    <t>PA 1019 del 04/10/2019</t>
  </si>
  <si>
    <t>PA 1020 del 04/10/2019</t>
  </si>
  <si>
    <t>2387/2019 del 08/10/2019</t>
  </si>
  <si>
    <t>48 del 28/10/2019</t>
  </si>
  <si>
    <t>V5/0032317 del 16/10/2019</t>
  </si>
  <si>
    <t>V5/0032316 del 16/10/2019</t>
  </si>
  <si>
    <t>PA 1081 del 21/10/2019</t>
  </si>
  <si>
    <t>PA 1080 del 21/10/2019</t>
  </si>
  <si>
    <t>V5/0035485 del 31/10/2019</t>
  </si>
  <si>
    <t>V5/0035484 del 31/10/2019</t>
  </si>
  <si>
    <t>190507 del 24/09/2019</t>
  </si>
  <si>
    <t>6807/P del 30/09/2019</t>
  </si>
  <si>
    <t>6806/P del 30/09/2019</t>
  </si>
  <si>
    <t>6820191020003591 del 29/10/2019</t>
  </si>
  <si>
    <t>PA 1126 del 04/11/2019</t>
  </si>
  <si>
    <t>PA 1125 del 04/11/2019</t>
  </si>
  <si>
    <t>0000077E del 06/11/2019</t>
  </si>
  <si>
    <t>001561 del 16/10/2019</t>
  </si>
  <si>
    <t>2872019003270 del 04/11/2019</t>
  </si>
  <si>
    <t>1/3/25 del 20/11/2019</t>
  </si>
  <si>
    <t>1/3/26 del 21/11/2019</t>
  </si>
  <si>
    <t>1 del 17/04/2019</t>
  </si>
  <si>
    <t>2 del 17/04/2019</t>
  </si>
  <si>
    <t>FATTPA 20_19 del 05/12/2019</t>
  </si>
  <si>
    <t>PA 1195 del 22/11/2019</t>
  </si>
  <si>
    <t>PA 1196 del 22/11/2019</t>
  </si>
  <si>
    <t>0000002579/PA del 05/11/2019</t>
  </si>
  <si>
    <t>190679 del 25/11/2019</t>
  </si>
  <si>
    <t>190561 del 15/10/2019</t>
  </si>
  <si>
    <t>V5/0039334 del 06/12/2019</t>
  </si>
  <si>
    <t>V5/0039335 del 06/12/2019</t>
  </si>
  <si>
    <t>FPA 3/19 del 05/12/2019</t>
  </si>
  <si>
    <t>FPA 2/19 del 05/12/2019</t>
  </si>
  <si>
    <t>FPA 1/19 del 05/12/2019</t>
  </si>
  <si>
    <t>0000085E del 09/12/2019</t>
  </si>
  <si>
    <t>11/FE del 09/12/2019</t>
  </si>
  <si>
    <t>51/PA del 10/12/2019</t>
  </si>
  <si>
    <t>FATTPA 64_19 del 10/12/2019</t>
  </si>
  <si>
    <t>dip00393-0049/2019 del 04/12/2019</t>
  </si>
  <si>
    <t>FATTPA 68_19 del 16/12/2019</t>
  </si>
  <si>
    <t>2019127711 del 16/12/2019</t>
  </si>
  <si>
    <t>VB19002123 del 31/10/2019</t>
  </si>
  <si>
    <t>VB19002124 del 31/10/2019</t>
  </si>
  <si>
    <t>24</t>
  </si>
  <si>
    <t>22</t>
  </si>
  <si>
    <t>26</t>
  </si>
  <si>
    <t>29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</si>
</sst>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xmlns="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C9" sqref="C9:D9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>
      <c r="A1" s="3"/>
    </row>
    <row r="2" spans="1:11" ht="15.95" customHeight="1">
      <c r="B2" s="5" t="s">
        <v>20</v>
      </c>
    </row>
    <row r="3" spans="1:11" ht="12.75" customHeight="1">
      <c r="B3" s="2" t="s">
        <v>21</v>
      </c>
    </row>
    <row r="4" spans="1:11" ht="15.75" thickBot="1"/>
    <row r="5" spans="1:11" ht="18" customHeight="1" thickBot="1">
      <c r="B5" s="9" t="s">
        <v>17</v>
      </c>
      <c r="F5" s="18">
        <v>2019</v>
      </c>
    </row>
    <row r="7" spans="1:11" s="20" customFormat="1" ht="24.95" customHeight="1">
      <c r="A7" s="36" t="s">
        <v>1</v>
      </c>
      <c r="B7" s="37"/>
      <c r="C7" s="37"/>
      <c r="D7" s="37"/>
      <c r="E7" s="37"/>
      <c r="F7" s="38"/>
    </row>
    <row r="8" spans="1:11" ht="30.75" customHeight="1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>
      <c r="A9" s="39">
        <f>SUM(B13:B16)</f>
        <v>310</v>
      </c>
      <c r="B9" s="35"/>
      <c r="C9" s="34">
        <f>SUM(C13:C16)</f>
        <v>942411.05</v>
      </c>
      <c r="D9" s="35"/>
      <c r="E9" s="40">
        <f>('Trimestre 1'!H1+'Trimestre 2'!H1+'Trimestre 3'!H1+'Trimestre 4'!H1)/C9</f>
        <v>11.555881088193946</v>
      </c>
      <c r="F9" s="41"/>
    </row>
    <row r="10" spans="1:11" s="6" customFormat="1" ht="20.100000000000001" customHeight="1" thickBot="1">
      <c r="A10" s="21"/>
      <c r="B10" s="21"/>
      <c r="C10" s="22"/>
      <c r="D10" s="21"/>
      <c r="E10" s="23"/>
      <c r="F10" s="30"/>
    </row>
    <row r="11" spans="1:11" s="20" customFormat="1" ht="24.95" customHeight="1">
      <c r="A11" s="42" t="s">
        <v>2</v>
      </c>
      <c r="B11" s="43"/>
      <c r="C11" s="43"/>
      <c r="D11" s="43"/>
      <c r="E11" s="43"/>
      <c r="F11" s="44"/>
    </row>
    <row r="12" spans="1:11" ht="46.5" customHeight="1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>
      <c r="A13" s="28" t="s">
        <v>13</v>
      </c>
      <c r="B13" s="17">
        <f>'Trimestre 1'!C1</f>
        <v>70</v>
      </c>
      <c r="C13" s="29">
        <f>'Trimestre 1'!B1</f>
        <v>321246.63</v>
      </c>
      <c r="D13" s="29">
        <f>'Trimestre 1'!G1</f>
        <v>9.4092538184758574</v>
      </c>
      <c r="E13" s="29">
        <v>449254.82</v>
      </c>
      <c r="F13" s="33" t="s">
        <v>298</v>
      </c>
      <c r="G13" s="7"/>
      <c r="H13" s="8"/>
      <c r="I13" s="8"/>
      <c r="J13" s="6"/>
      <c r="K13" s="6"/>
    </row>
    <row r="14" spans="1:11" ht="22.5" customHeight="1">
      <c r="A14" s="28" t="s">
        <v>14</v>
      </c>
      <c r="B14" s="17">
        <f>'Trimestre 2'!C1</f>
        <v>116</v>
      </c>
      <c r="C14" s="29">
        <f>'Trimestre 2'!B1</f>
        <v>307169.61000000004</v>
      </c>
      <c r="D14" s="29">
        <f>'Trimestre 2'!G1</f>
        <v>12.677517219232719</v>
      </c>
      <c r="E14" s="29">
        <v>184029.51</v>
      </c>
      <c r="F14" s="33" t="s">
        <v>299</v>
      </c>
      <c r="G14" s="6"/>
      <c r="H14" s="6"/>
      <c r="I14" s="6"/>
      <c r="J14" s="6"/>
      <c r="K14" s="6"/>
    </row>
    <row r="15" spans="1:11" ht="22.5" customHeight="1">
      <c r="A15" s="28" t="s">
        <v>15</v>
      </c>
      <c r="B15" s="17">
        <f>'Trimestre 3'!C1</f>
        <v>54</v>
      </c>
      <c r="C15" s="29">
        <f>'Trimestre 3'!B1</f>
        <v>176400.1400000001</v>
      </c>
      <c r="D15" s="29">
        <f>'Trimestre 3'!G1</f>
        <v>7.5631970019978363</v>
      </c>
      <c r="E15" s="29">
        <v>104873.08</v>
      </c>
      <c r="F15" s="33" t="s">
        <v>300</v>
      </c>
    </row>
    <row r="16" spans="1:11" ht="21.75" customHeight="1">
      <c r="A16" s="28" t="s">
        <v>16</v>
      </c>
      <c r="B16" s="17">
        <f>'Trimestre 4'!C1</f>
        <v>70</v>
      </c>
      <c r="C16" s="29">
        <f>'Trimestre 4'!B1</f>
        <v>137594.66999999998</v>
      </c>
      <c r="D16" s="29">
        <f>'Trimestre 4'!G1</f>
        <v>19.182443040853254</v>
      </c>
      <c r="E16" s="29">
        <v>361714.89</v>
      </c>
      <c r="F16" s="33" t="s">
        <v>301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321246.63</v>
      </c>
      <c r="C1">
        <f>COUNTA(A4:A203)</f>
        <v>70</v>
      </c>
      <c r="G1" s="16">
        <f>IF(B1&lt;&gt;0,H1/B1,0)</f>
        <v>9.4092538184758574</v>
      </c>
      <c r="H1" s="15">
        <f>SUM(H4:H195)</f>
        <v>3022691.080000001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22</v>
      </c>
      <c r="B4" s="12">
        <v>783.64</v>
      </c>
      <c r="C4" s="13">
        <v>43511</v>
      </c>
      <c r="D4" s="13">
        <v>43487</v>
      </c>
      <c r="E4" s="13"/>
      <c r="F4" s="13"/>
      <c r="G4" s="1">
        <f>D4-C4-(F4-E4)</f>
        <v>-24</v>
      </c>
      <c r="H4" s="12">
        <f>B4*G4</f>
        <v>-18807.36</v>
      </c>
    </row>
    <row r="5" spans="1:8">
      <c r="A5" s="19" t="s">
        <v>23</v>
      </c>
      <c r="B5" s="12">
        <v>702.43</v>
      </c>
      <c r="C5" s="13">
        <v>43450</v>
      </c>
      <c r="D5" s="13">
        <v>43495</v>
      </c>
      <c r="E5" s="13"/>
      <c r="F5" s="13"/>
      <c r="G5" s="1">
        <f t="shared" ref="G5:G68" si="0">D5-C5-(F5-E5)</f>
        <v>45</v>
      </c>
      <c r="H5" s="12">
        <f t="shared" ref="H5:H68" si="1">B5*G5</f>
        <v>31609.35</v>
      </c>
    </row>
    <row r="6" spans="1:8">
      <c r="A6" s="19" t="s">
        <v>24</v>
      </c>
      <c r="B6" s="12">
        <v>99</v>
      </c>
      <c r="C6" s="13">
        <v>43492</v>
      </c>
      <c r="D6" s="13">
        <v>43495</v>
      </c>
      <c r="E6" s="13"/>
      <c r="F6" s="13"/>
      <c r="G6" s="1">
        <f t="shared" si="0"/>
        <v>3</v>
      </c>
      <c r="H6" s="12">
        <f t="shared" si="1"/>
        <v>297</v>
      </c>
    </row>
    <row r="7" spans="1:8">
      <c r="A7" s="19" t="s">
        <v>25</v>
      </c>
      <c r="B7" s="12">
        <v>268.04000000000002</v>
      </c>
      <c r="C7" s="13">
        <v>43492</v>
      </c>
      <c r="D7" s="13">
        <v>43495</v>
      </c>
      <c r="E7" s="13"/>
      <c r="F7" s="13"/>
      <c r="G7" s="1">
        <f t="shared" si="0"/>
        <v>3</v>
      </c>
      <c r="H7" s="12">
        <f t="shared" si="1"/>
        <v>804.12000000000012</v>
      </c>
    </row>
    <row r="8" spans="1:8">
      <c r="A8" s="19" t="s">
        <v>26</v>
      </c>
      <c r="B8" s="12">
        <v>225</v>
      </c>
      <c r="C8" s="13">
        <v>43513</v>
      </c>
      <c r="D8" s="13">
        <v>43495</v>
      </c>
      <c r="E8" s="13"/>
      <c r="F8" s="13"/>
      <c r="G8" s="1">
        <f t="shared" si="0"/>
        <v>-18</v>
      </c>
      <c r="H8" s="12">
        <f t="shared" si="1"/>
        <v>-4050</v>
      </c>
    </row>
    <row r="9" spans="1:8">
      <c r="A9" s="19" t="s">
        <v>27</v>
      </c>
      <c r="B9" s="12">
        <v>436.39</v>
      </c>
      <c r="C9" s="13">
        <v>43513</v>
      </c>
      <c r="D9" s="13">
        <v>43495</v>
      </c>
      <c r="E9" s="13"/>
      <c r="F9" s="13"/>
      <c r="G9" s="1">
        <f t="shared" si="0"/>
        <v>-18</v>
      </c>
      <c r="H9" s="12">
        <f t="shared" si="1"/>
        <v>-7855.0199999999995</v>
      </c>
    </row>
    <row r="10" spans="1:8">
      <c r="A10" s="19" t="s">
        <v>28</v>
      </c>
      <c r="B10" s="12">
        <v>430.69</v>
      </c>
      <c r="C10" s="13">
        <v>43513</v>
      </c>
      <c r="D10" s="13">
        <v>43495</v>
      </c>
      <c r="E10" s="13"/>
      <c r="F10" s="13"/>
      <c r="G10" s="1">
        <f t="shared" si="0"/>
        <v>-18</v>
      </c>
      <c r="H10" s="12">
        <f t="shared" si="1"/>
        <v>-7752.42</v>
      </c>
    </row>
    <row r="11" spans="1:8">
      <c r="A11" s="19" t="s">
        <v>28</v>
      </c>
      <c r="B11" s="12">
        <v>5.7</v>
      </c>
      <c r="C11" s="13">
        <v>43513</v>
      </c>
      <c r="D11" s="13">
        <v>43495</v>
      </c>
      <c r="E11" s="13"/>
      <c r="F11" s="13"/>
      <c r="G11" s="1">
        <f t="shared" si="0"/>
        <v>-18</v>
      </c>
      <c r="H11" s="12">
        <f t="shared" si="1"/>
        <v>-102.60000000000001</v>
      </c>
    </row>
    <row r="12" spans="1:8">
      <c r="A12" s="19" t="s">
        <v>29</v>
      </c>
      <c r="B12" s="12">
        <v>100.05</v>
      </c>
      <c r="C12" s="13">
        <v>43471</v>
      </c>
      <c r="D12" s="13">
        <v>43495</v>
      </c>
      <c r="E12" s="13"/>
      <c r="F12" s="13"/>
      <c r="G12" s="1">
        <f t="shared" si="0"/>
        <v>24</v>
      </c>
      <c r="H12" s="12">
        <f t="shared" si="1"/>
        <v>2401.1999999999998</v>
      </c>
    </row>
    <row r="13" spans="1:8">
      <c r="A13" s="19" t="s">
        <v>30</v>
      </c>
      <c r="B13" s="12">
        <v>95.39</v>
      </c>
      <c r="C13" s="13">
        <v>43467</v>
      </c>
      <c r="D13" s="13">
        <v>43495</v>
      </c>
      <c r="E13" s="13"/>
      <c r="F13" s="13"/>
      <c r="G13" s="1">
        <f t="shared" si="0"/>
        <v>28</v>
      </c>
      <c r="H13" s="12">
        <f t="shared" si="1"/>
        <v>2670.92</v>
      </c>
    </row>
    <row r="14" spans="1:8">
      <c r="A14" s="19" t="s">
        <v>31</v>
      </c>
      <c r="B14" s="12">
        <v>166.96</v>
      </c>
      <c r="C14" s="13">
        <v>43467</v>
      </c>
      <c r="D14" s="13">
        <v>43495</v>
      </c>
      <c r="E14" s="13"/>
      <c r="F14" s="13"/>
      <c r="G14" s="1">
        <f t="shared" si="0"/>
        <v>28</v>
      </c>
      <c r="H14" s="12">
        <f t="shared" si="1"/>
        <v>4674.88</v>
      </c>
    </row>
    <row r="15" spans="1:8">
      <c r="A15" s="19" t="s">
        <v>32</v>
      </c>
      <c r="B15" s="12">
        <v>4751.3599999999997</v>
      </c>
      <c r="C15" s="13">
        <v>43511</v>
      </c>
      <c r="D15" s="13">
        <v>43495</v>
      </c>
      <c r="E15" s="13"/>
      <c r="F15" s="13"/>
      <c r="G15" s="1">
        <f t="shared" si="0"/>
        <v>-16</v>
      </c>
      <c r="H15" s="12">
        <f t="shared" si="1"/>
        <v>-76021.759999999995</v>
      </c>
    </row>
    <row r="16" spans="1:8">
      <c r="A16" s="19" t="s">
        <v>33</v>
      </c>
      <c r="B16" s="12">
        <v>3760.81</v>
      </c>
      <c r="C16" s="13">
        <v>43511</v>
      </c>
      <c r="D16" s="13">
        <v>43495</v>
      </c>
      <c r="E16" s="13"/>
      <c r="F16" s="13"/>
      <c r="G16" s="1">
        <f t="shared" si="0"/>
        <v>-16</v>
      </c>
      <c r="H16" s="12">
        <f t="shared" si="1"/>
        <v>-60172.959999999999</v>
      </c>
    </row>
    <row r="17" spans="1:8">
      <c r="A17" s="19" t="s">
        <v>34</v>
      </c>
      <c r="B17" s="12">
        <v>164.24</v>
      </c>
      <c r="C17" s="13">
        <v>43441</v>
      </c>
      <c r="D17" s="13">
        <v>43495</v>
      </c>
      <c r="E17" s="13"/>
      <c r="F17" s="13"/>
      <c r="G17" s="1">
        <f t="shared" si="0"/>
        <v>54</v>
      </c>
      <c r="H17" s="12">
        <f t="shared" si="1"/>
        <v>8868.9600000000009</v>
      </c>
    </row>
    <row r="18" spans="1:8">
      <c r="A18" s="19" t="s">
        <v>35</v>
      </c>
      <c r="B18" s="12">
        <v>37078.33</v>
      </c>
      <c r="C18" s="13">
        <v>43456</v>
      </c>
      <c r="D18" s="13">
        <v>43495</v>
      </c>
      <c r="E18" s="13"/>
      <c r="F18" s="13"/>
      <c r="G18" s="1">
        <f t="shared" si="0"/>
        <v>39</v>
      </c>
      <c r="H18" s="12">
        <f t="shared" si="1"/>
        <v>1446054.87</v>
      </c>
    </row>
    <row r="19" spans="1:8">
      <c r="A19" s="19" t="s">
        <v>35</v>
      </c>
      <c r="B19" s="12">
        <v>40189.160000000003</v>
      </c>
      <c r="C19" s="13">
        <v>43456</v>
      </c>
      <c r="D19" s="13">
        <v>43495</v>
      </c>
      <c r="E19" s="13"/>
      <c r="F19" s="13"/>
      <c r="G19" s="1">
        <f t="shared" si="0"/>
        <v>39</v>
      </c>
      <c r="H19" s="12">
        <f t="shared" si="1"/>
        <v>1567377.2400000002</v>
      </c>
    </row>
    <row r="20" spans="1:8">
      <c r="A20" s="19" t="s">
        <v>36</v>
      </c>
      <c r="B20" s="12">
        <v>7232.9</v>
      </c>
      <c r="C20" s="13">
        <v>43457</v>
      </c>
      <c r="D20" s="13">
        <v>43495</v>
      </c>
      <c r="E20" s="13"/>
      <c r="F20" s="13"/>
      <c r="G20" s="1">
        <f t="shared" si="0"/>
        <v>38</v>
      </c>
      <c r="H20" s="12">
        <f t="shared" si="1"/>
        <v>274850.2</v>
      </c>
    </row>
    <row r="21" spans="1:8">
      <c r="A21" s="19" t="s">
        <v>37</v>
      </c>
      <c r="B21" s="12">
        <v>257.7</v>
      </c>
      <c r="C21" s="13">
        <v>43530</v>
      </c>
      <c r="D21" s="13">
        <v>43503</v>
      </c>
      <c r="E21" s="13"/>
      <c r="F21" s="13"/>
      <c r="G21" s="1">
        <f t="shared" si="0"/>
        <v>-27</v>
      </c>
      <c r="H21" s="12">
        <f t="shared" si="1"/>
        <v>-6957.9</v>
      </c>
    </row>
    <row r="22" spans="1:8">
      <c r="A22" s="19" t="s">
        <v>38</v>
      </c>
      <c r="B22" s="12">
        <v>15.3</v>
      </c>
      <c r="C22" s="13">
        <v>43519</v>
      </c>
      <c r="D22" s="13">
        <v>43503</v>
      </c>
      <c r="E22" s="13"/>
      <c r="F22" s="13"/>
      <c r="G22" s="1">
        <f t="shared" si="0"/>
        <v>-16</v>
      </c>
      <c r="H22" s="12">
        <f t="shared" si="1"/>
        <v>-244.8</v>
      </c>
    </row>
    <row r="23" spans="1:8">
      <c r="A23" s="19" t="s">
        <v>39</v>
      </c>
      <c r="B23" s="12">
        <v>20</v>
      </c>
      <c r="C23" s="13">
        <v>43519</v>
      </c>
      <c r="D23" s="13">
        <v>43503</v>
      </c>
      <c r="E23" s="13"/>
      <c r="F23" s="13"/>
      <c r="G23" s="1">
        <f t="shared" si="0"/>
        <v>-16</v>
      </c>
      <c r="H23" s="12">
        <f t="shared" si="1"/>
        <v>-320</v>
      </c>
    </row>
    <row r="24" spans="1:8">
      <c r="A24" s="19" t="s">
        <v>40</v>
      </c>
      <c r="B24" s="12">
        <v>34738.720000000001</v>
      </c>
      <c r="C24" s="13">
        <v>43492</v>
      </c>
      <c r="D24" s="13">
        <v>43503</v>
      </c>
      <c r="E24" s="13"/>
      <c r="F24" s="13"/>
      <c r="G24" s="1">
        <f t="shared" si="0"/>
        <v>11</v>
      </c>
      <c r="H24" s="12">
        <f t="shared" si="1"/>
        <v>382125.92000000004</v>
      </c>
    </row>
    <row r="25" spans="1:8">
      <c r="A25" s="19" t="s">
        <v>41</v>
      </c>
      <c r="B25" s="12">
        <v>6734.74</v>
      </c>
      <c r="C25" s="13">
        <v>43492</v>
      </c>
      <c r="D25" s="13">
        <v>43503</v>
      </c>
      <c r="E25" s="13"/>
      <c r="F25" s="13"/>
      <c r="G25" s="1">
        <f t="shared" si="0"/>
        <v>11</v>
      </c>
      <c r="H25" s="12">
        <f t="shared" si="1"/>
        <v>74082.14</v>
      </c>
    </row>
    <row r="26" spans="1:8">
      <c r="A26" s="19" t="s">
        <v>40</v>
      </c>
      <c r="B26" s="12">
        <v>37355.57</v>
      </c>
      <c r="C26" s="13">
        <v>43492</v>
      </c>
      <c r="D26" s="13">
        <v>43503</v>
      </c>
      <c r="E26" s="13"/>
      <c r="F26" s="13"/>
      <c r="G26" s="1">
        <f t="shared" si="0"/>
        <v>11</v>
      </c>
      <c r="H26" s="12">
        <f t="shared" si="1"/>
        <v>410911.27</v>
      </c>
    </row>
    <row r="27" spans="1:8">
      <c r="A27" s="19" t="s">
        <v>42</v>
      </c>
      <c r="B27" s="12">
        <v>154.47999999999999</v>
      </c>
      <c r="C27" s="13">
        <v>43492</v>
      </c>
      <c r="D27" s="13">
        <v>43503</v>
      </c>
      <c r="E27" s="13"/>
      <c r="F27" s="13"/>
      <c r="G27" s="1">
        <f t="shared" si="0"/>
        <v>11</v>
      </c>
      <c r="H27" s="12">
        <f t="shared" si="1"/>
        <v>1699.28</v>
      </c>
    </row>
    <row r="28" spans="1:8">
      <c r="A28" s="19" t="s">
        <v>43</v>
      </c>
      <c r="B28" s="12">
        <v>800</v>
      </c>
      <c r="C28" s="13">
        <v>43509</v>
      </c>
      <c r="D28" s="13">
        <v>43503</v>
      </c>
      <c r="E28" s="13"/>
      <c r="F28" s="13"/>
      <c r="G28" s="1">
        <f t="shared" si="0"/>
        <v>-6</v>
      </c>
      <c r="H28" s="12">
        <f t="shared" si="1"/>
        <v>-4800</v>
      </c>
    </row>
    <row r="29" spans="1:8">
      <c r="A29" s="19" t="s">
        <v>44</v>
      </c>
      <c r="B29" s="12">
        <v>15550</v>
      </c>
      <c r="C29" s="13">
        <v>43530</v>
      </c>
      <c r="D29" s="13">
        <v>43508</v>
      </c>
      <c r="E29" s="13"/>
      <c r="F29" s="13"/>
      <c r="G29" s="1">
        <f t="shared" si="0"/>
        <v>-22</v>
      </c>
      <c r="H29" s="12">
        <f t="shared" si="1"/>
        <v>-342100</v>
      </c>
    </row>
    <row r="30" spans="1:8">
      <c r="A30" s="19" t="s">
        <v>45</v>
      </c>
      <c r="B30" s="12">
        <v>423</v>
      </c>
      <c r="C30" s="13">
        <v>43534</v>
      </c>
      <c r="D30" s="13">
        <v>43508</v>
      </c>
      <c r="E30" s="13"/>
      <c r="F30" s="13"/>
      <c r="G30" s="1">
        <f t="shared" si="0"/>
        <v>-26</v>
      </c>
      <c r="H30" s="12">
        <f t="shared" si="1"/>
        <v>-10998</v>
      </c>
    </row>
    <row r="31" spans="1:8">
      <c r="A31" s="19" t="s">
        <v>46</v>
      </c>
      <c r="B31" s="12">
        <v>26.45</v>
      </c>
      <c r="C31" s="13">
        <v>43519</v>
      </c>
      <c r="D31" s="13">
        <v>43508</v>
      </c>
      <c r="E31" s="13"/>
      <c r="F31" s="13"/>
      <c r="G31" s="1">
        <f t="shared" si="0"/>
        <v>-11</v>
      </c>
      <c r="H31" s="12">
        <f t="shared" si="1"/>
        <v>-290.95</v>
      </c>
    </row>
    <row r="32" spans="1:8">
      <c r="A32" s="19" t="s">
        <v>47</v>
      </c>
      <c r="B32" s="12">
        <v>76.64</v>
      </c>
      <c r="C32" s="13">
        <v>43534</v>
      </c>
      <c r="D32" s="13">
        <v>43517</v>
      </c>
      <c r="E32" s="13"/>
      <c r="F32" s="13"/>
      <c r="G32" s="1">
        <f t="shared" si="0"/>
        <v>-17</v>
      </c>
      <c r="H32" s="12">
        <f t="shared" si="1"/>
        <v>-1302.8800000000001</v>
      </c>
    </row>
    <row r="33" spans="1:8">
      <c r="A33" s="19" t="s">
        <v>48</v>
      </c>
      <c r="B33" s="12">
        <v>1200</v>
      </c>
      <c r="C33" s="13">
        <v>43546</v>
      </c>
      <c r="D33" s="13">
        <v>43517</v>
      </c>
      <c r="E33" s="13"/>
      <c r="F33" s="13"/>
      <c r="G33" s="1">
        <f t="shared" si="0"/>
        <v>-29</v>
      </c>
      <c r="H33" s="12">
        <f t="shared" si="1"/>
        <v>-34800</v>
      </c>
    </row>
    <row r="34" spans="1:8">
      <c r="A34" s="19" t="s">
        <v>49</v>
      </c>
      <c r="B34" s="12">
        <v>189.42</v>
      </c>
      <c r="C34" s="13">
        <v>43492</v>
      </c>
      <c r="D34" s="13">
        <v>43517</v>
      </c>
      <c r="E34" s="13"/>
      <c r="F34" s="13"/>
      <c r="G34" s="1">
        <f t="shared" si="0"/>
        <v>25</v>
      </c>
      <c r="H34" s="12">
        <f t="shared" si="1"/>
        <v>4735.5</v>
      </c>
    </row>
    <row r="35" spans="1:8">
      <c r="A35" s="19" t="s">
        <v>50</v>
      </c>
      <c r="B35" s="12">
        <v>390.1</v>
      </c>
      <c r="C35" s="13">
        <v>43517</v>
      </c>
      <c r="D35" s="13">
        <v>43517</v>
      </c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 t="s">
        <v>51</v>
      </c>
      <c r="B36" s="12">
        <v>31.87</v>
      </c>
      <c r="C36" s="13">
        <v>43520</v>
      </c>
      <c r="D36" s="13">
        <v>43517</v>
      </c>
      <c r="E36" s="13"/>
      <c r="F36" s="13"/>
      <c r="G36" s="1">
        <f t="shared" si="0"/>
        <v>-3</v>
      </c>
      <c r="H36" s="12">
        <f t="shared" si="1"/>
        <v>-95.61</v>
      </c>
    </row>
    <row r="37" spans="1:8">
      <c r="A37" s="19" t="s">
        <v>52</v>
      </c>
      <c r="B37" s="12">
        <v>31.87</v>
      </c>
      <c r="C37" s="13">
        <v>43524</v>
      </c>
      <c r="D37" s="13">
        <v>43517</v>
      </c>
      <c r="E37" s="13"/>
      <c r="F37" s="13"/>
      <c r="G37" s="1">
        <f t="shared" si="0"/>
        <v>-7</v>
      </c>
      <c r="H37" s="12">
        <f t="shared" si="1"/>
        <v>-223.09</v>
      </c>
    </row>
    <row r="38" spans="1:8">
      <c r="A38" s="19" t="s">
        <v>53</v>
      </c>
      <c r="B38" s="12">
        <v>1021.57</v>
      </c>
      <c r="C38" s="13">
        <v>43517</v>
      </c>
      <c r="D38" s="13">
        <v>43517</v>
      </c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 t="s">
        <v>53</v>
      </c>
      <c r="B39" s="12">
        <v>24299.66</v>
      </c>
      <c r="C39" s="13">
        <v>43517</v>
      </c>
      <c r="D39" s="13">
        <v>43517</v>
      </c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 t="s">
        <v>53</v>
      </c>
      <c r="B40" s="12">
        <v>26851.42</v>
      </c>
      <c r="C40" s="13">
        <v>43517</v>
      </c>
      <c r="D40" s="13">
        <v>43517</v>
      </c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 t="s">
        <v>54</v>
      </c>
      <c r="B41" s="12">
        <v>5225.8900000000003</v>
      </c>
      <c r="C41" s="13">
        <v>43517</v>
      </c>
      <c r="D41" s="13">
        <v>43517</v>
      </c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 t="s">
        <v>55</v>
      </c>
      <c r="B42" s="12">
        <v>373.63</v>
      </c>
      <c r="C42" s="13">
        <v>43517</v>
      </c>
      <c r="D42" s="13">
        <v>43517</v>
      </c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 t="s">
        <v>56</v>
      </c>
      <c r="B43" s="12">
        <v>4751.3599999999997</v>
      </c>
      <c r="C43" s="13">
        <v>43538</v>
      </c>
      <c r="D43" s="13">
        <v>43517</v>
      </c>
      <c r="E43" s="13"/>
      <c r="F43" s="13"/>
      <c r="G43" s="1">
        <f t="shared" si="0"/>
        <v>-21</v>
      </c>
      <c r="H43" s="12">
        <f t="shared" si="1"/>
        <v>-99778.559999999998</v>
      </c>
    </row>
    <row r="44" spans="1:8">
      <c r="A44" s="19" t="s">
        <v>57</v>
      </c>
      <c r="B44" s="12">
        <v>3760.81</v>
      </c>
      <c r="C44" s="13">
        <v>43539</v>
      </c>
      <c r="D44" s="13">
        <v>43517</v>
      </c>
      <c r="E44" s="13"/>
      <c r="F44" s="13"/>
      <c r="G44" s="1">
        <f t="shared" si="0"/>
        <v>-22</v>
      </c>
      <c r="H44" s="12">
        <f t="shared" si="1"/>
        <v>-82737.819999999992</v>
      </c>
    </row>
    <row r="45" spans="1:8">
      <c r="A45" s="19" t="s">
        <v>58</v>
      </c>
      <c r="B45" s="12">
        <v>300</v>
      </c>
      <c r="C45" s="13">
        <v>43548</v>
      </c>
      <c r="D45" s="13">
        <v>43521</v>
      </c>
      <c r="E45" s="13"/>
      <c r="F45" s="13"/>
      <c r="G45" s="1">
        <f t="shared" si="0"/>
        <v>-27</v>
      </c>
      <c r="H45" s="12">
        <f t="shared" si="1"/>
        <v>-8100</v>
      </c>
    </row>
    <row r="46" spans="1:8">
      <c r="A46" s="19" t="s">
        <v>59</v>
      </c>
      <c r="B46" s="12">
        <v>41.73</v>
      </c>
      <c r="C46" s="13">
        <v>43471</v>
      </c>
      <c r="D46" s="13">
        <v>43530</v>
      </c>
      <c r="E46" s="13"/>
      <c r="F46" s="13"/>
      <c r="G46" s="1">
        <f t="shared" si="0"/>
        <v>59</v>
      </c>
      <c r="H46" s="12">
        <f t="shared" si="1"/>
        <v>2462.0699999999997</v>
      </c>
    </row>
    <row r="47" spans="1:8">
      <c r="A47" s="19" t="s">
        <v>60</v>
      </c>
      <c r="B47" s="12">
        <v>752.73</v>
      </c>
      <c r="C47" s="13">
        <v>43553</v>
      </c>
      <c r="D47" s="13">
        <v>43530</v>
      </c>
      <c r="E47" s="13"/>
      <c r="F47" s="13"/>
      <c r="G47" s="1">
        <f t="shared" si="0"/>
        <v>-23</v>
      </c>
      <c r="H47" s="12">
        <f t="shared" si="1"/>
        <v>-17312.79</v>
      </c>
    </row>
    <row r="48" spans="1:8">
      <c r="A48" s="19" t="s">
        <v>61</v>
      </c>
      <c r="B48" s="12">
        <v>16.22</v>
      </c>
      <c r="C48" s="13">
        <v>43532</v>
      </c>
      <c r="D48" s="13">
        <v>43530</v>
      </c>
      <c r="E48" s="13"/>
      <c r="F48" s="13"/>
      <c r="G48" s="1">
        <f t="shared" si="0"/>
        <v>-2</v>
      </c>
      <c r="H48" s="12">
        <f t="shared" si="1"/>
        <v>-32.44</v>
      </c>
    </row>
    <row r="49" spans="1:8">
      <c r="A49" s="19" t="s">
        <v>62</v>
      </c>
      <c r="B49" s="12">
        <v>37.68</v>
      </c>
      <c r="C49" s="13">
        <v>43533</v>
      </c>
      <c r="D49" s="13">
        <v>43530</v>
      </c>
      <c r="E49" s="13"/>
      <c r="F49" s="13"/>
      <c r="G49" s="1">
        <f t="shared" si="0"/>
        <v>-3</v>
      </c>
      <c r="H49" s="12">
        <f t="shared" si="1"/>
        <v>-113.03999999999999</v>
      </c>
    </row>
    <row r="50" spans="1:8">
      <c r="A50" s="19" t="s">
        <v>63</v>
      </c>
      <c r="B50" s="12">
        <v>30.87</v>
      </c>
      <c r="C50" s="13">
        <v>43538</v>
      </c>
      <c r="D50" s="13">
        <v>43530</v>
      </c>
      <c r="E50" s="13"/>
      <c r="F50" s="13"/>
      <c r="G50" s="1">
        <f t="shared" si="0"/>
        <v>-8</v>
      </c>
      <c r="H50" s="12">
        <f t="shared" si="1"/>
        <v>-246.96</v>
      </c>
    </row>
    <row r="51" spans="1:8">
      <c r="A51" s="19" t="s">
        <v>64</v>
      </c>
      <c r="B51" s="12">
        <v>30.87</v>
      </c>
      <c r="C51" s="13">
        <v>43538</v>
      </c>
      <c r="D51" s="13">
        <v>43530</v>
      </c>
      <c r="E51" s="13"/>
      <c r="F51" s="13"/>
      <c r="G51" s="1">
        <f t="shared" si="0"/>
        <v>-8</v>
      </c>
      <c r="H51" s="12">
        <f t="shared" si="1"/>
        <v>-246.96</v>
      </c>
    </row>
    <row r="52" spans="1:8">
      <c r="A52" s="19" t="s">
        <v>65</v>
      </c>
      <c r="B52" s="12">
        <v>480</v>
      </c>
      <c r="C52" s="13">
        <v>43572</v>
      </c>
      <c r="D52" s="13">
        <v>43532</v>
      </c>
      <c r="E52" s="13"/>
      <c r="F52" s="13"/>
      <c r="G52" s="1">
        <f t="shared" si="0"/>
        <v>-40</v>
      </c>
      <c r="H52" s="12">
        <f t="shared" si="1"/>
        <v>-19200</v>
      </c>
    </row>
    <row r="53" spans="1:8">
      <c r="A53" s="19" t="s">
        <v>66</v>
      </c>
      <c r="B53" s="12">
        <v>307.5</v>
      </c>
      <c r="C53" s="13">
        <v>43247</v>
      </c>
      <c r="D53" s="13">
        <v>43538</v>
      </c>
      <c r="E53" s="13"/>
      <c r="F53" s="13"/>
      <c r="G53" s="1">
        <f t="shared" si="0"/>
        <v>291</v>
      </c>
      <c r="H53" s="12">
        <f t="shared" si="1"/>
        <v>89482.5</v>
      </c>
    </row>
    <row r="54" spans="1:8">
      <c r="A54" s="19" t="s">
        <v>67</v>
      </c>
      <c r="B54" s="12">
        <v>741.82</v>
      </c>
      <c r="C54" s="13">
        <v>43546</v>
      </c>
      <c r="D54" s="13">
        <v>43538</v>
      </c>
      <c r="E54" s="13"/>
      <c r="F54" s="13"/>
      <c r="G54" s="1">
        <f t="shared" si="0"/>
        <v>-8</v>
      </c>
      <c r="H54" s="12">
        <f t="shared" si="1"/>
        <v>-5934.56</v>
      </c>
    </row>
    <row r="55" spans="1:8">
      <c r="A55" s="19" t="s">
        <v>68</v>
      </c>
      <c r="B55" s="12">
        <v>114.43</v>
      </c>
      <c r="C55" s="13">
        <v>43561</v>
      </c>
      <c r="D55" s="13">
        <v>43538</v>
      </c>
      <c r="E55" s="13"/>
      <c r="F55" s="13"/>
      <c r="G55" s="1">
        <f t="shared" si="0"/>
        <v>-23</v>
      </c>
      <c r="H55" s="12">
        <f t="shared" si="1"/>
        <v>-2631.8900000000003</v>
      </c>
    </row>
    <row r="56" spans="1:8">
      <c r="A56" s="19" t="s">
        <v>69</v>
      </c>
      <c r="B56" s="12">
        <v>359.84</v>
      </c>
      <c r="C56" s="13">
        <v>43559</v>
      </c>
      <c r="D56" s="13">
        <v>43538</v>
      </c>
      <c r="E56" s="13"/>
      <c r="F56" s="13"/>
      <c r="G56" s="1">
        <f t="shared" si="0"/>
        <v>-21</v>
      </c>
      <c r="H56" s="12">
        <f t="shared" si="1"/>
        <v>-7556.6399999999994</v>
      </c>
    </row>
    <row r="57" spans="1:8">
      <c r="A57" s="19" t="s">
        <v>69</v>
      </c>
      <c r="B57" s="12">
        <v>50</v>
      </c>
      <c r="C57" s="13">
        <v>43559</v>
      </c>
      <c r="D57" s="13">
        <v>43538</v>
      </c>
      <c r="E57" s="13"/>
      <c r="F57" s="13"/>
      <c r="G57" s="1">
        <f t="shared" si="0"/>
        <v>-21</v>
      </c>
      <c r="H57" s="12">
        <f t="shared" si="1"/>
        <v>-1050</v>
      </c>
    </row>
    <row r="58" spans="1:8">
      <c r="A58" s="19" t="s">
        <v>70</v>
      </c>
      <c r="B58" s="12">
        <v>15181.85</v>
      </c>
      <c r="C58" s="13">
        <v>43546</v>
      </c>
      <c r="D58" s="13">
        <v>43538</v>
      </c>
      <c r="E58" s="13"/>
      <c r="F58" s="13"/>
      <c r="G58" s="1">
        <f t="shared" si="0"/>
        <v>-8</v>
      </c>
      <c r="H58" s="12">
        <f t="shared" si="1"/>
        <v>-121454.8</v>
      </c>
    </row>
    <row r="59" spans="1:8">
      <c r="A59" s="19" t="s">
        <v>70</v>
      </c>
      <c r="B59" s="12">
        <v>31108.76</v>
      </c>
      <c r="C59" s="13">
        <v>43546</v>
      </c>
      <c r="D59" s="13">
        <v>43538</v>
      </c>
      <c r="E59" s="13"/>
      <c r="F59" s="13"/>
      <c r="G59" s="1">
        <f t="shared" si="0"/>
        <v>-8</v>
      </c>
      <c r="H59" s="12">
        <f t="shared" si="1"/>
        <v>-248870.08</v>
      </c>
    </row>
    <row r="60" spans="1:8">
      <c r="A60" s="19" t="s">
        <v>71</v>
      </c>
      <c r="B60" s="12">
        <v>31.88</v>
      </c>
      <c r="C60" s="13">
        <v>43552</v>
      </c>
      <c r="D60" s="13">
        <v>43538</v>
      </c>
      <c r="E60" s="13"/>
      <c r="F60" s="13"/>
      <c r="G60" s="1">
        <f t="shared" si="0"/>
        <v>-14</v>
      </c>
      <c r="H60" s="12">
        <f t="shared" si="1"/>
        <v>-446.32</v>
      </c>
    </row>
    <row r="61" spans="1:8">
      <c r="A61" s="19" t="s">
        <v>72</v>
      </c>
      <c r="B61" s="12">
        <v>31.88</v>
      </c>
      <c r="C61" s="13">
        <v>43552</v>
      </c>
      <c r="D61" s="13">
        <v>43538</v>
      </c>
      <c r="E61" s="13"/>
      <c r="F61" s="13"/>
      <c r="G61" s="1">
        <f t="shared" si="0"/>
        <v>-14</v>
      </c>
      <c r="H61" s="12">
        <f t="shared" si="1"/>
        <v>-446.32</v>
      </c>
    </row>
    <row r="62" spans="1:8">
      <c r="A62" s="19" t="s">
        <v>73</v>
      </c>
      <c r="B62" s="12">
        <v>330.36</v>
      </c>
      <c r="C62" s="13">
        <v>43567</v>
      </c>
      <c r="D62" s="13">
        <v>43553</v>
      </c>
      <c r="E62" s="13"/>
      <c r="F62" s="13"/>
      <c r="G62" s="1">
        <f t="shared" si="0"/>
        <v>-14</v>
      </c>
      <c r="H62" s="12">
        <f t="shared" si="1"/>
        <v>-4625.04</v>
      </c>
    </row>
    <row r="63" spans="1:8">
      <c r="A63" s="19" t="s">
        <v>73</v>
      </c>
      <c r="B63" s="12">
        <v>98</v>
      </c>
      <c r="C63" s="13">
        <v>43567</v>
      </c>
      <c r="D63" s="13">
        <v>43553</v>
      </c>
      <c r="E63" s="13"/>
      <c r="F63" s="13"/>
      <c r="G63" s="1">
        <f t="shared" si="0"/>
        <v>-14</v>
      </c>
      <c r="H63" s="12">
        <f t="shared" si="1"/>
        <v>-1372</v>
      </c>
    </row>
    <row r="64" spans="1:8">
      <c r="A64" s="19" t="s">
        <v>74</v>
      </c>
      <c r="B64" s="12">
        <v>541.96</v>
      </c>
      <c r="C64" s="13">
        <v>43567</v>
      </c>
      <c r="D64" s="13">
        <v>43553</v>
      </c>
      <c r="E64" s="13"/>
      <c r="F64" s="13"/>
      <c r="G64" s="1">
        <f t="shared" si="0"/>
        <v>-14</v>
      </c>
      <c r="H64" s="12">
        <f t="shared" si="1"/>
        <v>-7587.4400000000005</v>
      </c>
    </row>
    <row r="65" spans="1:8">
      <c r="A65" s="19" t="s">
        <v>74</v>
      </c>
      <c r="B65" s="12">
        <v>70</v>
      </c>
      <c r="C65" s="13">
        <v>43567</v>
      </c>
      <c r="D65" s="13">
        <v>43553</v>
      </c>
      <c r="E65" s="13"/>
      <c r="F65" s="13"/>
      <c r="G65" s="1">
        <f t="shared" si="0"/>
        <v>-14</v>
      </c>
      <c r="H65" s="12">
        <f t="shared" si="1"/>
        <v>-980</v>
      </c>
    </row>
    <row r="66" spans="1:8">
      <c r="A66" s="19" t="s">
        <v>75</v>
      </c>
      <c r="B66" s="12">
        <v>662.94</v>
      </c>
      <c r="C66" s="13">
        <v>43567</v>
      </c>
      <c r="D66" s="13">
        <v>43553</v>
      </c>
      <c r="E66" s="13"/>
      <c r="F66" s="13"/>
      <c r="G66" s="1">
        <f t="shared" si="0"/>
        <v>-14</v>
      </c>
      <c r="H66" s="12">
        <f t="shared" si="1"/>
        <v>-9281.16</v>
      </c>
    </row>
    <row r="67" spans="1:8">
      <c r="A67" s="19" t="s">
        <v>75</v>
      </c>
      <c r="B67" s="12">
        <v>100</v>
      </c>
      <c r="C67" s="13">
        <v>43567</v>
      </c>
      <c r="D67" s="13">
        <v>43553</v>
      </c>
      <c r="E67" s="13"/>
      <c r="F67" s="13"/>
      <c r="G67" s="1">
        <f t="shared" si="0"/>
        <v>-14</v>
      </c>
      <c r="H67" s="12">
        <f t="shared" si="1"/>
        <v>-1400</v>
      </c>
    </row>
    <row r="68" spans="1:8">
      <c r="A68" s="19" t="s">
        <v>76</v>
      </c>
      <c r="B68" s="12">
        <v>4751.3599999999997</v>
      </c>
      <c r="C68" s="13">
        <v>43561</v>
      </c>
      <c r="D68" s="13">
        <v>43553</v>
      </c>
      <c r="E68" s="13"/>
      <c r="F68" s="13"/>
      <c r="G68" s="1">
        <f t="shared" si="0"/>
        <v>-8</v>
      </c>
      <c r="H68" s="12">
        <f t="shared" si="1"/>
        <v>-38010.879999999997</v>
      </c>
    </row>
    <row r="69" spans="1:8">
      <c r="A69" s="19" t="s">
        <v>77</v>
      </c>
      <c r="B69" s="12">
        <v>3760.81</v>
      </c>
      <c r="C69" s="13">
        <v>43561</v>
      </c>
      <c r="D69" s="13">
        <v>43553</v>
      </c>
      <c r="E69" s="13"/>
      <c r="F69" s="13"/>
      <c r="G69" s="1">
        <f t="shared" ref="G69:G132" si="2">D69-C69-(F69-E69)</f>
        <v>-8</v>
      </c>
      <c r="H69" s="12">
        <f t="shared" ref="H69:H132" si="3">B69*G69</f>
        <v>-30086.48</v>
      </c>
    </row>
    <row r="70" spans="1:8">
      <c r="A70" s="19" t="s">
        <v>78</v>
      </c>
      <c r="B70" s="12">
        <v>187.58</v>
      </c>
      <c r="C70" s="13">
        <v>43551</v>
      </c>
      <c r="D70" s="13">
        <v>43553</v>
      </c>
      <c r="E70" s="13"/>
      <c r="F70" s="13"/>
      <c r="G70" s="1">
        <f t="shared" si="2"/>
        <v>2</v>
      </c>
      <c r="H70" s="12">
        <f t="shared" si="3"/>
        <v>375.16</v>
      </c>
    </row>
    <row r="71" spans="1:8">
      <c r="A71" s="19" t="s">
        <v>79</v>
      </c>
      <c r="B71" s="12">
        <v>105.74</v>
      </c>
      <c r="C71" s="13">
        <v>43530</v>
      </c>
      <c r="D71" s="13">
        <v>43553</v>
      </c>
      <c r="E71" s="13"/>
      <c r="F71" s="13"/>
      <c r="G71" s="1">
        <f t="shared" si="2"/>
        <v>23</v>
      </c>
      <c r="H71" s="12">
        <f t="shared" si="3"/>
        <v>2432.02</v>
      </c>
    </row>
    <row r="72" spans="1:8">
      <c r="A72" s="19" t="s">
        <v>80</v>
      </c>
      <c r="B72" s="12">
        <v>92.11</v>
      </c>
      <c r="C72" s="13">
        <v>43530</v>
      </c>
      <c r="D72" s="13">
        <v>43553</v>
      </c>
      <c r="E72" s="13"/>
      <c r="F72" s="13"/>
      <c r="G72" s="1">
        <f t="shared" si="2"/>
        <v>23</v>
      </c>
      <c r="H72" s="12">
        <f t="shared" si="3"/>
        <v>2118.5300000000002</v>
      </c>
    </row>
    <row r="73" spans="1:8">
      <c r="A73" s="19" t="s">
        <v>81</v>
      </c>
      <c r="B73" s="12">
        <v>157.41999999999999</v>
      </c>
      <c r="C73" s="13">
        <v>43559</v>
      </c>
      <c r="D73" s="13">
        <v>43553</v>
      </c>
      <c r="E73" s="13"/>
      <c r="F73" s="13"/>
      <c r="G73" s="1">
        <f t="shared" si="2"/>
        <v>-6</v>
      </c>
      <c r="H73" s="12">
        <f t="shared" si="3"/>
        <v>-944.52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307169.61000000004</v>
      </c>
      <c r="C1">
        <f>COUNTA(A4:A203)</f>
        <v>116</v>
      </c>
      <c r="G1" s="16">
        <f>IF(B1&lt;&gt;0,H1/B1,0)</f>
        <v>12.677517219232719</v>
      </c>
      <c r="H1" s="15">
        <f>SUM(H4:H195)</f>
        <v>3894148.0199999996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82</v>
      </c>
      <c r="B4" s="12">
        <v>8530</v>
      </c>
      <c r="C4" s="13">
        <v>43560</v>
      </c>
      <c r="D4" s="13">
        <v>43563</v>
      </c>
      <c r="E4" s="13"/>
      <c r="F4" s="13"/>
      <c r="G4" s="1">
        <f>D4-C4-(F4-E4)</f>
        <v>3</v>
      </c>
      <c r="H4" s="12">
        <f>B4*G4</f>
        <v>25590</v>
      </c>
    </row>
    <row r="5" spans="1:8">
      <c r="A5" s="19" t="s">
        <v>83</v>
      </c>
      <c r="B5" s="12">
        <v>30.88</v>
      </c>
      <c r="C5" s="13">
        <v>43561</v>
      </c>
      <c r="D5" s="13">
        <v>43563</v>
      </c>
      <c r="E5" s="13"/>
      <c r="F5" s="13"/>
      <c r="G5" s="1">
        <f t="shared" ref="G5:G68" si="0">D5-C5-(F5-E5)</f>
        <v>2</v>
      </c>
      <c r="H5" s="12">
        <f t="shared" ref="H5:H68" si="1">B5*G5</f>
        <v>61.76</v>
      </c>
    </row>
    <row r="6" spans="1:8">
      <c r="A6" s="19" t="s">
        <v>84</v>
      </c>
      <c r="B6" s="12">
        <v>30.88</v>
      </c>
      <c r="C6" s="13">
        <v>43561</v>
      </c>
      <c r="D6" s="13">
        <v>43563</v>
      </c>
      <c r="E6" s="13"/>
      <c r="F6" s="13"/>
      <c r="G6" s="1">
        <f t="shared" si="0"/>
        <v>2</v>
      </c>
      <c r="H6" s="12">
        <f t="shared" si="1"/>
        <v>61.76</v>
      </c>
    </row>
    <row r="7" spans="1:8">
      <c r="A7" s="19" t="s">
        <v>85</v>
      </c>
      <c r="B7" s="12">
        <v>157.55000000000001</v>
      </c>
      <c r="C7" s="13">
        <v>43559</v>
      </c>
      <c r="D7" s="13">
        <v>43563</v>
      </c>
      <c r="E7" s="13"/>
      <c r="F7" s="13"/>
      <c r="G7" s="1">
        <f t="shared" si="0"/>
        <v>4</v>
      </c>
      <c r="H7" s="12">
        <f t="shared" si="1"/>
        <v>630.20000000000005</v>
      </c>
    </row>
    <row r="8" spans="1:8">
      <c r="A8" s="19" t="s">
        <v>86</v>
      </c>
      <c r="B8" s="12">
        <v>256</v>
      </c>
      <c r="C8" s="13">
        <v>43566</v>
      </c>
      <c r="D8" s="13">
        <v>43563</v>
      </c>
      <c r="E8" s="13"/>
      <c r="F8" s="13"/>
      <c r="G8" s="1">
        <f t="shared" si="0"/>
        <v>-3</v>
      </c>
      <c r="H8" s="12">
        <f t="shared" si="1"/>
        <v>-768</v>
      </c>
    </row>
    <row r="9" spans="1:8">
      <c r="A9" s="19" t="s">
        <v>87</v>
      </c>
      <c r="B9" s="12">
        <v>680.33</v>
      </c>
      <c r="C9" s="13">
        <v>43588</v>
      </c>
      <c r="D9" s="13">
        <v>43563</v>
      </c>
      <c r="E9" s="13"/>
      <c r="F9" s="13"/>
      <c r="G9" s="1">
        <f t="shared" si="0"/>
        <v>-25</v>
      </c>
      <c r="H9" s="12">
        <f t="shared" si="1"/>
        <v>-17008.25</v>
      </c>
    </row>
    <row r="10" spans="1:8">
      <c r="A10" s="19" t="s">
        <v>88</v>
      </c>
      <c r="B10" s="12">
        <v>493.96</v>
      </c>
      <c r="C10" s="13">
        <v>43589</v>
      </c>
      <c r="D10" s="13">
        <v>43567</v>
      </c>
      <c r="E10" s="13"/>
      <c r="F10" s="13"/>
      <c r="G10" s="1">
        <f t="shared" si="0"/>
        <v>-22</v>
      </c>
      <c r="H10" s="12">
        <f t="shared" si="1"/>
        <v>-10867.119999999999</v>
      </c>
    </row>
    <row r="11" spans="1:8">
      <c r="A11" s="19" t="s">
        <v>88</v>
      </c>
      <c r="B11" s="12">
        <v>8</v>
      </c>
      <c r="C11" s="13">
        <v>43589</v>
      </c>
      <c r="D11" s="13">
        <v>43567</v>
      </c>
      <c r="E11" s="13"/>
      <c r="F11" s="13"/>
      <c r="G11" s="1">
        <f t="shared" si="0"/>
        <v>-22</v>
      </c>
      <c r="H11" s="12">
        <f t="shared" si="1"/>
        <v>-176</v>
      </c>
    </row>
    <row r="12" spans="1:8">
      <c r="A12" s="19" t="s">
        <v>89</v>
      </c>
      <c r="B12" s="12">
        <v>314.18</v>
      </c>
      <c r="C12" s="13">
        <v>43593</v>
      </c>
      <c r="D12" s="13">
        <v>43567</v>
      </c>
      <c r="E12" s="13"/>
      <c r="F12" s="13"/>
      <c r="G12" s="1">
        <f t="shared" si="0"/>
        <v>-26</v>
      </c>
      <c r="H12" s="12">
        <f t="shared" si="1"/>
        <v>-8168.68</v>
      </c>
    </row>
    <row r="13" spans="1:8">
      <c r="A13" s="19" t="s">
        <v>90</v>
      </c>
      <c r="B13" s="12">
        <v>48.3</v>
      </c>
      <c r="C13" s="13">
        <v>43569</v>
      </c>
      <c r="D13" s="13">
        <v>43567</v>
      </c>
      <c r="E13" s="13"/>
      <c r="F13" s="13"/>
      <c r="G13" s="1">
        <f t="shared" si="0"/>
        <v>-2</v>
      </c>
      <c r="H13" s="12">
        <f t="shared" si="1"/>
        <v>-96.6</v>
      </c>
    </row>
    <row r="14" spans="1:8">
      <c r="A14" s="19" t="s">
        <v>91</v>
      </c>
      <c r="B14" s="12">
        <v>8.11</v>
      </c>
      <c r="C14" s="13">
        <v>43574</v>
      </c>
      <c r="D14" s="13">
        <v>43567</v>
      </c>
      <c r="E14" s="13"/>
      <c r="F14" s="13"/>
      <c r="G14" s="1">
        <f t="shared" si="0"/>
        <v>-7</v>
      </c>
      <c r="H14" s="12">
        <f t="shared" si="1"/>
        <v>-56.769999999999996</v>
      </c>
    </row>
    <row r="15" spans="1:8">
      <c r="A15" s="19" t="s">
        <v>92</v>
      </c>
      <c r="B15" s="12">
        <v>250</v>
      </c>
      <c r="C15" s="13">
        <v>43576</v>
      </c>
      <c r="D15" s="13">
        <v>43567</v>
      </c>
      <c r="E15" s="13"/>
      <c r="F15" s="13"/>
      <c r="G15" s="1">
        <f t="shared" si="0"/>
        <v>-9</v>
      </c>
      <c r="H15" s="12">
        <f t="shared" si="1"/>
        <v>-2250</v>
      </c>
    </row>
    <row r="16" spans="1:8">
      <c r="A16" s="19" t="s">
        <v>93</v>
      </c>
      <c r="B16" s="12">
        <v>800</v>
      </c>
      <c r="C16" s="13">
        <v>43576</v>
      </c>
      <c r="D16" s="13">
        <v>43567</v>
      </c>
      <c r="E16" s="13"/>
      <c r="F16" s="13"/>
      <c r="G16" s="1">
        <f t="shared" si="0"/>
        <v>-9</v>
      </c>
      <c r="H16" s="12">
        <f t="shared" si="1"/>
        <v>-7200</v>
      </c>
    </row>
    <row r="17" spans="1:8">
      <c r="A17" s="19" t="s">
        <v>94</v>
      </c>
      <c r="B17" s="12">
        <v>31.88</v>
      </c>
      <c r="C17" s="13">
        <v>43580</v>
      </c>
      <c r="D17" s="13">
        <v>43567</v>
      </c>
      <c r="E17" s="13"/>
      <c r="F17" s="13"/>
      <c r="G17" s="1">
        <f t="shared" si="0"/>
        <v>-13</v>
      </c>
      <c r="H17" s="12">
        <f t="shared" si="1"/>
        <v>-414.44</v>
      </c>
    </row>
    <row r="18" spans="1:8">
      <c r="A18" s="19" t="s">
        <v>95</v>
      </c>
      <c r="B18" s="12">
        <v>31.88</v>
      </c>
      <c r="C18" s="13">
        <v>43580</v>
      </c>
      <c r="D18" s="13">
        <v>43567</v>
      </c>
      <c r="E18" s="13"/>
      <c r="F18" s="13"/>
      <c r="G18" s="1">
        <f t="shared" si="0"/>
        <v>-13</v>
      </c>
      <c r="H18" s="12">
        <f t="shared" si="1"/>
        <v>-414.44</v>
      </c>
    </row>
    <row r="19" spans="1:8">
      <c r="A19" s="19" t="s">
        <v>96</v>
      </c>
      <c r="B19" s="12">
        <v>370.04</v>
      </c>
      <c r="C19" s="13">
        <v>43546</v>
      </c>
      <c r="D19" s="13">
        <v>43567</v>
      </c>
      <c r="E19" s="13"/>
      <c r="F19" s="13"/>
      <c r="G19" s="1">
        <f t="shared" si="0"/>
        <v>21</v>
      </c>
      <c r="H19" s="12">
        <f t="shared" si="1"/>
        <v>7770.84</v>
      </c>
    </row>
    <row r="20" spans="1:8">
      <c r="A20" s="19" t="s">
        <v>97</v>
      </c>
      <c r="B20" s="12">
        <v>6476.08</v>
      </c>
      <c r="C20" s="13">
        <v>43546</v>
      </c>
      <c r="D20" s="13">
        <v>43567</v>
      </c>
      <c r="E20" s="13"/>
      <c r="F20" s="13"/>
      <c r="G20" s="1">
        <f t="shared" si="0"/>
        <v>21</v>
      </c>
      <c r="H20" s="12">
        <f t="shared" si="1"/>
        <v>135997.68</v>
      </c>
    </row>
    <row r="21" spans="1:8">
      <c r="A21" s="19" t="s">
        <v>70</v>
      </c>
      <c r="B21" s="12">
        <v>18201.95</v>
      </c>
      <c r="C21" s="13">
        <v>43546</v>
      </c>
      <c r="D21" s="13">
        <v>43567</v>
      </c>
      <c r="E21" s="13"/>
      <c r="F21" s="13"/>
      <c r="G21" s="1">
        <f t="shared" si="0"/>
        <v>21</v>
      </c>
      <c r="H21" s="12">
        <f t="shared" si="1"/>
        <v>382240.95</v>
      </c>
    </row>
    <row r="22" spans="1:8">
      <c r="A22" s="19" t="s">
        <v>98</v>
      </c>
      <c r="B22" s="12">
        <v>33041.040000000001</v>
      </c>
      <c r="C22" s="13">
        <v>43574</v>
      </c>
      <c r="D22" s="13">
        <v>43567</v>
      </c>
      <c r="E22" s="13"/>
      <c r="F22" s="13"/>
      <c r="G22" s="1">
        <f t="shared" si="0"/>
        <v>-7</v>
      </c>
      <c r="H22" s="12">
        <f t="shared" si="1"/>
        <v>-231287.28</v>
      </c>
    </row>
    <row r="23" spans="1:8">
      <c r="A23" s="19" t="s">
        <v>98</v>
      </c>
      <c r="B23" s="12">
        <v>35848.74</v>
      </c>
      <c r="C23" s="13">
        <v>43574</v>
      </c>
      <c r="D23" s="13">
        <v>43567</v>
      </c>
      <c r="E23" s="13"/>
      <c r="F23" s="13"/>
      <c r="G23" s="1">
        <f t="shared" si="0"/>
        <v>-7</v>
      </c>
      <c r="H23" s="12">
        <f t="shared" si="1"/>
        <v>-250941.18</v>
      </c>
    </row>
    <row r="24" spans="1:8">
      <c r="A24" s="19" t="s">
        <v>99</v>
      </c>
      <c r="B24" s="12">
        <v>6849.7</v>
      </c>
      <c r="C24" s="13">
        <v>43574</v>
      </c>
      <c r="D24" s="13">
        <v>43567</v>
      </c>
      <c r="E24" s="13"/>
      <c r="F24" s="13"/>
      <c r="G24" s="1">
        <f t="shared" si="0"/>
        <v>-7</v>
      </c>
      <c r="H24" s="12">
        <f t="shared" si="1"/>
        <v>-47947.9</v>
      </c>
    </row>
    <row r="25" spans="1:8">
      <c r="A25" s="19" t="s">
        <v>100</v>
      </c>
      <c r="B25" s="12">
        <v>136.53</v>
      </c>
      <c r="C25" s="13">
        <v>43574</v>
      </c>
      <c r="D25" s="13">
        <v>43567</v>
      </c>
      <c r="E25" s="13"/>
      <c r="F25" s="13"/>
      <c r="G25" s="1">
        <f t="shared" si="0"/>
        <v>-7</v>
      </c>
      <c r="H25" s="12">
        <f t="shared" si="1"/>
        <v>-955.71</v>
      </c>
    </row>
    <row r="26" spans="1:8">
      <c r="A26" s="19" t="s">
        <v>101</v>
      </c>
      <c r="B26" s="12">
        <v>35.04</v>
      </c>
      <c r="C26" s="13">
        <v>43569</v>
      </c>
      <c r="D26" s="13">
        <v>43567</v>
      </c>
      <c r="E26" s="13"/>
      <c r="F26" s="13"/>
      <c r="G26" s="1">
        <f t="shared" si="0"/>
        <v>-2</v>
      </c>
      <c r="H26" s="12">
        <f t="shared" si="1"/>
        <v>-70.08</v>
      </c>
    </row>
    <row r="27" spans="1:8">
      <c r="A27" s="19" t="s">
        <v>102</v>
      </c>
      <c r="B27" s="12">
        <v>279.89999999999998</v>
      </c>
      <c r="C27" s="13">
        <v>43593</v>
      </c>
      <c r="D27" s="13">
        <v>43567</v>
      </c>
      <c r="E27" s="13"/>
      <c r="F27" s="13"/>
      <c r="G27" s="1">
        <f t="shared" si="0"/>
        <v>-26</v>
      </c>
      <c r="H27" s="12">
        <f t="shared" si="1"/>
        <v>-7277.4</v>
      </c>
    </row>
    <row r="28" spans="1:8">
      <c r="A28" s="19" t="s">
        <v>103</v>
      </c>
      <c r="B28" s="12">
        <v>212.4</v>
      </c>
      <c r="C28" s="13">
        <v>43614</v>
      </c>
      <c r="D28" s="13">
        <v>43587</v>
      </c>
      <c r="E28" s="13"/>
      <c r="F28" s="13"/>
      <c r="G28" s="1">
        <f t="shared" si="0"/>
        <v>-27</v>
      </c>
      <c r="H28" s="12">
        <f t="shared" si="1"/>
        <v>-5734.8</v>
      </c>
    </row>
    <row r="29" spans="1:8">
      <c r="A29" s="19" t="s">
        <v>103</v>
      </c>
      <c r="B29" s="12">
        <v>17.600000000000001</v>
      </c>
      <c r="C29" s="13">
        <v>43614</v>
      </c>
      <c r="D29" s="13">
        <v>43587</v>
      </c>
      <c r="E29" s="13"/>
      <c r="F29" s="13"/>
      <c r="G29" s="1">
        <f t="shared" si="0"/>
        <v>-27</v>
      </c>
      <c r="H29" s="12">
        <f t="shared" si="1"/>
        <v>-475.20000000000005</v>
      </c>
    </row>
    <row r="30" spans="1:8">
      <c r="A30" s="19" t="s">
        <v>104</v>
      </c>
      <c r="B30" s="12">
        <v>310</v>
      </c>
      <c r="C30" s="13">
        <v>43614</v>
      </c>
      <c r="D30" s="13">
        <v>43587</v>
      </c>
      <c r="E30" s="13"/>
      <c r="F30" s="13"/>
      <c r="G30" s="1">
        <f t="shared" si="0"/>
        <v>-27</v>
      </c>
      <c r="H30" s="12">
        <f t="shared" si="1"/>
        <v>-8370</v>
      </c>
    </row>
    <row r="31" spans="1:8">
      <c r="A31" s="19" t="s">
        <v>105</v>
      </c>
      <c r="B31" s="12">
        <v>169</v>
      </c>
      <c r="C31" s="13">
        <v>43580</v>
      </c>
      <c r="D31" s="13">
        <v>43587</v>
      </c>
      <c r="E31" s="13"/>
      <c r="F31" s="13"/>
      <c r="G31" s="1">
        <f t="shared" si="0"/>
        <v>7</v>
      </c>
      <c r="H31" s="12">
        <f t="shared" si="1"/>
        <v>1183</v>
      </c>
    </row>
    <row r="32" spans="1:8">
      <c r="A32" s="19" t="s">
        <v>106</v>
      </c>
      <c r="B32" s="12">
        <v>1200</v>
      </c>
      <c r="C32" s="13">
        <v>43583</v>
      </c>
      <c r="D32" s="13">
        <v>43587</v>
      </c>
      <c r="E32" s="13"/>
      <c r="F32" s="13"/>
      <c r="G32" s="1">
        <f t="shared" si="0"/>
        <v>4</v>
      </c>
      <c r="H32" s="12">
        <f t="shared" si="1"/>
        <v>4800</v>
      </c>
    </row>
    <row r="33" spans="1:8">
      <c r="A33" s="19" t="s">
        <v>107</v>
      </c>
      <c r="B33" s="12">
        <v>97.45</v>
      </c>
      <c r="C33" s="13">
        <v>43558</v>
      </c>
      <c r="D33" s="13">
        <v>43587</v>
      </c>
      <c r="E33" s="13"/>
      <c r="F33" s="13"/>
      <c r="G33" s="1">
        <f t="shared" si="0"/>
        <v>29</v>
      </c>
      <c r="H33" s="12">
        <f t="shared" si="1"/>
        <v>2826.05</v>
      </c>
    </row>
    <row r="34" spans="1:8">
      <c r="A34" s="19" t="s">
        <v>108</v>
      </c>
      <c r="B34" s="12">
        <v>680.56</v>
      </c>
      <c r="C34" s="13">
        <v>43558</v>
      </c>
      <c r="D34" s="13">
        <v>43587</v>
      </c>
      <c r="E34" s="13"/>
      <c r="F34" s="13"/>
      <c r="G34" s="1">
        <f t="shared" si="0"/>
        <v>29</v>
      </c>
      <c r="H34" s="12">
        <f t="shared" si="1"/>
        <v>19736.239999999998</v>
      </c>
    </row>
    <row r="35" spans="1:8">
      <c r="A35" s="19" t="s">
        <v>109</v>
      </c>
      <c r="B35" s="12">
        <v>115.91</v>
      </c>
      <c r="C35" s="13">
        <v>43587</v>
      </c>
      <c r="D35" s="13">
        <v>43587</v>
      </c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 t="s">
        <v>110</v>
      </c>
      <c r="B36" s="12">
        <v>3509.77</v>
      </c>
      <c r="C36" s="13">
        <v>43586</v>
      </c>
      <c r="D36" s="13">
        <v>43587</v>
      </c>
      <c r="E36" s="13"/>
      <c r="F36" s="13"/>
      <c r="G36" s="1">
        <f t="shared" si="0"/>
        <v>1</v>
      </c>
      <c r="H36" s="12">
        <f t="shared" si="1"/>
        <v>3509.77</v>
      </c>
    </row>
    <row r="37" spans="1:8">
      <c r="A37" s="19" t="s">
        <v>111</v>
      </c>
      <c r="B37" s="12">
        <v>1055</v>
      </c>
      <c r="C37" s="13">
        <v>43582</v>
      </c>
      <c r="D37" s="13">
        <v>43587</v>
      </c>
      <c r="E37" s="13"/>
      <c r="F37" s="13"/>
      <c r="G37" s="1">
        <f t="shared" si="0"/>
        <v>5</v>
      </c>
      <c r="H37" s="12">
        <f t="shared" si="1"/>
        <v>5275</v>
      </c>
    </row>
    <row r="38" spans="1:8">
      <c r="A38" s="19" t="s">
        <v>112</v>
      </c>
      <c r="B38" s="12">
        <v>3760.81</v>
      </c>
      <c r="C38" s="13">
        <v>43595</v>
      </c>
      <c r="D38" s="13">
        <v>43587</v>
      </c>
      <c r="E38" s="13"/>
      <c r="F38" s="13"/>
      <c r="G38" s="1">
        <f t="shared" si="0"/>
        <v>-8</v>
      </c>
      <c r="H38" s="12">
        <f t="shared" si="1"/>
        <v>-30086.48</v>
      </c>
    </row>
    <row r="39" spans="1:8">
      <c r="A39" s="19" t="s">
        <v>113</v>
      </c>
      <c r="B39" s="12">
        <v>4751.3599999999997</v>
      </c>
      <c r="C39" s="13">
        <v>43595</v>
      </c>
      <c r="D39" s="13">
        <v>43587</v>
      </c>
      <c r="E39" s="13"/>
      <c r="F39" s="13"/>
      <c r="G39" s="1">
        <f t="shared" si="0"/>
        <v>-8</v>
      </c>
      <c r="H39" s="12">
        <f t="shared" si="1"/>
        <v>-38010.879999999997</v>
      </c>
    </row>
    <row r="40" spans="1:8">
      <c r="A40" s="19" t="s">
        <v>114</v>
      </c>
      <c r="B40" s="12">
        <v>12.08</v>
      </c>
      <c r="C40" s="13">
        <v>43587</v>
      </c>
      <c r="D40" s="13">
        <v>43587</v>
      </c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 t="s">
        <v>115</v>
      </c>
      <c r="B41" s="12">
        <v>159.04</v>
      </c>
      <c r="C41" s="13">
        <v>43588</v>
      </c>
      <c r="D41" s="13">
        <v>43587</v>
      </c>
      <c r="E41" s="13"/>
      <c r="F41" s="13"/>
      <c r="G41" s="1">
        <f t="shared" si="0"/>
        <v>-1</v>
      </c>
      <c r="H41" s="12">
        <f t="shared" si="1"/>
        <v>-159.04</v>
      </c>
    </row>
    <row r="42" spans="1:8">
      <c r="A42" s="19" t="s">
        <v>116</v>
      </c>
      <c r="B42" s="12">
        <v>288.5</v>
      </c>
      <c r="C42" s="13">
        <v>43614</v>
      </c>
      <c r="D42" s="13">
        <v>43587</v>
      </c>
      <c r="E42" s="13"/>
      <c r="F42" s="13"/>
      <c r="G42" s="1">
        <f t="shared" si="0"/>
        <v>-27</v>
      </c>
      <c r="H42" s="12">
        <f t="shared" si="1"/>
        <v>-7789.5</v>
      </c>
    </row>
    <row r="43" spans="1:8">
      <c r="A43" s="19" t="s">
        <v>116</v>
      </c>
      <c r="B43" s="12">
        <v>6.5</v>
      </c>
      <c r="C43" s="13">
        <v>43614</v>
      </c>
      <c r="D43" s="13">
        <v>43587</v>
      </c>
      <c r="E43" s="13"/>
      <c r="F43" s="13"/>
      <c r="G43" s="1">
        <f t="shared" si="0"/>
        <v>-27</v>
      </c>
      <c r="H43" s="12">
        <f t="shared" si="1"/>
        <v>-175.5</v>
      </c>
    </row>
    <row r="44" spans="1:8">
      <c r="A44" s="19" t="s">
        <v>117</v>
      </c>
      <c r="B44" s="12">
        <v>11200</v>
      </c>
      <c r="C44" s="13">
        <v>43574</v>
      </c>
      <c r="D44" s="13">
        <v>43587</v>
      </c>
      <c r="E44" s="13"/>
      <c r="F44" s="13"/>
      <c r="G44" s="1">
        <f t="shared" si="0"/>
        <v>13</v>
      </c>
      <c r="H44" s="12">
        <f t="shared" si="1"/>
        <v>145600</v>
      </c>
    </row>
    <row r="45" spans="1:8">
      <c r="A45" s="19" t="s">
        <v>118</v>
      </c>
      <c r="B45" s="12">
        <v>1260</v>
      </c>
      <c r="C45" s="13">
        <v>43593</v>
      </c>
      <c r="D45" s="13">
        <v>43587</v>
      </c>
      <c r="E45" s="13"/>
      <c r="F45" s="13"/>
      <c r="G45" s="1">
        <f t="shared" si="0"/>
        <v>-6</v>
      </c>
      <c r="H45" s="12">
        <f t="shared" si="1"/>
        <v>-7560</v>
      </c>
    </row>
    <row r="46" spans="1:8">
      <c r="A46" s="19" t="s">
        <v>119</v>
      </c>
      <c r="B46" s="12">
        <v>11200</v>
      </c>
      <c r="C46" s="13">
        <v>43579</v>
      </c>
      <c r="D46" s="13">
        <v>43591</v>
      </c>
      <c r="E46" s="13"/>
      <c r="F46" s="13"/>
      <c r="G46" s="1">
        <f t="shared" si="0"/>
        <v>12</v>
      </c>
      <c r="H46" s="12">
        <f t="shared" si="1"/>
        <v>134400</v>
      </c>
    </row>
    <row r="47" spans="1:8">
      <c r="A47" s="19" t="s">
        <v>120</v>
      </c>
      <c r="B47" s="12">
        <v>1326</v>
      </c>
      <c r="C47" s="13">
        <v>43614</v>
      </c>
      <c r="D47" s="13">
        <v>43591</v>
      </c>
      <c r="E47" s="13"/>
      <c r="F47" s="13"/>
      <c r="G47" s="1">
        <f t="shared" si="0"/>
        <v>-23</v>
      </c>
      <c r="H47" s="12">
        <f t="shared" si="1"/>
        <v>-30498</v>
      </c>
    </row>
    <row r="48" spans="1:8">
      <c r="A48" s="19" t="s">
        <v>120</v>
      </c>
      <c r="B48" s="12">
        <v>130</v>
      </c>
      <c r="C48" s="13">
        <v>43614</v>
      </c>
      <c r="D48" s="13">
        <v>43591</v>
      </c>
      <c r="E48" s="13"/>
      <c r="F48" s="13"/>
      <c r="G48" s="1">
        <f t="shared" si="0"/>
        <v>-23</v>
      </c>
      <c r="H48" s="12">
        <f t="shared" si="1"/>
        <v>-2990</v>
      </c>
    </row>
    <row r="49" spans="1:8">
      <c r="A49" s="19" t="s">
        <v>121</v>
      </c>
      <c r="B49" s="12">
        <v>30.88</v>
      </c>
      <c r="C49" s="13">
        <v>43614</v>
      </c>
      <c r="D49" s="13">
        <v>43593</v>
      </c>
      <c r="E49" s="13"/>
      <c r="F49" s="13"/>
      <c r="G49" s="1">
        <f t="shared" si="0"/>
        <v>-21</v>
      </c>
      <c r="H49" s="12">
        <f t="shared" si="1"/>
        <v>-648.48</v>
      </c>
    </row>
    <row r="50" spans="1:8">
      <c r="A50" s="19" t="s">
        <v>122</v>
      </c>
      <c r="B50" s="12">
        <v>30.88</v>
      </c>
      <c r="C50" s="13">
        <v>43614</v>
      </c>
      <c r="D50" s="13">
        <v>43593</v>
      </c>
      <c r="E50" s="13"/>
      <c r="F50" s="13"/>
      <c r="G50" s="1">
        <f t="shared" si="0"/>
        <v>-21</v>
      </c>
      <c r="H50" s="12">
        <f t="shared" si="1"/>
        <v>-648.48</v>
      </c>
    </row>
    <row r="51" spans="1:8">
      <c r="A51" s="19" t="s">
        <v>123</v>
      </c>
      <c r="B51" s="12">
        <v>750</v>
      </c>
      <c r="C51" s="13">
        <v>43618</v>
      </c>
      <c r="D51" s="13">
        <v>43593</v>
      </c>
      <c r="E51" s="13"/>
      <c r="F51" s="13"/>
      <c r="G51" s="1">
        <f t="shared" si="0"/>
        <v>-25</v>
      </c>
      <c r="H51" s="12">
        <f t="shared" si="1"/>
        <v>-18750</v>
      </c>
    </row>
    <row r="52" spans="1:8">
      <c r="A52" s="19" t="s">
        <v>124</v>
      </c>
      <c r="B52" s="12">
        <v>66.64</v>
      </c>
      <c r="C52" s="13">
        <v>43621</v>
      </c>
      <c r="D52" s="13">
        <v>43593</v>
      </c>
      <c r="E52" s="13"/>
      <c r="F52" s="13"/>
      <c r="G52" s="1">
        <f t="shared" si="0"/>
        <v>-28</v>
      </c>
      <c r="H52" s="12">
        <f t="shared" si="1"/>
        <v>-1865.92</v>
      </c>
    </row>
    <row r="53" spans="1:8">
      <c r="A53" s="19" t="s">
        <v>125</v>
      </c>
      <c r="B53" s="12">
        <v>276.36</v>
      </c>
      <c r="C53" s="13">
        <v>43603</v>
      </c>
      <c r="D53" s="13">
        <v>43593</v>
      </c>
      <c r="E53" s="13"/>
      <c r="F53" s="13"/>
      <c r="G53" s="1">
        <f t="shared" si="0"/>
        <v>-10</v>
      </c>
      <c r="H53" s="12">
        <f t="shared" si="1"/>
        <v>-2763.6000000000004</v>
      </c>
    </row>
    <row r="54" spans="1:8">
      <c r="A54" s="19" t="s">
        <v>126</v>
      </c>
      <c r="B54" s="12">
        <v>3300</v>
      </c>
      <c r="C54" s="13">
        <v>43630</v>
      </c>
      <c r="D54" s="13">
        <v>43599</v>
      </c>
      <c r="E54" s="13"/>
      <c r="F54" s="13"/>
      <c r="G54" s="1">
        <f t="shared" si="0"/>
        <v>-31</v>
      </c>
      <c r="H54" s="12">
        <f t="shared" si="1"/>
        <v>-102300</v>
      </c>
    </row>
    <row r="55" spans="1:8">
      <c r="A55" s="19" t="s">
        <v>127</v>
      </c>
      <c r="B55" s="12">
        <v>30.88</v>
      </c>
      <c r="C55" s="13">
        <v>43629</v>
      </c>
      <c r="D55" s="13">
        <v>43599</v>
      </c>
      <c r="E55" s="13"/>
      <c r="F55" s="13"/>
      <c r="G55" s="1">
        <f t="shared" si="0"/>
        <v>-30</v>
      </c>
      <c r="H55" s="12">
        <f t="shared" si="1"/>
        <v>-926.4</v>
      </c>
    </row>
    <row r="56" spans="1:8">
      <c r="A56" s="19" t="s">
        <v>128</v>
      </c>
      <c r="B56" s="12">
        <v>30.88</v>
      </c>
      <c r="C56" s="13">
        <v>43629</v>
      </c>
      <c r="D56" s="13">
        <v>43599</v>
      </c>
      <c r="E56" s="13"/>
      <c r="F56" s="13"/>
      <c r="G56" s="1">
        <f t="shared" si="0"/>
        <v>-30</v>
      </c>
      <c r="H56" s="12">
        <f t="shared" si="1"/>
        <v>-926.4</v>
      </c>
    </row>
    <row r="57" spans="1:8">
      <c r="A57" s="19" t="s">
        <v>129</v>
      </c>
      <c r="B57" s="12">
        <v>31.88</v>
      </c>
      <c r="C57" s="13">
        <v>43629</v>
      </c>
      <c r="D57" s="13">
        <v>43599</v>
      </c>
      <c r="E57" s="13"/>
      <c r="F57" s="13"/>
      <c r="G57" s="1">
        <f t="shared" si="0"/>
        <v>-30</v>
      </c>
      <c r="H57" s="12">
        <f t="shared" si="1"/>
        <v>-956.4</v>
      </c>
    </row>
    <row r="58" spans="1:8">
      <c r="A58" s="19" t="s">
        <v>130</v>
      </c>
      <c r="B58" s="12">
        <v>31.88</v>
      </c>
      <c r="C58" s="13">
        <v>43629</v>
      </c>
      <c r="D58" s="13">
        <v>43599</v>
      </c>
      <c r="E58" s="13"/>
      <c r="F58" s="13"/>
      <c r="G58" s="1">
        <f t="shared" si="0"/>
        <v>-30</v>
      </c>
      <c r="H58" s="12">
        <f t="shared" si="1"/>
        <v>-956.4</v>
      </c>
    </row>
    <row r="59" spans="1:8">
      <c r="A59" s="19" t="s">
        <v>131</v>
      </c>
      <c r="B59" s="12">
        <v>16.22</v>
      </c>
      <c r="C59" s="13">
        <v>43624</v>
      </c>
      <c r="D59" s="13">
        <v>43599</v>
      </c>
      <c r="E59" s="13"/>
      <c r="F59" s="13"/>
      <c r="G59" s="1">
        <f t="shared" si="0"/>
        <v>-25</v>
      </c>
      <c r="H59" s="12">
        <f t="shared" si="1"/>
        <v>-405.5</v>
      </c>
    </row>
    <row r="60" spans="1:8">
      <c r="A60" s="19" t="s">
        <v>132</v>
      </c>
      <c r="B60" s="12">
        <v>74.819999999999993</v>
      </c>
      <c r="C60" s="13">
        <v>43629</v>
      </c>
      <c r="D60" s="13">
        <v>43599</v>
      </c>
      <c r="E60" s="13"/>
      <c r="F60" s="13"/>
      <c r="G60" s="1">
        <f t="shared" si="0"/>
        <v>-30</v>
      </c>
      <c r="H60" s="12">
        <f t="shared" si="1"/>
        <v>-2244.6</v>
      </c>
    </row>
    <row r="61" spans="1:8">
      <c r="A61" s="19" t="s">
        <v>133</v>
      </c>
      <c r="B61" s="12">
        <v>371.36</v>
      </c>
      <c r="C61" s="13">
        <v>43603</v>
      </c>
      <c r="D61" s="13">
        <v>43599</v>
      </c>
      <c r="E61" s="13"/>
      <c r="F61" s="13"/>
      <c r="G61" s="1">
        <f t="shared" si="0"/>
        <v>-4</v>
      </c>
      <c r="H61" s="12">
        <f t="shared" si="1"/>
        <v>-1485.44</v>
      </c>
    </row>
    <row r="62" spans="1:8">
      <c r="A62" s="19" t="s">
        <v>134</v>
      </c>
      <c r="B62" s="12">
        <v>5170</v>
      </c>
      <c r="C62" s="13">
        <v>43630</v>
      </c>
      <c r="D62" s="13">
        <v>43601</v>
      </c>
      <c r="E62" s="13"/>
      <c r="F62" s="13"/>
      <c r="G62" s="1">
        <f t="shared" si="0"/>
        <v>-29</v>
      </c>
      <c r="H62" s="12">
        <f t="shared" si="1"/>
        <v>-149930</v>
      </c>
    </row>
    <row r="63" spans="1:8">
      <c r="A63" s="19" t="s">
        <v>134</v>
      </c>
      <c r="B63" s="12">
        <v>92</v>
      </c>
      <c r="C63" s="13">
        <v>43630</v>
      </c>
      <c r="D63" s="13">
        <v>43601</v>
      </c>
      <c r="E63" s="13"/>
      <c r="F63" s="13"/>
      <c r="G63" s="1">
        <f t="shared" si="0"/>
        <v>-29</v>
      </c>
      <c r="H63" s="12">
        <f t="shared" si="1"/>
        <v>-2668</v>
      </c>
    </row>
    <row r="64" spans="1:8">
      <c r="A64" s="19" t="s">
        <v>135</v>
      </c>
      <c r="B64" s="12">
        <v>2889.14</v>
      </c>
      <c r="C64" s="13">
        <v>43233</v>
      </c>
      <c r="D64" s="13">
        <v>43602</v>
      </c>
      <c r="E64" s="13"/>
      <c r="F64" s="13"/>
      <c r="G64" s="1">
        <f t="shared" si="0"/>
        <v>369</v>
      </c>
      <c r="H64" s="12">
        <f t="shared" si="1"/>
        <v>1066092.6599999999</v>
      </c>
    </row>
    <row r="65" spans="1:8">
      <c r="A65" s="19" t="s">
        <v>136</v>
      </c>
      <c r="B65" s="12">
        <v>2304</v>
      </c>
      <c r="C65" s="13">
        <v>43267</v>
      </c>
      <c r="D65" s="13">
        <v>43602</v>
      </c>
      <c r="E65" s="13"/>
      <c r="F65" s="13"/>
      <c r="G65" s="1">
        <f t="shared" si="0"/>
        <v>335</v>
      </c>
      <c r="H65" s="12">
        <f t="shared" si="1"/>
        <v>771840</v>
      </c>
    </row>
    <row r="66" spans="1:8">
      <c r="A66" s="19" t="s">
        <v>137</v>
      </c>
      <c r="B66" s="12">
        <v>3529.14</v>
      </c>
      <c r="C66" s="13">
        <v>43299</v>
      </c>
      <c r="D66" s="13">
        <v>43602</v>
      </c>
      <c r="E66" s="13"/>
      <c r="F66" s="13"/>
      <c r="G66" s="1">
        <f t="shared" si="0"/>
        <v>303</v>
      </c>
      <c r="H66" s="12">
        <f t="shared" si="1"/>
        <v>1069329.42</v>
      </c>
    </row>
    <row r="67" spans="1:8">
      <c r="A67" s="19" t="s">
        <v>138</v>
      </c>
      <c r="B67" s="12">
        <v>2925.71</v>
      </c>
      <c r="C67" s="13">
        <v>43335</v>
      </c>
      <c r="D67" s="13">
        <v>43602</v>
      </c>
      <c r="E67" s="13"/>
      <c r="F67" s="13"/>
      <c r="G67" s="1">
        <f t="shared" si="0"/>
        <v>267</v>
      </c>
      <c r="H67" s="12">
        <f t="shared" si="1"/>
        <v>781164.57000000007</v>
      </c>
    </row>
    <row r="68" spans="1:8">
      <c r="A68" s="19" t="s">
        <v>139</v>
      </c>
      <c r="B68" s="12">
        <v>31.88</v>
      </c>
      <c r="C68" s="13">
        <v>43614</v>
      </c>
      <c r="D68" s="13">
        <v>43606</v>
      </c>
      <c r="E68" s="13"/>
      <c r="F68" s="13"/>
      <c r="G68" s="1">
        <f t="shared" si="0"/>
        <v>-8</v>
      </c>
      <c r="H68" s="12">
        <f t="shared" si="1"/>
        <v>-255.04</v>
      </c>
    </row>
    <row r="69" spans="1:8">
      <c r="A69" s="19" t="s">
        <v>140</v>
      </c>
      <c r="B69" s="12">
        <v>31.88</v>
      </c>
      <c r="C69" s="13">
        <v>43614</v>
      </c>
      <c r="D69" s="13">
        <v>43606</v>
      </c>
      <c r="E69" s="13"/>
      <c r="F69" s="13"/>
      <c r="G69" s="1">
        <f t="shared" ref="G69:G132" si="2">D69-C69-(F69-E69)</f>
        <v>-8</v>
      </c>
      <c r="H69" s="12">
        <f t="shared" ref="H69:H132" si="3">B69*G69</f>
        <v>-255.04</v>
      </c>
    </row>
    <row r="70" spans="1:8">
      <c r="A70" s="19" t="s">
        <v>141</v>
      </c>
      <c r="B70" s="12">
        <v>363.43</v>
      </c>
      <c r="C70" s="13">
        <v>43614</v>
      </c>
      <c r="D70" s="13">
        <v>43606</v>
      </c>
      <c r="E70" s="13"/>
      <c r="F70" s="13"/>
      <c r="G70" s="1">
        <f t="shared" si="2"/>
        <v>-8</v>
      </c>
      <c r="H70" s="12">
        <f t="shared" si="3"/>
        <v>-2907.44</v>
      </c>
    </row>
    <row r="71" spans="1:8">
      <c r="A71" s="19" t="s">
        <v>141</v>
      </c>
      <c r="B71" s="12">
        <v>77.55</v>
      </c>
      <c r="C71" s="13">
        <v>43614</v>
      </c>
      <c r="D71" s="13">
        <v>43606</v>
      </c>
      <c r="E71" s="13"/>
      <c r="F71" s="13"/>
      <c r="G71" s="1">
        <f t="shared" si="2"/>
        <v>-8</v>
      </c>
      <c r="H71" s="12">
        <f t="shared" si="3"/>
        <v>-620.4</v>
      </c>
    </row>
    <row r="72" spans="1:8">
      <c r="A72" s="19" t="s">
        <v>142</v>
      </c>
      <c r="B72" s="12">
        <v>200</v>
      </c>
      <c r="C72" s="13">
        <v>43614</v>
      </c>
      <c r="D72" s="13">
        <v>43606</v>
      </c>
      <c r="E72" s="13"/>
      <c r="F72" s="13"/>
      <c r="G72" s="1">
        <f t="shared" si="2"/>
        <v>-8</v>
      </c>
      <c r="H72" s="12">
        <f t="shared" si="3"/>
        <v>-1600</v>
      </c>
    </row>
    <row r="73" spans="1:8">
      <c r="A73" s="19" t="s">
        <v>143</v>
      </c>
      <c r="B73" s="12">
        <v>29</v>
      </c>
      <c r="C73" s="13">
        <v>43614</v>
      </c>
      <c r="D73" s="13">
        <v>43606</v>
      </c>
      <c r="E73" s="13"/>
      <c r="F73" s="13"/>
      <c r="G73" s="1">
        <f t="shared" si="2"/>
        <v>-8</v>
      </c>
      <c r="H73" s="12">
        <f t="shared" si="3"/>
        <v>-232</v>
      </c>
    </row>
    <row r="74" spans="1:8">
      <c r="A74" s="19" t="s">
        <v>144</v>
      </c>
      <c r="B74" s="12">
        <v>700</v>
      </c>
      <c r="C74" s="13">
        <v>43614</v>
      </c>
      <c r="D74" s="13">
        <v>43606</v>
      </c>
      <c r="E74" s="13"/>
      <c r="F74" s="13"/>
      <c r="G74" s="1">
        <f t="shared" si="2"/>
        <v>-8</v>
      </c>
      <c r="H74" s="12">
        <f t="shared" si="3"/>
        <v>-5600</v>
      </c>
    </row>
    <row r="75" spans="1:8">
      <c r="A75" s="19" t="s">
        <v>145</v>
      </c>
      <c r="B75" s="12">
        <v>2600</v>
      </c>
      <c r="C75" s="13">
        <v>43630</v>
      </c>
      <c r="D75" s="13">
        <v>43606</v>
      </c>
      <c r="E75" s="13"/>
      <c r="F75" s="13"/>
      <c r="G75" s="1">
        <f t="shared" si="2"/>
        <v>-24</v>
      </c>
      <c r="H75" s="12">
        <f t="shared" si="3"/>
        <v>-62400</v>
      </c>
    </row>
    <row r="76" spans="1:8">
      <c r="A76" s="19" t="s">
        <v>146</v>
      </c>
      <c r="B76" s="12">
        <v>498.18</v>
      </c>
      <c r="C76" s="13">
        <v>43624</v>
      </c>
      <c r="D76" s="13">
        <v>43606</v>
      </c>
      <c r="E76" s="13"/>
      <c r="F76" s="13"/>
      <c r="G76" s="1">
        <f t="shared" si="2"/>
        <v>-18</v>
      </c>
      <c r="H76" s="12">
        <f t="shared" si="3"/>
        <v>-8967.24</v>
      </c>
    </row>
    <row r="77" spans="1:8">
      <c r="A77" s="19" t="s">
        <v>147</v>
      </c>
      <c r="B77" s="12">
        <v>190.16</v>
      </c>
      <c r="C77" s="13">
        <v>43621</v>
      </c>
      <c r="D77" s="13">
        <v>43619</v>
      </c>
      <c r="E77" s="13"/>
      <c r="F77" s="13"/>
      <c r="G77" s="1">
        <f t="shared" si="2"/>
        <v>-2</v>
      </c>
      <c r="H77" s="12">
        <f t="shared" si="3"/>
        <v>-380.32</v>
      </c>
    </row>
    <row r="78" spans="1:8">
      <c r="A78" s="19" t="s">
        <v>148</v>
      </c>
      <c r="B78" s="12">
        <v>320.98</v>
      </c>
      <c r="C78" s="13">
        <v>43623</v>
      </c>
      <c r="D78" s="13">
        <v>43619</v>
      </c>
      <c r="E78" s="13"/>
      <c r="F78" s="13"/>
      <c r="G78" s="1">
        <f t="shared" si="2"/>
        <v>-4</v>
      </c>
      <c r="H78" s="12">
        <f t="shared" si="3"/>
        <v>-1283.92</v>
      </c>
    </row>
    <row r="79" spans="1:8">
      <c r="A79" s="19" t="s">
        <v>149</v>
      </c>
      <c r="B79" s="12">
        <v>3840</v>
      </c>
      <c r="C79" s="13">
        <v>43637</v>
      </c>
      <c r="D79" s="13">
        <v>43619</v>
      </c>
      <c r="E79" s="13"/>
      <c r="F79" s="13"/>
      <c r="G79" s="1">
        <f t="shared" si="2"/>
        <v>-18</v>
      </c>
      <c r="H79" s="12">
        <f t="shared" si="3"/>
        <v>-69120</v>
      </c>
    </row>
    <row r="80" spans="1:8">
      <c r="A80" s="19" t="s">
        <v>150</v>
      </c>
      <c r="B80" s="12">
        <v>634.67999999999995</v>
      </c>
      <c r="C80" s="13">
        <v>43595</v>
      </c>
      <c r="D80" s="13">
        <v>43619</v>
      </c>
      <c r="E80" s="13"/>
      <c r="F80" s="13"/>
      <c r="G80" s="1">
        <f t="shared" si="2"/>
        <v>24</v>
      </c>
      <c r="H80" s="12">
        <f t="shared" si="3"/>
        <v>15232.32</v>
      </c>
    </row>
    <row r="81" spans="1:8">
      <c r="A81" s="19" t="s">
        <v>150</v>
      </c>
      <c r="B81" s="12">
        <v>159.5</v>
      </c>
      <c r="C81" s="13">
        <v>43595</v>
      </c>
      <c r="D81" s="13">
        <v>43619</v>
      </c>
      <c r="E81" s="13"/>
      <c r="F81" s="13"/>
      <c r="G81" s="1">
        <f t="shared" si="2"/>
        <v>24</v>
      </c>
      <c r="H81" s="12">
        <f t="shared" si="3"/>
        <v>3828</v>
      </c>
    </row>
    <row r="82" spans="1:8">
      <c r="A82" s="19" t="s">
        <v>151</v>
      </c>
      <c r="B82" s="12">
        <v>380.09</v>
      </c>
      <c r="C82" s="13">
        <v>43587</v>
      </c>
      <c r="D82" s="13">
        <v>43619</v>
      </c>
      <c r="E82" s="13"/>
      <c r="F82" s="13"/>
      <c r="G82" s="1">
        <f t="shared" si="2"/>
        <v>32</v>
      </c>
      <c r="H82" s="12">
        <f t="shared" si="3"/>
        <v>12162.88</v>
      </c>
    </row>
    <row r="83" spans="1:8">
      <c r="A83" s="19" t="s">
        <v>152</v>
      </c>
      <c r="B83" s="12">
        <v>261.99</v>
      </c>
      <c r="C83" s="13">
        <v>43587</v>
      </c>
      <c r="D83" s="13">
        <v>43619</v>
      </c>
      <c r="E83" s="13"/>
      <c r="F83" s="13"/>
      <c r="G83" s="1">
        <f t="shared" si="2"/>
        <v>32</v>
      </c>
      <c r="H83" s="12">
        <f t="shared" si="3"/>
        <v>8383.68</v>
      </c>
    </row>
    <row r="84" spans="1:8">
      <c r="A84" s="19" t="s">
        <v>153</v>
      </c>
      <c r="B84" s="12">
        <v>439</v>
      </c>
      <c r="C84" s="13">
        <v>43632</v>
      </c>
      <c r="D84" s="13">
        <v>43619</v>
      </c>
      <c r="E84" s="13"/>
      <c r="F84" s="13"/>
      <c r="G84" s="1">
        <f t="shared" si="2"/>
        <v>-13</v>
      </c>
      <c r="H84" s="12">
        <f t="shared" si="3"/>
        <v>-5707</v>
      </c>
    </row>
    <row r="85" spans="1:8">
      <c r="A85" s="19" t="s">
        <v>153</v>
      </c>
      <c r="B85" s="12">
        <v>11</v>
      </c>
      <c r="C85" s="13">
        <v>43632</v>
      </c>
      <c r="D85" s="13">
        <v>43619</v>
      </c>
      <c r="E85" s="13"/>
      <c r="F85" s="13"/>
      <c r="G85" s="1">
        <f t="shared" si="2"/>
        <v>-13</v>
      </c>
      <c r="H85" s="12">
        <f t="shared" si="3"/>
        <v>-143</v>
      </c>
    </row>
    <row r="86" spans="1:8">
      <c r="A86" s="19" t="s">
        <v>154</v>
      </c>
      <c r="B86" s="12">
        <v>549.15</v>
      </c>
      <c r="C86" s="13">
        <v>43593</v>
      </c>
      <c r="D86" s="13">
        <v>43619</v>
      </c>
      <c r="E86" s="13"/>
      <c r="F86" s="13"/>
      <c r="G86" s="1">
        <f t="shared" si="2"/>
        <v>26</v>
      </c>
      <c r="H86" s="12">
        <f t="shared" si="3"/>
        <v>14277.9</v>
      </c>
    </row>
    <row r="87" spans="1:8">
      <c r="A87" s="19" t="s">
        <v>155</v>
      </c>
      <c r="B87" s="12">
        <v>74.97</v>
      </c>
      <c r="C87" s="13">
        <v>43649</v>
      </c>
      <c r="D87" s="13">
        <v>43619</v>
      </c>
      <c r="E87" s="13"/>
      <c r="F87" s="13"/>
      <c r="G87" s="1">
        <f t="shared" si="2"/>
        <v>-30</v>
      </c>
      <c r="H87" s="12">
        <f t="shared" si="3"/>
        <v>-2249.1</v>
      </c>
    </row>
    <row r="88" spans="1:8">
      <c r="A88" s="19" t="s">
        <v>156</v>
      </c>
      <c r="B88" s="12">
        <v>365.78</v>
      </c>
      <c r="C88" s="13">
        <v>43632</v>
      </c>
      <c r="D88" s="13">
        <v>43619</v>
      </c>
      <c r="E88" s="13"/>
      <c r="F88" s="13"/>
      <c r="G88" s="1">
        <f t="shared" si="2"/>
        <v>-13</v>
      </c>
      <c r="H88" s="12">
        <f t="shared" si="3"/>
        <v>-4755.1399999999994</v>
      </c>
    </row>
    <row r="89" spans="1:8">
      <c r="A89" s="19" t="s">
        <v>157</v>
      </c>
      <c r="B89" s="12">
        <v>4751.3599999999997</v>
      </c>
      <c r="C89" s="13">
        <v>43623</v>
      </c>
      <c r="D89" s="13">
        <v>43619</v>
      </c>
      <c r="E89" s="13"/>
      <c r="F89" s="13"/>
      <c r="G89" s="1">
        <f t="shared" si="2"/>
        <v>-4</v>
      </c>
      <c r="H89" s="12">
        <f t="shared" si="3"/>
        <v>-19005.439999999999</v>
      </c>
    </row>
    <row r="90" spans="1:8">
      <c r="A90" s="19" t="s">
        <v>158</v>
      </c>
      <c r="B90" s="12">
        <v>3760.81</v>
      </c>
      <c r="C90" s="13">
        <v>43623</v>
      </c>
      <c r="D90" s="13">
        <v>43619</v>
      </c>
      <c r="E90" s="13"/>
      <c r="F90" s="13"/>
      <c r="G90" s="1">
        <f t="shared" si="2"/>
        <v>-4</v>
      </c>
      <c r="H90" s="12">
        <f t="shared" si="3"/>
        <v>-15043.24</v>
      </c>
    </row>
    <row r="91" spans="1:8">
      <c r="A91" s="19" t="s">
        <v>159</v>
      </c>
      <c r="B91" s="12">
        <v>4703.6400000000003</v>
      </c>
      <c r="C91" s="13">
        <v>43652</v>
      </c>
      <c r="D91" s="13">
        <v>43622</v>
      </c>
      <c r="E91" s="13"/>
      <c r="F91" s="13"/>
      <c r="G91" s="1">
        <f t="shared" si="2"/>
        <v>-30</v>
      </c>
      <c r="H91" s="12">
        <f t="shared" si="3"/>
        <v>-141109.20000000001</v>
      </c>
    </row>
    <row r="92" spans="1:8">
      <c r="A92" s="19" t="s">
        <v>159</v>
      </c>
      <c r="B92" s="12">
        <v>92</v>
      </c>
      <c r="C92" s="13">
        <v>43652</v>
      </c>
      <c r="D92" s="13">
        <v>43622</v>
      </c>
      <c r="E92" s="13"/>
      <c r="F92" s="13"/>
      <c r="G92" s="1">
        <f t="shared" si="2"/>
        <v>-30</v>
      </c>
      <c r="H92" s="12">
        <f t="shared" si="3"/>
        <v>-2760</v>
      </c>
    </row>
    <row r="93" spans="1:8">
      <c r="A93" s="19" t="s">
        <v>160</v>
      </c>
      <c r="B93" s="12">
        <v>2260</v>
      </c>
      <c r="C93" s="13">
        <v>43644</v>
      </c>
      <c r="D93" s="13">
        <v>43622</v>
      </c>
      <c r="E93" s="13"/>
      <c r="F93" s="13"/>
      <c r="G93" s="1">
        <f t="shared" si="2"/>
        <v>-22</v>
      </c>
      <c r="H93" s="12">
        <f t="shared" si="3"/>
        <v>-49720</v>
      </c>
    </row>
    <row r="94" spans="1:8">
      <c r="A94" s="19" t="s">
        <v>161</v>
      </c>
      <c r="B94" s="12">
        <v>189</v>
      </c>
      <c r="C94" s="13">
        <v>43651</v>
      </c>
      <c r="D94" s="13">
        <v>43622</v>
      </c>
      <c r="E94" s="13"/>
      <c r="F94" s="13"/>
      <c r="G94" s="1">
        <f t="shared" si="2"/>
        <v>-29</v>
      </c>
      <c r="H94" s="12">
        <f t="shared" si="3"/>
        <v>-5481</v>
      </c>
    </row>
    <row r="95" spans="1:8">
      <c r="A95" s="19" t="s">
        <v>160</v>
      </c>
      <c r="B95" s="12">
        <v>600</v>
      </c>
      <c r="C95" s="13">
        <v>43644</v>
      </c>
      <c r="D95" s="13">
        <v>43622</v>
      </c>
      <c r="E95" s="13"/>
      <c r="F95" s="13"/>
      <c r="G95" s="1">
        <f t="shared" si="2"/>
        <v>-22</v>
      </c>
      <c r="H95" s="12">
        <f t="shared" si="3"/>
        <v>-13200</v>
      </c>
    </row>
    <row r="96" spans="1:8">
      <c r="A96" s="19" t="s">
        <v>162</v>
      </c>
      <c r="B96" s="12">
        <v>3045</v>
      </c>
      <c r="C96" s="13">
        <v>43649</v>
      </c>
      <c r="D96" s="13">
        <v>43622</v>
      </c>
      <c r="E96" s="13"/>
      <c r="F96" s="13"/>
      <c r="G96" s="1">
        <f t="shared" si="2"/>
        <v>-27</v>
      </c>
      <c r="H96" s="12">
        <f t="shared" si="3"/>
        <v>-82215</v>
      </c>
    </row>
    <row r="97" spans="1:8">
      <c r="A97" s="19" t="s">
        <v>163</v>
      </c>
      <c r="B97" s="12">
        <v>34</v>
      </c>
      <c r="C97" s="13">
        <v>43623</v>
      </c>
      <c r="D97" s="13">
        <v>43622</v>
      </c>
      <c r="E97" s="13"/>
      <c r="F97" s="13"/>
      <c r="G97" s="1">
        <f t="shared" si="2"/>
        <v>-1</v>
      </c>
      <c r="H97" s="12">
        <f t="shared" si="3"/>
        <v>-34</v>
      </c>
    </row>
    <row r="98" spans="1:8">
      <c r="A98" s="19" t="s">
        <v>164</v>
      </c>
      <c r="B98" s="12">
        <v>109.12</v>
      </c>
      <c r="C98" s="13">
        <v>43632</v>
      </c>
      <c r="D98" s="13">
        <v>43622</v>
      </c>
      <c r="E98" s="13"/>
      <c r="F98" s="13"/>
      <c r="G98" s="1">
        <f t="shared" si="2"/>
        <v>-10</v>
      </c>
      <c r="H98" s="12">
        <f t="shared" si="3"/>
        <v>-1091.2</v>
      </c>
    </row>
    <row r="99" spans="1:8">
      <c r="A99" s="19" t="s">
        <v>165</v>
      </c>
      <c r="B99" s="12">
        <v>40</v>
      </c>
      <c r="C99" s="13">
        <v>43651</v>
      </c>
      <c r="D99" s="13">
        <v>43622</v>
      </c>
      <c r="E99" s="13"/>
      <c r="F99" s="13"/>
      <c r="G99" s="1">
        <f t="shared" si="2"/>
        <v>-29</v>
      </c>
      <c r="H99" s="12">
        <f t="shared" si="3"/>
        <v>-1160</v>
      </c>
    </row>
    <row r="100" spans="1:8">
      <c r="A100" s="19" t="s">
        <v>166</v>
      </c>
      <c r="B100" s="12">
        <v>603.54</v>
      </c>
      <c r="C100" s="13">
        <v>43615</v>
      </c>
      <c r="D100" s="13">
        <v>43629</v>
      </c>
      <c r="E100" s="13"/>
      <c r="F100" s="13"/>
      <c r="G100" s="1">
        <f t="shared" si="2"/>
        <v>14</v>
      </c>
      <c r="H100" s="12">
        <f t="shared" si="3"/>
        <v>8449.56</v>
      </c>
    </row>
    <row r="101" spans="1:8">
      <c r="A101" s="19" t="s">
        <v>167</v>
      </c>
      <c r="B101" s="12">
        <v>34888.300000000003</v>
      </c>
      <c r="C101" s="13">
        <v>43615</v>
      </c>
      <c r="D101" s="13">
        <v>43629</v>
      </c>
      <c r="E101" s="13"/>
      <c r="F101" s="13"/>
      <c r="G101" s="1">
        <f t="shared" si="2"/>
        <v>14</v>
      </c>
      <c r="H101" s="12">
        <f t="shared" si="3"/>
        <v>488436.20000000007</v>
      </c>
    </row>
    <row r="102" spans="1:8">
      <c r="A102" s="19" t="s">
        <v>167</v>
      </c>
      <c r="B102" s="12">
        <v>38465.760000000002</v>
      </c>
      <c r="C102" s="13">
        <v>43615</v>
      </c>
      <c r="D102" s="13">
        <v>43629</v>
      </c>
      <c r="E102" s="13"/>
      <c r="F102" s="13"/>
      <c r="G102" s="1">
        <f t="shared" si="2"/>
        <v>14</v>
      </c>
      <c r="H102" s="12">
        <f t="shared" si="3"/>
        <v>538520.64</v>
      </c>
    </row>
    <row r="103" spans="1:8">
      <c r="A103" s="19" t="s">
        <v>168</v>
      </c>
      <c r="B103" s="12">
        <v>7280.8</v>
      </c>
      <c r="C103" s="13">
        <v>43615</v>
      </c>
      <c r="D103" s="13">
        <v>43629</v>
      </c>
      <c r="E103" s="13"/>
      <c r="F103" s="13"/>
      <c r="G103" s="1">
        <f t="shared" si="2"/>
        <v>14</v>
      </c>
      <c r="H103" s="12">
        <f t="shared" si="3"/>
        <v>101931.2</v>
      </c>
    </row>
    <row r="104" spans="1:8">
      <c r="A104" s="19" t="s">
        <v>169</v>
      </c>
      <c r="B104" s="12">
        <v>600</v>
      </c>
      <c r="C104" s="13">
        <v>43642</v>
      </c>
      <c r="D104" s="13">
        <v>43629</v>
      </c>
      <c r="E104" s="13"/>
      <c r="F104" s="13"/>
      <c r="G104" s="1">
        <f t="shared" si="2"/>
        <v>-13</v>
      </c>
      <c r="H104" s="12">
        <f t="shared" si="3"/>
        <v>-7800</v>
      </c>
    </row>
    <row r="105" spans="1:8">
      <c r="A105" s="19" t="s">
        <v>170</v>
      </c>
      <c r="B105" s="12">
        <v>625</v>
      </c>
      <c r="C105" s="13">
        <v>43649</v>
      </c>
      <c r="D105" s="13">
        <v>43629</v>
      </c>
      <c r="E105" s="13"/>
      <c r="F105" s="13"/>
      <c r="G105" s="1">
        <f t="shared" si="2"/>
        <v>-20</v>
      </c>
      <c r="H105" s="12">
        <f t="shared" si="3"/>
        <v>-12500</v>
      </c>
    </row>
    <row r="106" spans="1:8">
      <c r="A106" s="19" t="s">
        <v>171</v>
      </c>
      <c r="B106" s="12">
        <v>3768.41</v>
      </c>
      <c r="C106" s="13">
        <v>43656</v>
      </c>
      <c r="D106" s="13">
        <v>43629</v>
      </c>
      <c r="E106" s="13"/>
      <c r="F106" s="13"/>
      <c r="G106" s="1">
        <f t="shared" si="2"/>
        <v>-27</v>
      </c>
      <c r="H106" s="12">
        <f t="shared" si="3"/>
        <v>-101747.06999999999</v>
      </c>
    </row>
    <row r="107" spans="1:8">
      <c r="A107" s="19" t="s">
        <v>171</v>
      </c>
      <c r="B107" s="12">
        <v>155</v>
      </c>
      <c r="C107" s="13">
        <v>43656</v>
      </c>
      <c r="D107" s="13">
        <v>43629</v>
      </c>
      <c r="E107" s="13"/>
      <c r="F107" s="13"/>
      <c r="G107" s="1">
        <f t="shared" si="2"/>
        <v>-27</v>
      </c>
      <c r="H107" s="12">
        <f t="shared" si="3"/>
        <v>-4185</v>
      </c>
    </row>
    <row r="108" spans="1:8">
      <c r="A108" s="19" t="s">
        <v>172</v>
      </c>
      <c r="B108" s="12">
        <v>246.15</v>
      </c>
      <c r="C108" s="13">
        <v>43659</v>
      </c>
      <c r="D108" s="13">
        <v>43629</v>
      </c>
      <c r="E108" s="13"/>
      <c r="F108" s="13"/>
      <c r="G108" s="1">
        <f t="shared" si="2"/>
        <v>-30</v>
      </c>
      <c r="H108" s="12">
        <f t="shared" si="3"/>
        <v>-7384.5</v>
      </c>
    </row>
    <row r="109" spans="1:8">
      <c r="A109" s="19" t="s">
        <v>173</v>
      </c>
      <c r="B109" s="12">
        <v>2708.4</v>
      </c>
      <c r="C109" s="13">
        <v>43663</v>
      </c>
      <c r="D109" s="13">
        <v>43642</v>
      </c>
      <c r="E109" s="13"/>
      <c r="F109" s="13"/>
      <c r="G109" s="1">
        <f t="shared" si="2"/>
        <v>-21</v>
      </c>
      <c r="H109" s="12">
        <f t="shared" si="3"/>
        <v>-56876.4</v>
      </c>
    </row>
    <row r="110" spans="1:8">
      <c r="A110" s="19" t="s">
        <v>174</v>
      </c>
      <c r="B110" s="12">
        <v>471</v>
      </c>
      <c r="C110" s="13">
        <v>43649</v>
      </c>
      <c r="D110" s="13">
        <v>43642</v>
      </c>
      <c r="E110" s="13"/>
      <c r="F110" s="13"/>
      <c r="G110" s="1">
        <f t="shared" si="2"/>
        <v>-7</v>
      </c>
      <c r="H110" s="12">
        <f t="shared" si="3"/>
        <v>-3297</v>
      </c>
    </row>
    <row r="111" spans="1:8">
      <c r="A111" s="19" t="s">
        <v>175</v>
      </c>
      <c r="B111" s="12">
        <v>380</v>
      </c>
      <c r="C111" s="13">
        <v>43644</v>
      </c>
      <c r="D111" s="13">
        <v>43642</v>
      </c>
      <c r="E111" s="13"/>
      <c r="F111" s="13"/>
      <c r="G111" s="1">
        <f t="shared" si="2"/>
        <v>-2</v>
      </c>
      <c r="H111" s="12">
        <f t="shared" si="3"/>
        <v>-760</v>
      </c>
    </row>
    <row r="112" spans="1:8">
      <c r="A112" s="19" t="s">
        <v>176</v>
      </c>
      <c r="B112" s="12">
        <v>1480</v>
      </c>
      <c r="C112" s="13">
        <v>43663</v>
      </c>
      <c r="D112" s="13">
        <v>43642</v>
      </c>
      <c r="E112" s="13"/>
      <c r="F112" s="13"/>
      <c r="G112" s="1">
        <f t="shared" si="2"/>
        <v>-21</v>
      </c>
      <c r="H112" s="12">
        <f t="shared" si="3"/>
        <v>-31080</v>
      </c>
    </row>
    <row r="113" spans="1:8">
      <c r="A113" s="19" t="s">
        <v>177</v>
      </c>
      <c r="B113" s="12">
        <v>900</v>
      </c>
      <c r="C113" s="13">
        <v>43667</v>
      </c>
      <c r="D113" s="13">
        <v>43642</v>
      </c>
      <c r="E113" s="13"/>
      <c r="F113" s="13"/>
      <c r="G113" s="1">
        <f t="shared" si="2"/>
        <v>-25</v>
      </c>
      <c r="H113" s="12">
        <f t="shared" si="3"/>
        <v>-22500</v>
      </c>
    </row>
    <row r="114" spans="1:8">
      <c r="A114" s="19" t="s">
        <v>178</v>
      </c>
      <c r="B114" s="12">
        <v>63.03</v>
      </c>
      <c r="C114" s="13">
        <v>43657</v>
      </c>
      <c r="D114" s="13">
        <v>43642</v>
      </c>
      <c r="E114" s="13"/>
      <c r="F114" s="13"/>
      <c r="G114" s="1">
        <f t="shared" si="2"/>
        <v>-15</v>
      </c>
      <c r="H114" s="12">
        <f t="shared" si="3"/>
        <v>-945.45</v>
      </c>
    </row>
    <row r="115" spans="1:8">
      <c r="A115" s="19" t="s">
        <v>178</v>
      </c>
      <c r="B115" s="12">
        <v>519.03</v>
      </c>
      <c r="C115" s="13">
        <v>43657</v>
      </c>
      <c r="D115" s="13">
        <v>43642</v>
      </c>
      <c r="E115" s="13"/>
      <c r="F115" s="13"/>
      <c r="G115" s="1">
        <f t="shared" si="2"/>
        <v>-15</v>
      </c>
      <c r="H115" s="12">
        <f t="shared" si="3"/>
        <v>-7785.45</v>
      </c>
    </row>
    <row r="116" spans="1:8">
      <c r="A116" s="19" t="s">
        <v>179</v>
      </c>
      <c r="B116" s="12">
        <v>6286.16</v>
      </c>
      <c r="C116" s="13">
        <v>43657</v>
      </c>
      <c r="D116" s="13">
        <v>43642</v>
      </c>
      <c r="E116" s="13"/>
      <c r="F116" s="13"/>
      <c r="G116" s="1">
        <f t="shared" si="2"/>
        <v>-15</v>
      </c>
      <c r="H116" s="12">
        <f t="shared" si="3"/>
        <v>-94292.4</v>
      </c>
    </row>
    <row r="117" spans="1:8">
      <c r="A117" s="19" t="s">
        <v>178</v>
      </c>
      <c r="B117" s="12">
        <v>17.760000000000002</v>
      </c>
      <c r="C117" s="13">
        <v>43657</v>
      </c>
      <c r="D117" s="13">
        <v>43642</v>
      </c>
      <c r="E117" s="13"/>
      <c r="F117" s="13"/>
      <c r="G117" s="1">
        <f t="shared" si="2"/>
        <v>-15</v>
      </c>
      <c r="H117" s="12">
        <f t="shared" si="3"/>
        <v>-266.40000000000003</v>
      </c>
    </row>
    <row r="118" spans="1:8">
      <c r="A118" s="19" t="s">
        <v>180</v>
      </c>
      <c r="B118" s="12">
        <v>16.5</v>
      </c>
      <c r="C118" s="13">
        <v>43672</v>
      </c>
      <c r="D118" s="13">
        <v>43642</v>
      </c>
      <c r="E118" s="13"/>
      <c r="F118" s="13"/>
      <c r="G118" s="1">
        <f t="shared" si="2"/>
        <v>-30</v>
      </c>
      <c r="H118" s="12">
        <f t="shared" si="3"/>
        <v>-495</v>
      </c>
    </row>
    <row r="119" spans="1:8">
      <c r="A119" s="19" t="s">
        <v>180</v>
      </c>
      <c r="B119" s="12">
        <v>25</v>
      </c>
      <c r="C119" s="13">
        <v>43672</v>
      </c>
      <c r="D119" s="13">
        <v>43642</v>
      </c>
      <c r="E119" s="13"/>
      <c r="F119" s="13"/>
      <c r="G119" s="1">
        <f t="shared" si="2"/>
        <v>-30</v>
      </c>
      <c r="H119" s="12">
        <f t="shared" si="3"/>
        <v>-750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176400.1400000001</v>
      </c>
      <c r="C1">
        <f>COUNTA(A4:A203)</f>
        <v>54</v>
      </c>
      <c r="G1" s="16">
        <f>IF(B1&lt;&gt;0,H1/B1,0)</f>
        <v>7.5631970019978363</v>
      </c>
      <c r="H1" s="15">
        <f>SUM(H4:H195)</f>
        <v>1334149.0099999993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181</v>
      </c>
      <c r="B4" s="12">
        <v>74.13</v>
      </c>
      <c r="C4" s="13">
        <v>43618</v>
      </c>
      <c r="D4" s="13">
        <v>43651</v>
      </c>
      <c r="E4" s="13"/>
      <c r="F4" s="13"/>
      <c r="G4" s="1">
        <f>D4-C4-(F4-E4)</f>
        <v>33</v>
      </c>
      <c r="H4" s="12">
        <f>B4*G4</f>
        <v>2446.29</v>
      </c>
    </row>
    <row r="5" spans="1:8">
      <c r="A5" s="19" t="s">
        <v>182</v>
      </c>
      <c r="B5" s="12">
        <v>34.42</v>
      </c>
      <c r="C5" s="13">
        <v>43651</v>
      </c>
      <c r="D5" s="13">
        <v>43651</v>
      </c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>
      <c r="A6" s="19" t="s">
        <v>183</v>
      </c>
      <c r="B6" s="12">
        <v>557.98</v>
      </c>
      <c r="C6" s="13">
        <v>43649</v>
      </c>
      <c r="D6" s="13">
        <v>43651</v>
      </c>
      <c r="E6" s="13"/>
      <c r="F6" s="13"/>
      <c r="G6" s="1">
        <f t="shared" si="0"/>
        <v>2</v>
      </c>
      <c r="H6" s="12">
        <f t="shared" si="1"/>
        <v>1115.96</v>
      </c>
    </row>
    <row r="7" spans="1:8">
      <c r="A7" s="19" t="s">
        <v>184</v>
      </c>
      <c r="B7" s="12">
        <v>451.38</v>
      </c>
      <c r="C7" s="13">
        <v>43649</v>
      </c>
      <c r="D7" s="13">
        <v>43651</v>
      </c>
      <c r="E7" s="13"/>
      <c r="F7" s="13"/>
      <c r="G7" s="1">
        <f t="shared" si="0"/>
        <v>2</v>
      </c>
      <c r="H7" s="12">
        <f t="shared" si="1"/>
        <v>902.76</v>
      </c>
    </row>
    <row r="8" spans="1:8">
      <c r="A8" s="19" t="s">
        <v>184</v>
      </c>
      <c r="B8" s="12">
        <v>25.6</v>
      </c>
      <c r="C8" s="13">
        <v>43649</v>
      </c>
      <c r="D8" s="13">
        <v>43651</v>
      </c>
      <c r="E8" s="13"/>
      <c r="F8" s="13"/>
      <c r="G8" s="1">
        <f t="shared" si="0"/>
        <v>2</v>
      </c>
      <c r="H8" s="12">
        <f t="shared" si="1"/>
        <v>51.2</v>
      </c>
    </row>
    <row r="9" spans="1:8">
      <c r="A9" s="19" t="s">
        <v>185</v>
      </c>
      <c r="B9" s="12">
        <v>719.9</v>
      </c>
      <c r="C9" s="13">
        <v>43649</v>
      </c>
      <c r="D9" s="13">
        <v>43651</v>
      </c>
      <c r="E9" s="13"/>
      <c r="F9" s="13"/>
      <c r="G9" s="1">
        <f t="shared" si="0"/>
        <v>2</v>
      </c>
      <c r="H9" s="12">
        <f t="shared" si="1"/>
        <v>1439.8</v>
      </c>
    </row>
    <row r="10" spans="1:8">
      <c r="A10" s="19" t="s">
        <v>186</v>
      </c>
      <c r="B10" s="12">
        <v>417.78</v>
      </c>
      <c r="C10" s="13">
        <v>43653</v>
      </c>
      <c r="D10" s="13">
        <v>43651</v>
      </c>
      <c r="E10" s="13"/>
      <c r="F10" s="13"/>
      <c r="G10" s="1">
        <f t="shared" si="0"/>
        <v>-2</v>
      </c>
      <c r="H10" s="12">
        <f t="shared" si="1"/>
        <v>-835.56</v>
      </c>
    </row>
    <row r="11" spans="1:8">
      <c r="A11" s="19" t="s">
        <v>186</v>
      </c>
      <c r="B11" s="12">
        <v>163.19999999999999</v>
      </c>
      <c r="C11" s="13">
        <v>43653</v>
      </c>
      <c r="D11" s="13">
        <v>43651</v>
      </c>
      <c r="E11" s="13"/>
      <c r="F11" s="13"/>
      <c r="G11" s="1">
        <f t="shared" si="0"/>
        <v>-2</v>
      </c>
      <c r="H11" s="12">
        <f t="shared" si="1"/>
        <v>-326.39999999999998</v>
      </c>
    </row>
    <row r="12" spans="1:8">
      <c r="A12" s="19" t="s">
        <v>187</v>
      </c>
      <c r="B12" s="12">
        <v>24693.45</v>
      </c>
      <c r="C12" s="13">
        <v>43638</v>
      </c>
      <c r="D12" s="13">
        <v>43651</v>
      </c>
      <c r="E12" s="13"/>
      <c r="F12" s="13"/>
      <c r="G12" s="1">
        <f t="shared" si="0"/>
        <v>13</v>
      </c>
      <c r="H12" s="12">
        <f t="shared" si="1"/>
        <v>321014.85000000003</v>
      </c>
    </row>
    <row r="13" spans="1:8">
      <c r="A13" s="19" t="s">
        <v>188</v>
      </c>
      <c r="B13" s="12">
        <v>855.02</v>
      </c>
      <c r="C13" s="13">
        <v>43638</v>
      </c>
      <c r="D13" s="13">
        <v>43651</v>
      </c>
      <c r="E13" s="13"/>
      <c r="F13" s="13"/>
      <c r="G13" s="1">
        <f t="shared" si="0"/>
        <v>13</v>
      </c>
      <c r="H13" s="12">
        <f t="shared" si="1"/>
        <v>11115.26</v>
      </c>
    </row>
    <row r="14" spans="1:8">
      <c r="A14" s="19" t="s">
        <v>187</v>
      </c>
      <c r="B14" s="12">
        <v>27527.13</v>
      </c>
      <c r="C14" s="13">
        <v>43638</v>
      </c>
      <c r="D14" s="13">
        <v>43651</v>
      </c>
      <c r="E14" s="13"/>
      <c r="F14" s="13"/>
      <c r="G14" s="1">
        <f t="shared" si="0"/>
        <v>13</v>
      </c>
      <c r="H14" s="12">
        <f t="shared" si="1"/>
        <v>357852.69</v>
      </c>
    </row>
    <row r="15" spans="1:8">
      <c r="A15" s="19" t="s">
        <v>189</v>
      </c>
      <c r="B15" s="12">
        <v>5077.3999999999996</v>
      </c>
      <c r="C15" s="13">
        <v>43638</v>
      </c>
      <c r="D15" s="13">
        <v>43651</v>
      </c>
      <c r="E15" s="13"/>
      <c r="F15" s="13"/>
      <c r="G15" s="1">
        <f t="shared" si="0"/>
        <v>13</v>
      </c>
      <c r="H15" s="12">
        <f t="shared" si="1"/>
        <v>66006.2</v>
      </c>
    </row>
    <row r="16" spans="1:8">
      <c r="A16" s="19" t="s">
        <v>190</v>
      </c>
      <c r="B16" s="12">
        <v>95.81</v>
      </c>
      <c r="C16" s="13">
        <v>43653</v>
      </c>
      <c r="D16" s="13">
        <v>43651</v>
      </c>
      <c r="E16" s="13"/>
      <c r="F16" s="13"/>
      <c r="G16" s="1">
        <f t="shared" si="0"/>
        <v>-2</v>
      </c>
      <c r="H16" s="12">
        <f t="shared" si="1"/>
        <v>-191.62</v>
      </c>
    </row>
    <row r="17" spans="1:8">
      <c r="A17" s="19" t="s">
        <v>191</v>
      </c>
      <c r="B17" s="12">
        <v>300</v>
      </c>
      <c r="C17" s="13">
        <v>43624</v>
      </c>
      <c r="D17" s="13">
        <v>43651</v>
      </c>
      <c r="E17" s="13"/>
      <c r="F17" s="13"/>
      <c r="G17" s="1">
        <f t="shared" si="0"/>
        <v>27</v>
      </c>
      <c r="H17" s="12">
        <f t="shared" si="1"/>
        <v>8100</v>
      </c>
    </row>
    <row r="18" spans="1:8">
      <c r="A18" s="19" t="s">
        <v>192</v>
      </c>
      <c r="B18" s="12">
        <v>1200</v>
      </c>
      <c r="C18" s="13">
        <v>43630</v>
      </c>
      <c r="D18" s="13">
        <v>43651</v>
      </c>
      <c r="E18" s="13"/>
      <c r="F18" s="13"/>
      <c r="G18" s="1">
        <f t="shared" si="0"/>
        <v>21</v>
      </c>
      <c r="H18" s="12">
        <f t="shared" si="1"/>
        <v>25200</v>
      </c>
    </row>
    <row r="19" spans="1:8">
      <c r="A19" s="19" t="s">
        <v>193</v>
      </c>
      <c r="B19" s="12">
        <v>245.74</v>
      </c>
      <c r="C19" s="13">
        <v>43684</v>
      </c>
      <c r="D19" s="13">
        <v>43658</v>
      </c>
      <c r="E19" s="13"/>
      <c r="F19" s="13"/>
      <c r="G19" s="1">
        <f t="shared" si="0"/>
        <v>-26</v>
      </c>
      <c r="H19" s="12">
        <f t="shared" si="1"/>
        <v>-6389.24</v>
      </c>
    </row>
    <row r="20" spans="1:8">
      <c r="A20" s="19" t="s">
        <v>194</v>
      </c>
      <c r="B20" s="12">
        <v>122</v>
      </c>
      <c r="C20" s="13">
        <v>43664</v>
      </c>
      <c r="D20" s="13">
        <v>43658</v>
      </c>
      <c r="E20" s="13"/>
      <c r="F20" s="13"/>
      <c r="G20" s="1">
        <f t="shared" si="0"/>
        <v>-6</v>
      </c>
      <c r="H20" s="12">
        <f t="shared" si="1"/>
        <v>-732</v>
      </c>
    </row>
    <row r="21" spans="1:8">
      <c r="A21" s="19" t="s">
        <v>195</v>
      </c>
      <c r="B21" s="12">
        <v>79</v>
      </c>
      <c r="C21" s="13">
        <v>43667</v>
      </c>
      <c r="D21" s="13">
        <v>43658</v>
      </c>
      <c r="E21" s="13"/>
      <c r="F21" s="13"/>
      <c r="G21" s="1">
        <f t="shared" si="0"/>
        <v>-9</v>
      </c>
      <c r="H21" s="12">
        <f t="shared" si="1"/>
        <v>-711</v>
      </c>
    </row>
    <row r="22" spans="1:8">
      <c r="A22" s="19" t="s">
        <v>196</v>
      </c>
      <c r="B22" s="12">
        <v>219.9</v>
      </c>
      <c r="C22" s="13">
        <v>43667</v>
      </c>
      <c r="D22" s="13">
        <v>43658</v>
      </c>
      <c r="E22" s="13"/>
      <c r="F22" s="13"/>
      <c r="G22" s="1">
        <f t="shared" si="0"/>
        <v>-9</v>
      </c>
      <c r="H22" s="12">
        <f t="shared" si="1"/>
        <v>-1979.1000000000001</v>
      </c>
    </row>
    <row r="23" spans="1:8">
      <c r="A23" s="19" t="s">
        <v>197</v>
      </c>
      <c r="B23" s="12">
        <v>538.85</v>
      </c>
      <c r="C23" s="13">
        <v>43667</v>
      </c>
      <c r="D23" s="13">
        <v>43658</v>
      </c>
      <c r="E23" s="13"/>
      <c r="F23" s="13"/>
      <c r="G23" s="1">
        <f t="shared" si="0"/>
        <v>-9</v>
      </c>
      <c r="H23" s="12">
        <f t="shared" si="1"/>
        <v>-4849.6500000000005</v>
      </c>
    </row>
    <row r="24" spans="1:8">
      <c r="A24" s="19" t="s">
        <v>198</v>
      </c>
      <c r="B24" s="12">
        <v>5518</v>
      </c>
      <c r="C24" s="13">
        <v>43677</v>
      </c>
      <c r="D24" s="13">
        <v>43658</v>
      </c>
      <c r="E24" s="13"/>
      <c r="F24" s="13"/>
      <c r="G24" s="1">
        <f t="shared" si="0"/>
        <v>-19</v>
      </c>
      <c r="H24" s="12">
        <f t="shared" si="1"/>
        <v>-104842</v>
      </c>
    </row>
    <row r="25" spans="1:8">
      <c r="A25" s="19" t="s">
        <v>198</v>
      </c>
      <c r="B25" s="12">
        <v>178</v>
      </c>
      <c r="C25" s="13">
        <v>43677</v>
      </c>
      <c r="D25" s="13">
        <v>43658</v>
      </c>
      <c r="E25" s="13"/>
      <c r="F25" s="13"/>
      <c r="G25" s="1">
        <f t="shared" si="0"/>
        <v>-19</v>
      </c>
      <c r="H25" s="12">
        <f t="shared" si="1"/>
        <v>-3382</v>
      </c>
    </row>
    <row r="26" spans="1:8">
      <c r="A26" s="19" t="s">
        <v>199</v>
      </c>
      <c r="B26" s="12">
        <v>8030</v>
      </c>
      <c r="C26" s="13">
        <v>43677</v>
      </c>
      <c r="D26" s="13">
        <v>43658</v>
      </c>
      <c r="E26" s="13"/>
      <c r="F26" s="13"/>
      <c r="G26" s="1">
        <f t="shared" si="0"/>
        <v>-19</v>
      </c>
      <c r="H26" s="12">
        <f t="shared" si="1"/>
        <v>-152570</v>
      </c>
    </row>
    <row r="27" spans="1:8">
      <c r="A27" s="19" t="s">
        <v>200</v>
      </c>
      <c r="B27" s="12">
        <v>175.57</v>
      </c>
      <c r="C27" s="13">
        <v>43685</v>
      </c>
      <c r="D27" s="13">
        <v>43658</v>
      </c>
      <c r="E27" s="13"/>
      <c r="F27" s="13"/>
      <c r="G27" s="1">
        <f t="shared" si="0"/>
        <v>-27</v>
      </c>
      <c r="H27" s="12">
        <f t="shared" si="1"/>
        <v>-4740.3899999999994</v>
      </c>
    </row>
    <row r="28" spans="1:8">
      <c r="A28" s="19" t="s">
        <v>201</v>
      </c>
      <c r="B28" s="12">
        <v>3500</v>
      </c>
      <c r="C28" s="13">
        <v>43684</v>
      </c>
      <c r="D28" s="13">
        <v>43679</v>
      </c>
      <c r="E28" s="13"/>
      <c r="F28" s="13"/>
      <c r="G28" s="1">
        <f t="shared" si="0"/>
        <v>-5</v>
      </c>
      <c r="H28" s="12">
        <f t="shared" si="1"/>
        <v>-17500</v>
      </c>
    </row>
    <row r="29" spans="1:8">
      <c r="A29" s="19" t="s">
        <v>202</v>
      </c>
      <c r="B29" s="12">
        <v>28674.799999999999</v>
      </c>
      <c r="C29" s="13">
        <v>43667</v>
      </c>
      <c r="D29" s="13">
        <v>43679</v>
      </c>
      <c r="E29" s="13"/>
      <c r="F29" s="13"/>
      <c r="G29" s="1">
        <f t="shared" si="0"/>
        <v>12</v>
      </c>
      <c r="H29" s="12">
        <f t="shared" si="1"/>
        <v>344097.6</v>
      </c>
    </row>
    <row r="30" spans="1:8">
      <c r="A30" s="19" t="s">
        <v>202</v>
      </c>
      <c r="B30" s="12">
        <v>36374.089999999997</v>
      </c>
      <c r="C30" s="13">
        <v>43667</v>
      </c>
      <c r="D30" s="13">
        <v>43679</v>
      </c>
      <c r="E30" s="13"/>
      <c r="F30" s="13"/>
      <c r="G30" s="1">
        <f t="shared" si="0"/>
        <v>12</v>
      </c>
      <c r="H30" s="12">
        <f t="shared" si="1"/>
        <v>436489.07999999996</v>
      </c>
    </row>
    <row r="31" spans="1:8">
      <c r="A31" s="19" t="s">
        <v>203</v>
      </c>
      <c r="B31" s="12">
        <v>1560</v>
      </c>
      <c r="C31" s="13">
        <v>43681</v>
      </c>
      <c r="D31" s="13">
        <v>43679</v>
      </c>
      <c r="E31" s="13"/>
      <c r="F31" s="13"/>
      <c r="G31" s="1">
        <f t="shared" si="0"/>
        <v>-2</v>
      </c>
      <c r="H31" s="12">
        <f t="shared" si="1"/>
        <v>-3120</v>
      </c>
    </row>
    <row r="32" spans="1:8">
      <c r="A32" s="19" t="s">
        <v>204</v>
      </c>
      <c r="B32" s="12">
        <v>250</v>
      </c>
      <c r="C32" s="13">
        <v>43680</v>
      </c>
      <c r="D32" s="13">
        <v>43679</v>
      </c>
      <c r="E32" s="13"/>
      <c r="F32" s="13"/>
      <c r="G32" s="1">
        <f t="shared" si="0"/>
        <v>-1</v>
      </c>
      <c r="H32" s="12">
        <f t="shared" si="1"/>
        <v>-250</v>
      </c>
    </row>
    <row r="33" spans="1:8">
      <c r="A33" s="19" t="s">
        <v>205</v>
      </c>
      <c r="B33" s="12">
        <v>800</v>
      </c>
      <c r="C33" s="13">
        <v>43680</v>
      </c>
      <c r="D33" s="13">
        <v>43679</v>
      </c>
      <c r="E33" s="13"/>
      <c r="F33" s="13"/>
      <c r="G33" s="1">
        <f t="shared" si="0"/>
        <v>-1</v>
      </c>
      <c r="H33" s="12">
        <f t="shared" si="1"/>
        <v>-800</v>
      </c>
    </row>
    <row r="34" spans="1:8">
      <c r="A34" s="19" t="s">
        <v>206</v>
      </c>
      <c r="B34" s="12">
        <v>150.30000000000001</v>
      </c>
      <c r="C34" s="13">
        <v>43678</v>
      </c>
      <c r="D34" s="13">
        <v>43679</v>
      </c>
      <c r="E34" s="13"/>
      <c r="F34" s="13"/>
      <c r="G34" s="1">
        <f t="shared" si="0"/>
        <v>1</v>
      </c>
      <c r="H34" s="12">
        <f t="shared" si="1"/>
        <v>150.30000000000001</v>
      </c>
    </row>
    <row r="35" spans="1:8">
      <c r="A35" s="19" t="s">
        <v>207</v>
      </c>
      <c r="B35" s="12">
        <v>4000</v>
      </c>
      <c r="C35" s="13">
        <v>43708</v>
      </c>
      <c r="D35" s="13">
        <v>43679</v>
      </c>
      <c r="E35" s="13"/>
      <c r="F35" s="13"/>
      <c r="G35" s="1">
        <f t="shared" si="0"/>
        <v>-29</v>
      </c>
      <c r="H35" s="12">
        <f t="shared" si="1"/>
        <v>-116000</v>
      </c>
    </row>
    <row r="36" spans="1:8">
      <c r="A36" s="19" t="s">
        <v>208</v>
      </c>
      <c r="B36" s="12">
        <v>1500</v>
      </c>
      <c r="C36" s="13">
        <v>43708</v>
      </c>
      <c r="D36" s="13">
        <v>43679</v>
      </c>
      <c r="E36" s="13"/>
      <c r="F36" s="13"/>
      <c r="G36" s="1">
        <f t="shared" si="0"/>
        <v>-29</v>
      </c>
      <c r="H36" s="12">
        <f t="shared" si="1"/>
        <v>-43500</v>
      </c>
    </row>
    <row r="37" spans="1:8">
      <c r="A37" s="19" t="s">
        <v>209</v>
      </c>
      <c r="B37" s="12">
        <v>30.88</v>
      </c>
      <c r="C37" s="13">
        <v>43623</v>
      </c>
      <c r="D37" s="13">
        <v>43705</v>
      </c>
      <c r="E37" s="13"/>
      <c r="F37" s="13"/>
      <c r="G37" s="1">
        <f t="shared" si="0"/>
        <v>82</v>
      </c>
      <c r="H37" s="12">
        <f t="shared" si="1"/>
        <v>2532.16</v>
      </c>
    </row>
    <row r="38" spans="1:8">
      <c r="A38" s="19" t="s">
        <v>210</v>
      </c>
      <c r="B38" s="12">
        <v>30.88</v>
      </c>
      <c r="C38" s="13">
        <v>43623</v>
      </c>
      <c r="D38" s="13">
        <v>43705</v>
      </c>
      <c r="E38" s="13"/>
      <c r="F38" s="13"/>
      <c r="G38" s="1">
        <f t="shared" si="0"/>
        <v>82</v>
      </c>
      <c r="H38" s="12">
        <f t="shared" si="1"/>
        <v>2532.16</v>
      </c>
    </row>
    <row r="39" spans="1:8">
      <c r="A39" s="19" t="s">
        <v>211</v>
      </c>
      <c r="B39" s="12">
        <v>30.88</v>
      </c>
      <c r="C39" s="13">
        <v>43653</v>
      </c>
      <c r="D39" s="13">
        <v>43705</v>
      </c>
      <c r="E39" s="13"/>
      <c r="F39" s="13"/>
      <c r="G39" s="1">
        <f t="shared" si="0"/>
        <v>52</v>
      </c>
      <c r="H39" s="12">
        <f t="shared" si="1"/>
        <v>1605.76</v>
      </c>
    </row>
    <row r="40" spans="1:8">
      <c r="A40" s="19" t="s">
        <v>212</v>
      </c>
      <c r="B40" s="12">
        <v>30.88</v>
      </c>
      <c r="C40" s="13">
        <v>43653</v>
      </c>
      <c r="D40" s="13">
        <v>43705</v>
      </c>
      <c r="E40" s="13"/>
      <c r="F40" s="13"/>
      <c r="G40" s="1">
        <f t="shared" si="0"/>
        <v>52</v>
      </c>
      <c r="H40" s="12">
        <f t="shared" si="1"/>
        <v>1605.76</v>
      </c>
    </row>
    <row r="41" spans="1:8">
      <c r="A41" s="19" t="s">
        <v>213</v>
      </c>
      <c r="B41" s="12">
        <v>30.88</v>
      </c>
      <c r="C41" s="13">
        <v>43684</v>
      </c>
      <c r="D41" s="13">
        <v>43705</v>
      </c>
      <c r="E41" s="13"/>
      <c r="F41" s="13"/>
      <c r="G41" s="1">
        <f t="shared" si="0"/>
        <v>21</v>
      </c>
      <c r="H41" s="12">
        <f t="shared" si="1"/>
        <v>648.48</v>
      </c>
    </row>
    <row r="42" spans="1:8">
      <c r="A42" s="19" t="s">
        <v>214</v>
      </c>
      <c r="B42" s="12">
        <v>30.88</v>
      </c>
      <c r="C42" s="13">
        <v>43684</v>
      </c>
      <c r="D42" s="13">
        <v>43705</v>
      </c>
      <c r="E42" s="13"/>
      <c r="F42" s="13"/>
      <c r="G42" s="1">
        <f t="shared" si="0"/>
        <v>21</v>
      </c>
      <c r="H42" s="12">
        <f t="shared" si="1"/>
        <v>648.48</v>
      </c>
    </row>
    <row r="43" spans="1:8">
      <c r="A43" s="19" t="s">
        <v>215</v>
      </c>
      <c r="B43" s="12">
        <v>30.88</v>
      </c>
      <c r="C43" s="13">
        <v>43713</v>
      </c>
      <c r="D43" s="13">
        <v>43705</v>
      </c>
      <c r="E43" s="13"/>
      <c r="F43" s="13"/>
      <c r="G43" s="1">
        <f t="shared" si="0"/>
        <v>-8</v>
      </c>
      <c r="H43" s="12">
        <f t="shared" si="1"/>
        <v>-247.04</v>
      </c>
    </row>
    <row r="44" spans="1:8">
      <c r="A44" s="19" t="s">
        <v>216</v>
      </c>
      <c r="B44" s="12">
        <v>30.88</v>
      </c>
      <c r="C44" s="13">
        <v>43713</v>
      </c>
      <c r="D44" s="13">
        <v>43705</v>
      </c>
      <c r="E44" s="13"/>
      <c r="F44" s="13"/>
      <c r="G44" s="1">
        <f t="shared" si="0"/>
        <v>-8</v>
      </c>
      <c r="H44" s="12">
        <f t="shared" si="1"/>
        <v>-247.04</v>
      </c>
    </row>
    <row r="45" spans="1:8">
      <c r="A45" s="19" t="s">
        <v>217</v>
      </c>
      <c r="B45" s="12">
        <v>31.88</v>
      </c>
      <c r="C45" s="13">
        <v>43639</v>
      </c>
      <c r="D45" s="13">
        <v>43705</v>
      </c>
      <c r="E45" s="13"/>
      <c r="F45" s="13"/>
      <c r="G45" s="1">
        <f t="shared" si="0"/>
        <v>66</v>
      </c>
      <c r="H45" s="12">
        <f t="shared" si="1"/>
        <v>2104.08</v>
      </c>
    </row>
    <row r="46" spans="1:8">
      <c r="A46" s="19" t="s">
        <v>218</v>
      </c>
      <c r="B46" s="12">
        <v>31.88</v>
      </c>
      <c r="C46" s="13">
        <v>43639</v>
      </c>
      <c r="D46" s="13">
        <v>43705</v>
      </c>
      <c r="E46" s="13"/>
      <c r="F46" s="13"/>
      <c r="G46" s="1">
        <f t="shared" si="0"/>
        <v>66</v>
      </c>
      <c r="H46" s="12">
        <f t="shared" si="1"/>
        <v>2104.08</v>
      </c>
    </row>
    <row r="47" spans="1:8">
      <c r="A47" s="19" t="s">
        <v>219</v>
      </c>
      <c r="B47" s="12">
        <v>31.88</v>
      </c>
      <c r="C47" s="13">
        <v>43671</v>
      </c>
      <c r="D47" s="13">
        <v>43705</v>
      </c>
      <c r="E47" s="13"/>
      <c r="F47" s="13"/>
      <c r="G47" s="1">
        <f t="shared" si="0"/>
        <v>34</v>
      </c>
      <c r="H47" s="12">
        <f t="shared" si="1"/>
        <v>1083.92</v>
      </c>
    </row>
    <row r="48" spans="1:8">
      <c r="A48" s="19" t="s">
        <v>220</v>
      </c>
      <c r="B48" s="12">
        <v>31.88</v>
      </c>
      <c r="C48" s="13">
        <v>43671</v>
      </c>
      <c r="D48" s="13">
        <v>43705</v>
      </c>
      <c r="E48" s="13"/>
      <c r="F48" s="13"/>
      <c r="G48" s="1">
        <f t="shared" si="0"/>
        <v>34</v>
      </c>
      <c r="H48" s="12">
        <f t="shared" si="1"/>
        <v>1083.92</v>
      </c>
    </row>
    <row r="49" spans="1:8">
      <c r="A49" s="19" t="s">
        <v>221</v>
      </c>
      <c r="B49" s="12">
        <v>31.88</v>
      </c>
      <c r="C49" s="13">
        <v>43700</v>
      </c>
      <c r="D49" s="13">
        <v>43705</v>
      </c>
      <c r="E49" s="13"/>
      <c r="F49" s="13"/>
      <c r="G49" s="1">
        <f t="shared" si="0"/>
        <v>5</v>
      </c>
      <c r="H49" s="12">
        <f t="shared" si="1"/>
        <v>159.4</v>
      </c>
    </row>
    <row r="50" spans="1:8">
      <c r="A50" s="19" t="s">
        <v>222</v>
      </c>
      <c r="B50" s="12">
        <v>31.88</v>
      </c>
      <c r="C50" s="13">
        <v>43700</v>
      </c>
      <c r="D50" s="13">
        <v>43705</v>
      </c>
      <c r="E50" s="13"/>
      <c r="F50" s="13"/>
      <c r="G50" s="1">
        <f t="shared" si="0"/>
        <v>5</v>
      </c>
      <c r="H50" s="12">
        <f t="shared" si="1"/>
        <v>159.4</v>
      </c>
    </row>
    <row r="51" spans="1:8">
      <c r="A51" s="19" t="s">
        <v>223</v>
      </c>
      <c r="B51" s="12">
        <v>7800</v>
      </c>
      <c r="C51" s="13">
        <v>43712</v>
      </c>
      <c r="D51" s="13">
        <v>43705</v>
      </c>
      <c r="E51" s="13"/>
      <c r="F51" s="13"/>
      <c r="G51" s="1">
        <f t="shared" si="0"/>
        <v>-7</v>
      </c>
      <c r="H51" s="12">
        <f t="shared" si="1"/>
        <v>-54600</v>
      </c>
    </row>
    <row r="52" spans="1:8">
      <c r="A52" s="19" t="s">
        <v>224</v>
      </c>
      <c r="B52" s="12">
        <v>228.64</v>
      </c>
      <c r="C52" s="13">
        <v>43663</v>
      </c>
      <c r="D52" s="13">
        <v>43705</v>
      </c>
      <c r="E52" s="13"/>
      <c r="F52" s="13"/>
      <c r="G52" s="1">
        <f t="shared" si="0"/>
        <v>42</v>
      </c>
      <c r="H52" s="12">
        <f t="shared" si="1"/>
        <v>9602.8799999999992</v>
      </c>
    </row>
    <row r="53" spans="1:8">
      <c r="A53" s="19" t="s">
        <v>225</v>
      </c>
      <c r="B53" s="12">
        <v>31.63</v>
      </c>
      <c r="C53" s="13">
        <v>43708</v>
      </c>
      <c r="D53" s="13">
        <v>43705</v>
      </c>
      <c r="E53" s="13"/>
      <c r="F53" s="13"/>
      <c r="G53" s="1">
        <f t="shared" si="0"/>
        <v>-3</v>
      </c>
      <c r="H53" s="12">
        <f t="shared" si="1"/>
        <v>-94.89</v>
      </c>
    </row>
    <row r="54" spans="1:8">
      <c r="A54" s="19" t="s">
        <v>226</v>
      </c>
      <c r="B54" s="12">
        <v>383.87</v>
      </c>
      <c r="C54" s="13">
        <v>43714</v>
      </c>
      <c r="D54" s="13">
        <v>43705</v>
      </c>
      <c r="E54" s="13"/>
      <c r="F54" s="13"/>
      <c r="G54" s="1">
        <f t="shared" si="0"/>
        <v>-9</v>
      </c>
      <c r="H54" s="12">
        <f t="shared" si="1"/>
        <v>-3454.83</v>
      </c>
    </row>
    <row r="55" spans="1:8">
      <c r="A55" s="19" t="s">
        <v>227</v>
      </c>
      <c r="B55" s="12">
        <v>179.51</v>
      </c>
      <c r="C55" s="13">
        <v>43715</v>
      </c>
      <c r="D55" s="13">
        <v>43705</v>
      </c>
      <c r="E55" s="13"/>
      <c r="F55" s="13"/>
      <c r="G55" s="1">
        <f t="shared" si="0"/>
        <v>-10</v>
      </c>
      <c r="H55" s="12">
        <f t="shared" si="1"/>
        <v>-1795.1</v>
      </c>
    </row>
    <row r="56" spans="1:8">
      <c r="A56" s="19" t="s">
        <v>228</v>
      </c>
      <c r="B56" s="12">
        <v>13038.72</v>
      </c>
      <c r="C56" s="13">
        <v>43685</v>
      </c>
      <c r="D56" s="13">
        <v>43705</v>
      </c>
      <c r="E56" s="13"/>
      <c r="F56" s="13"/>
      <c r="G56" s="1">
        <f t="shared" si="0"/>
        <v>20</v>
      </c>
      <c r="H56" s="12">
        <f t="shared" si="1"/>
        <v>260774.39999999999</v>
      </c>
    </row>
    <row r="57" spans="1:8">
      <c r="A57" s="19" t="s">
        <v>229</v>
      </c>
      <c r="B57" s="12">
        <v>190</v>
      </c>
      <c r="C57" s="13">
        <v>43733</v>
      </c>
      <c r="D57" s="13">
        <v>43705</v>
      </c>
      <c r="E57" s="13"/>
      <c r="F57" s="13"/>
      <c r="G57" s="1">
        <f t="shared" si="0"/>
        <v>-28</v>
      </c>
      <c r="H57" s="12">
        <f t="shared" si="1"/>
        <v>-5320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137594.66999999998</v>
      </c>
      <c r="C1">
        <f>COUNTA(A4:A203)</f>
        <v>70</v>
      </c>
      <c r="G1" s="16">
        <f>IF(B1&lt;&gt;0,H1/B1,0)</f>
        <v>19.182443040853254</v>
      </c>
      <c r="H1" s="15">
        <f>SUM(H4:H195)</f>
        <v>2639401.92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230</v>
      </c>
      <c r="B4" s="12">
        <v>3599.96</v>
      </c>
      <c r="C4" s="13">
        <v>43742</v>
      </c>
      <c r="D4" s="13">
        <v>43739</v>
      </c>
      <c r="E4" s="13"/>
      <c r="F4" s="13"/>
      <c r="G4" s="1">
        <f>D4-C4-(F4-E4)</f>
        <v>-3</v>
      </c>
      <c r="H4" s="12">
        <f>B4*G4</f>
        <v>-10799.880000000001</v>
      </c>
    </row>
    <row r="5" spans="1:8">
      <c r="A5" s="19" t="s">
        <v>231</v>
      </c>
      <c r="B5" s="12">
        <v>471</v>
      </c>
      <c r="C5" s="13">
        <v>43769</v>
      </c>
      <c r="D5" s="13">
        <v>43739</v>
      </c>
      <c r="E5" s="13"/>
      <c r="F5" s="13"/>
      <c r="G5" s="1">
        <f t="shared" ref="G5:G68" si="0">D5-C5-(F5-E5)</f>
        <v>-30</v>
      </c>
      <c r="H5" s="12">
        <f t="shared" ref="H5:H68" si="1">B5*G5</f>
        <v>-14130</v>
      </c>
    </row>
    <row r="6" spans="1:8">
      <c r="A6" s="19" t="s">
        <v>232</v>
      </c>
      <c r="B6" s="12">
        <v>300</v>
      </c>
      <c r="C6" s="13">
        <v>43784</v>
      </c>
      <c r="D6" s="13">
        <v>43756</v>
      </c>
      <c r="E6" s="13"/>
      <c r="F6" s="13"/>
      <c r="G6" s="1">
        <f t="shared" si="0"/>
        <v>-28</v>
      </c>
      <c r="H6" s="12">
        <f t="shared" si="1"/>
        <v>-8400</v>
      </c>
    </row>
    <row r="7" spans="1:8">
      <c r="A7" s="19" t="s">
        <v>233</v>
      </c>
      <c r="B7" s="12">
        <v>31.88</v>
      </c>
      <c r="C7" s="13">
        <v>43733</v>
      </c>
      <c r="D7" s="13">
        <v>43756</v>
      </c>
      <c r="E7" s="13"/>
      <c r="F7" s="13"/>
      <c r="G7" s="1">
        <f t="shared" si="0"/>
        <v>23</v>
      </c>
      <c r="H7" s="12">
        <f t="shared" si="1"/>
        <v>733.24</v>
      </c>
    </row>
    <row r="8" spans="1:8">
      <c r="A8" s="19" t="s">
        <v>234</v>
      </c>
      <c r="B8" s="12">
        <v>31.88</v>
      </c>
      <c r="C8" s="13">
        <v>43733</v>
      </c>
      <c r="D8" s="13">
        <v>43756</v>
      </c>
      <c r="E8" s="13"/>
      <c r="F8" s="13"/>
      <c r="G8" s="1">
        <f t="shared" si="0"/>
        <v>23</v>
      </c>
      <c r="H8" s="12">
        <f t="shared" si="1"/>
        <v>733.24</v>
      </c>
    </row>
    <row r="9" spans="1:8">
      <c r="A9" s="19" t="s">
        <v>235</v>
      </c>
      <c r="B9" s="12">
        <v>30.88</v>
      </c>
      <c r="C9" s="13">
        <v>43744</v>
      </c>
      <c r="D9" s="13">
        <v>43756</v>
      </c>
      <c r="E9" s="13"/>
      <c r="F9" s="13"/>
      <c r="G9" s="1">
        <f t="shared" si="0"/>
        <v>12</v>
      </c>
      <c r="H9" s="12">
        <f t="shared" si="1"/>
        <v>370.56</v>
      </c>
    </row>
    <row r="10" spans="1:8">
      <c r="A10" s="19" t="s">
        <v>236</v>
      </c>
      <c r="B10" s="12">
        <v>30.88</v>
      </c>
      <c r="C10" s="13">
        <v>43744</v>
      </c>
      <c r="D10" s="13">
        <v>43756</v>
      </c>
      <c r="E10" s="13"/>
      <c r="F10" s="13"/>
      <c r="G10" s="1">
        <f t="shared" si="0"/>
        <v>12</v>
      </c>
      <c r="H10" s="12">
        <f t="shared" si="1"/>
        <v>370.56</v>
      </c>
    </row>
    <row r="11" spans="1:8">
      <c r="A11" s="19" t="s">
        <v>237</v>
      </c>
      <c r="B11" s="12">
        <v>74.97</v>
      </c>
      <c r="C11" s="13">
        <v>43713</v>
      </c>
      <c r="D11" s="13">
        <v>43756</v>
      </c>
      <c r="E11" s="13"/>
      <c r="F11" s="13"/>
      <c r="G11" s="1">
        <f t="shared" si="0"/>
        <v>43</v>
      </c>
      <c r="H11" s="12">
        <f t="shared" si="1"/>
        <v>3223.71</v>
      </c>
    </row>
    <row r="12" spans="1:8">
      <c r="A12" s="19" t="s">
        <v>238</v>
      </c>
      <c r="B12" s="12">
        <v>177.05</v>
      </c>
      <c r="C12" s="13">
        <v>43761</v>
      </c>
      <c r="D12" s="13">
        <v>43756</v>
      </c>
      <c r="E12" s="13"/>
      <c r="F12" s="13"/>
      <c r="G12" s="1">
        <f t="shared" si="0"/>
        <v>-5</v>
      </c>
      <c r="H12" s="12">
        <f t="shared" si="1"/>
        <v>-885.25</v>
      </c>
    </row>
    <row r="13" spans="1:8">
      <c r="A13" s="19" t="s">
        <v>239</v>
      </c>
      <c r="B13" s="12">
        <v>14.72</v>
      </c>
      <c r="C13" s="13">
        <v>43744</v>
      </c>
      <c r="D13" s="13">
        <v>43756</v>
      </c>
      <c r="E13" s="13"/>
      <c r="F13" s="13"/>
      <c r="G13" s="1">
        <f t="shared" si="0"/>
        <v>12</v>
      </c>
      <c r="H13" s="12">
        <f t="shared" si="1"/>
        <v>176.64000000000001</v>
      </c>
    </row>
    <row r="14" spans="1:8">
      <c r="A14" s="19" t="s">
        <v>240</v>
      </c>
      <c r="B14" s="12">
        <v>672.78</v>
      </c>
      <c r="C14" s="13">
        <v>43785</v>
      </c>
      <c r="D14" s="13">
        <v>43756</v>
      </c>
      <c r="E14" s="13"/>
      <c r="F14" s="13"/>
      <c r="G14" s="1">
        <f t="shared" si="0"/>
        <v>-29</v>
      </c>
      <c r="H14" s="12">
        <f t="shared" si="1"/>
        <v>-19510.62</v>
      </c>
    </row>
    <row r="15" spans="1:8">
      <c r="A15" s="19" t="s">
        <v>241</v>
      </c>
      <c r="B15" s="12">
        <v>230</v>
      </c>
      <c r="C15" s="13">
        <v>43706</v>
      </c>
      <c r="D15" s="13">
        <v>43763</v>
      </c>
      <c r="E15" s="13"/>
      <c r="F15" s="13"/>
      <c r="G15" s="1">
        <f t="shared" si="0"/>
        <v>57</v>
      </c>
      <c r="H15" s="12">
        <f t="shared" si="1"/>
        <v>13110</v>
      </c>
    </row>
    <row r="16" spans="1:8">
      <c r="A16" s="19" t="s">
        <v>242</v>
      </c>
      <c r="B16" s="12">
        <v>78.3</v>
      </c>
      <c r="C16" s="13">
        <v>43784</v>
      </c>
      <c r="D16" s="13">
        <v>43763</v>
      </c>
      <c r="E16" s="13"/>
      <c r="F16" s="13"/>
      <c r="G16" s="1">
        <f t="shared" si="0"/>
        <v>-21</v>
      </c>
      <c r="H16" s="12">
        <f t="shared" si="1"/>
        <v>-1644.3</v>
      </c>
    </row>
    <row r="17" spans="1:8">
      <c r="A17" s="19" t="s">
        <v>243</v>
      </c>
      <c r="B17" s="12">
        <v>31.88</v>
      </c>
      <c r="C17" s="13">
        <v>43772</v>
      </c>
      <c r="D17" s="13">
        <v>43763</v>
      </c>
      <c r="E17" s="13"/>
      <c r="F17" s="13"/>
      <c r="G17" s="1">
        <f t="shared" si="0"/>
        <v>-9</v>
      </c>
      <c r="H17" s="12">
        <f t="shared" si="1"/>
        <v>-286.92</v>
      </c>
    </row>
    <row r="18" spans="1:8">
      <c r="A18" s="19" t="s">
        <v>244</v>
      </c>
      <c r="B18" s="12">
        <v>31.88</v>
      </c>
      <c r="C18" s="13">
        <v>43772</v>
      </c>
      <c r="D18" s="13">
        <v>43763</v>
      </c>
      <c r="E18" s="13"/>
      <c r="F18" s="13"/>
      <c r="G18" s="1">
        <f t="shared" si="0"/>
        <v>-9</v>
      </c>
      <c r="H18" s="12">
        <f t="shared" si="1"/>
        <v>-286.92</v>
      </c>
    </row>
    <row r="19" spans="1:8">
      <c r="A19" s="19" t="s">
        <v>245</v>
      </c>
      <c r="B19" s="12">
        <v>69</v>
      </c>
      <c r="C19" s="13">
        <v>43790</v>
      </c>
      <c r="D19" s="13">
        <v>43763</v>
      </c>
      <c r="E19" s="13"/>
      <c r="F19" s="13"/>
      <c r="G19" s="1">
        <f t="shared" si="0"/>
        <v>-27</v>
      </c>
      <c r="H19" s="12">
        <f t="shared" si="1"/>
        <v>-1863</v>
      </c>
    </row>
    <row r="20" spans="1:8">
      <c r="A20" s="19" t="s">
        <v>246</v>
      </c>
      <c r="B20" s="12">
        <v>51</v>
      </c>
      <c r="C20" s="13">
        <v>43768</v>
      </c>
      <c r="D20" s="13">
        <v>43763</v>
      </c>
      <c r="E20" s="13"/>
      <c r="F20" s="13"/>
      <c r="G20" s="1">
        <f t="shared" si="0"/>
        <v>-5</v>
      </c>
      <c r="H20" s="12">
        <f t="shared" si="1"/>
        <v>-255</v>
      </c>
    </row>
    <row r="21" spans="1:8">
      <c r="A21" s="19" t="s">
        <v>247</v>
      </c>
      <c r="B21" s="12">
        <v>1151.56</v>
      </c>
      <c r="C21" s="13">
        <v>43799</v>
      </c>
      <c r="D21" s="13">
        <v>43769</v>
      </c>
      <c r="E21" s="13"/>
      <c r="F21" s="13"/>
      <c r="G21" s="1">
        <f t="shared" si="0"/>
        <v>-30</v>
      </c>
      <c r="H21" s="12">
        <f t="shared" si="1"/>
        <v>-34546.799999999996</v>
      </c>
    </row>
    <row r="22" spans="1:8">
      <c r="A22" s="19" t="s">
        <v>202</v>
      </c>
      <c r="B22" s="12">
        <v>7907.6</v>
      </c>
      <c r="C22" s="13">
        <v>43667</v>
      </c>
      <c r="D22" s="13">
        <v>43769</v>
      </c>
      <c r="E22" s="13"/>
      <c r="F22" s="13"/>
      <c r="G22" s="1">
        <f t="shared" si="0"/>
        <v>102</v>
      </c>
      <c r="H22" s="12">
        <f t="shared" si="1"/>
        <v>806575.20000000007</v>
      </c>
    </row>
    <row r="23" spans="1:8">
      <c r="A23" s="19" t="s">
        <v>248</v>
      </c>
      <c r="B23" s="12">
        <v>7295.17</v>
      </c>
      <c r="C23" s="13">
        <v>43667</v>
      </c>
      <c r="D23" s="13">
        <v>43769</v>
      </c>
      <c r="E23" s="13"/>
      <c r="F23" s="13"/>
      <c r="G23" s="1">
        <f t="shared" si="0"/>
        <v>102</v>
      </c>
      <c r="H23" s="12">
        <f t="shared" si="1"/>
        <v>744107.34</v>
      </c>
    </row>
    <row r="24" spans="1:8">
      <c r="A24" s="19" t="s">
        <v>249</v>
      </c>
      <c r="B24" s="12">
        <v>1918.41</v>
      </c>
      <c r="C24" s="13">
        <v>43667</v>
      </c>
      <c r="D24" s="13">
        <v>43769</v>
      </c>
      <c r="E24" s="13"/>
      <c r="F24" s="13"/>
      <c r="G24" s="1">
        <f t="shared" si="0"/>
        <v>102</v>
      </c>
      <c r="H24" s="12">
        <f t="shared" si="1"/>
        <v>195677.82</v>
      </c>
    </row>
    <row r="25" spans="1:8">
      <c r="A25" s="19" t="s">
        <v>228</v>
      </c>
      <c r="B25" s="12">
        <v>13397.29</v>
      </c>
      <c r="C25" s="13">
        <v>43685</v>
      </c>
      <c r="D25" s="13">
        <v>43769</v>
      </c>
      <c r="E25" s="13"/>
      <c r="F25" s="13"/>
      <c r="G25" s="1">
        <f t="shared" si="0"/>
        <v>84</v>
      </c>
      <c r="H25" s="12">
        <f t="shared" si="1"/>
        <v>1125372.3600000001</v>
      </c>
    </row>
    <row r="26" spans="1:8">
      <c r="A26" s="19" t="s">
        <v>250</v>
      </c>
      <c r="B26" s="12">
        <v>3582.92</v>
      </c>
      <c r="C26" s="13">
        <v>43686</v>
      </c>
      <c r="D26" s="13">
        <v>43769</v>
      </c>
      <c r="E26" s="13"/>
      <c r="F26" s="13"/>
      <c r="G26" s="1">
        <f t="shared" si="0"/>
        <v>83</v>
      </c>
      <c r="H26" s="12">
        <f t="shared" si="1"/>
        <v>297382.36</v>
      </c>
    </row>
    <row r="27" spans="1:8">
      <c r="A27" s="19" t="s">
        <v>251</v>
      </c>
      <c r="B27" s="12">
        <v>592.74</v>
      </c>
      <c r="C27" s="13">
        <v>43685</v>
      </c>
      <c r="D27" s="13">
        <v>43769</v>
      </c>
      <c r="E27" s="13"/>
      <c r="F27" s="13"/>
      <c r="G27" s="1">
        <f t="shared" si="0"/>
        <v>84</v>
      </c>
      <c r="H27" s="12">
        <f t="shared" si="1"/>
        <v>49790.16</v>
      </c>
    </row>
    <row r="28" spans="1:8">
      <c r="A28" s="19" t="s">
        <v>252</v>
      </c>
      <c r="B28" s="12">
        <v>2822.95</v>
      </c>
      <c r="C28" s="13">
        <v>43793</v>
      </c>
      <c r="D28" s="13">
        <v>43769</v>
      </c>
      <c r="E28" s="13"/>
      <c r="F28" s="13"/>
      <c r="G28" s="1">
        <f t="shared" si="0"/>
        <v>-24</v>
      </c>
      <c r="H28" s="12">
        <f t="shared" si="1"/>
        <v>-67750.799999999988</v>
      </c>
    </row>
    <row r="29" spans="1:8">
      <c r="A29" s="19" t="s">
        <v>253</v>
      </c>
      <c r="B29" s="12">
        <v>56</v>
      </c>
      <c r="C29" s="13">
        <v>43798</v>
      </c>
      <c r="D29" s="13">
        <v>43773</v>
      </c>
      <c r="E29" s="13"/>
      <c r="F29" s="13"/>
      <c r="G29" s="1">
        <f t="shared" si="0"/>
        <v>-25</v>
      </c>
      <c r="H29" s="12">
        <f t="shared" si="1"/>
        <v>-1400</v>
      </c>
    </row>
    <row r="30" spans="1:8">
      <c r="A30" s="19" t="s">
        <v>254</v>
      </c>
      <c r="B30" s="12">
        <v>201</v>
      </c>
      <c r="C30" s="13">
        <v>43772</v>
      </c>
      <c r="D30" s="13">
        <v>43776</v>
      </c>
      <c r="E30" s="13"/>
      <c r="F30" s="13"/>
      <c r="G30" s="1">
        <f t="shared" si="0"/>
        <v>4</v>
      </c>
      <c r="H30" s="12">
        <f t="shared" si="1"/>
        <v>804</v>
      </c>
    </row>
    <row r="31" spans="1:8">
      <c r="A31" s="19" t="s">
        <v>255</v>
      </c>
      <c r="B31" s="12">
        <v>30.88</v>
      </c>
      <c r="C31" s="13">
        <v>43776</v>
      </c>
      <c r="D31" s="13">
        <v>43776</v>
      </c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 t="s">
        <v>256</v>
      </c>
      <c r="B32" s="12">
        <v>30.88</v>
      </c>
      <c r="C32" s="13">
        <v>43776</v>
      </c>
      <c r="D32" s="13">
        <v>43776</v>
      </c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 t="s">
        <v>257</v>
      </c>
      <c r="B33" s="12">
        <v>43</v>
      </c>
      <c r="C33" s="13">
        <v>43776</v>
      </c>
      <c r="D33" s="13">
        <v>43776</v>
      </c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 t="s">
        <v>258</v>
      </c>
      <c r="B34" s="12">
        <v>632.79</v>
      </c>
      <c r="C34" s="13">
        <v>43799</v>
      </c>
      <c r="D34" s="13">
        <v>43783</v>
      </c>
      <c r="E34" s="13"/>
      <c r="F34" s="13"/>
      <c r="G34" s="1">
        <f t="shared" si="0"/>
        <v>-16</v>
      </c>
      <c r="H34" s="12">
        <f t="shared" si="1"/>
        <v>-10124.64</v>
      </c>
    </row>
    <row r="35" spans="1:8">
      <c r="A35" s="19" t="s">
        <v>259</v>
      </c>
      <c r="B35" s="12">
        <v>4751.3599999999997</v>
      </c>
      <c r="C35" s="13">
        <v>43786</v>
      </c>
      <c r="D35" s="13">
        <v>43783</v>
      </c>
      <c r="E35" s="13"/>
      <c r="F35" s="13"/>
      <c r="G35" s="1">
        <f t="shared" si="0"/>
        <v>-3</v>
      </c>
      <c r="H35" s="12">
        <f t="shared" si="1"/>
        <v>-14254.079999999998</v>
      </c>
    </row>
    <row r="36" spans="1:8">
      <c r="A36" s="19" t="s">
        <v>260</v>
      </c>
      <c r="B36" s="12">
        <v>3760.81</v>
      </c>
      <c r="C36" s="13">
        <v>43786</v>
      </c>
      <c r="D36" s="13">
        <v>43783</v>
      </c>
      <c r="E36" s="13"/>
      <c r="F36" s="13"/>
      <c r="G36" s="1">
        <f t="shared" si="0"/>
        <v>-3</v>
      </c>
      <c r="H36" s="12">
        <f t="shared" si="1"/>
        <v>-11282.43</v>
      </c>
    </row>
    <row r="37" spans="1:8">
      <c r="A37" s="19" t="s">
        <v>261</v>
      </c>
      <c r="B37" s="12">
        <v>31.88</v>
      </c>
      <c r="C37" s="13">
        <v>43791</v>
      </c>
      <c r="D37" s="13">
        <v>43783</v>
      </c>
      <c r="E37" s="13"/>
      <c r="F37" s="13"/>
      <c r="G37" s="1">
        <f t="shared" si="0"/>
        <v>-8</v>
      </c>
      <c r="H37" s="12">
        <f t="shared" si="1"/>
        <v>-255.04</v>
      </c>
    </row>
    <row r="38" spans="1:8">
      <c r="A38" s="19" t="s">
        <v>262</v>
      </c>
      <c r="B38" s="12">
        <v>31.88</v>
      </c>
      <c r="C38" s="13">
        <v>43791</v>
      </c>
      <c r="D38" s="13">
        <v>43783</v>
      </c>
      <c r="E38" s="13"/>
      <c r="F38" s="13"/>
      <c r="G38" s="1">
        <f t="shared" si="0"/>
        <v>-8</v>
      </c>
      <c r="H38" s="12">
        <f t="shared" si="1"/>
        <v>-255.04</v>
      </c>
    </row>
    <row r="39" spans="1:8">
      <c r="A39" s="19" t="s">
        <v>263</v>
      </c>
      <c r="B39" s="12">
        <v>4751.3599999999997</v>
      </c>
      <c r="C39" s="13">
        <v>43810</v>
      </c>
      <c r="D39" s="13">
        <v>43783</v>
      </c>
      <c r="E39" s="13"/>
      <c r="F39" s="13"/>
      <c r="G39" s="1">
        <f t="shared" si="0"/>
        <v>-27</v>
      </c>
      <c r="H39" s="12">
        <f t="shared" si="1"/>
        <v>-128286.71999999999</v>
      </c>
    </row>
    <row r="40" spans="1:8">
      <c r="A40" s="19" t="s">
        <v>264</v>
      </c>
      <c r="B40" s="12">
        <v>3760.81</v>
      </c>
      <c r="C40" s="13">
        <v>43810</v>
      </c>
      <c r="D40" s="13">
        <v>43783</v>
      </c>
      <c r="E40" s="13"/>
      <c r="F40" s="13"/>
      <c r="G40" s="1">
        <f t="shared" si="0"/>
        <v>-27</v>
      </c>
      <c r="H40" s="12">
        <f t="shared" si="1"/>
        <v>-101541.87</v>
      </c>
    </row>
    <row r="41" spans="1:8">
      <c r="A41" s="19" t="s">
        <v>265</v>
      </c>
      <c r="B41" s="12">
        <v>780</v>
      </c>
      <c r="C41" s="13">
        <v>43763</v>
      </c>
      <c r="D41" s="13">
        <v>43783</v>
      </c>
      <c r="E41" s="13"/>
      <c r="F41" s="13"/>
      <c r="G41" s="1">
        <f t="shared" si="0"/>
        <v>20</v>
      </c>
      <c r="H41" s="12">
        <f t="shared" si="1"/>
        <v>15600</v>
      </c>
    </row>
    <row r="42" spans="1:8">
      <c r="A42" s="19" t="s">
        <v>266</v>
      </c>
      <c r="B42" s="12">
        <v>136.88</v>
      </c>
      <c r="C42" s="13">
        <v>43771</v>
      </c>
      <c r="D42" s="13">
        <v>43783</v>
      </c>
      <c r="E42" s="13"/>
      <c r="F42" s="13"/>
      <c r="G42" s="1">
        <f t="shared" si="0"/>
        <v>12</v>
      </c>
      <c r="H42" s="12">
        <f t="shared" si="1"/>
        <v>1642.56</v>
      </c>
    </row>
    <row r="43" spans="1:8">
      <c r="A43" s="19" t="s">
        <v>267</v>
      </c>
      <c r="B43" s="12">
        <v>15.98</v>
      </c>
      <c r="C43" s="13">
        <v>43771</v>
      </c>
      <c r="D43" s="13">
        <v>43783</v>
      </c>
      <c r="E43" s="13"/>
      <c r="F43" s="13"/>
      <c r="G43" s="1">
        <f t="shared" si="0"/>
        <v>12</v>
      </c>
      <c r="H43" s="12">
        <f t="shared" si="1"/>
        <v>191.76</v>
      </c>
    </row>
    <row r="44" spans="1:8">
      <c r="A44" s="19" t="s">
        <v>268</v>
      </c>
      <c r="B44" s="12">
        <v>74.97</v>
      </c>
      <c r="C44" s="13">
        <v>43799</v>
      </c>
      <c r="D44" s="13">
        <v>43783</v>
      </c>
      <c r="E44" s="13"/>
      <c r="F44" s="13"/>
      <c r="G44" s="1">
        <f t="shared" si="0"/>
        <v>-16</v>
      </c>
      <c r="H44" s="12">
        <f t="shared" si="1"/>
        <v>-1199.52</v>
      </c>
    </row>
    <row r="45" spans="1:8">
      <c r="A45" s="19" t="s">
        <v>269</v>
      </c>
      <c r="B45" s="12">
        <v>30.88</v>
      </c>
      <c r="C45" s="13">
        <v>43805</v>
      </c>
      <c r="D45" s="13">
        <v>43783</v>
      </c>
      <c r="E45" s="13"/>
      <c r="F45" s="13"/>
      <c r="G45" s="1">
        <f t="shared" si="0"/>
        <v>-22</v>
      </c>
      <c r="H45" s="12">
        <f t="shared" si="1"/>
        <v>-679.36</v>
      </c>
    </row>
    <row r="46" spans="1:8">
      <c r="A46" s="19" t="s">
        <v>270</v>
      </c>
      <c r="B46" s="12">
        <v>30.88</v>
      </c>
      <c r="C46" s="13">
        <v>43805</v>
      </c>
      <c r="D46" s="13">
        <v>43783</v>
      </c>
      <c r="E46" s="13"/>
      <c r="F46" s="13"/>
      <c r="G46" s="1">
        <f t="shared" si="0"/>
        <v>-22</v>
      </c>
      <c r="H46" s="12">
        <f t="shared" si="1"/>
        <v>-679.36</v>
      </c>
    </row>
    <row r="47" spans="1:8">
      <c r="A47" s="19" t="s">
        <v>271</v>
      </c>
      <c r="B47" s="12">
        <v>111</v>
      </c>
      <c r="C47" s="13">
        <v>43806</v>
      </c>
      <c r="D47" s="13">
        <v>43783</v>
      </c>
      <c r="E47" s="13"/>
      <c r="F47" s="13"/>
      <c r="G47" s="1">
        <f t="shared" si="0"/>
        <v>-23</v>
      </c>
      <c r="H47" s="12">
        <f t="shared" si="1"/>
        <v>-2553</v>
      </c>
    </row>
    <row r="48" spans="1:8">
      <c r="A48" s="19" t="s">
        <v>272</v>
      </c>
      <c r="B48" s="12">
        <v>344.76</v>
      </c>
      <c r="C48" s="13">
        <v>43792</v>
      </c>
      <c r="D48" s="13">
        <v>43805</v>
      </c>
      <c r="E48" s="13"/>
      <c r="F48" s="13"/>
      <c r="G48" s="1">
        <f t="shared" si="0"/>
        <v>13</v>
      </c>
      <c r="H48" s="12">
        <f t="shared" si="1"/>
        <v>4481.88</v>
      </c>
    </row>
    <row r="49" spans="1:8">
      <c r="A49" s="19" t="s">
        <v>273</v>
      </c>
      <c r="B49" s="12">
        <v>102.53</v>
      </c>
      <c r="C49" s="13">
        <v>43828</v>
      </c>
      <c r="D49" s="13">
        <v>43805</v>
      </c>
      <c r="E49" s="13"/>
      <c r="F49" s="13"/>
      <c r="G49" s="1">
        <f t="shared" si="0"/>
        <v>-23</v>
      </c>
      <c r="H49" s="12">
        <f t="shared" si="1"/>
        <v>-2358.19</v>
      </c>
    </row>
    <row r="50" spans="1:8">
      <c r="A50" s="19" t="s">
        <v>274</v>
      </c>
      <c r="B50" s="12">
        <v>311.22000000000003</v>
      </c>
      <c r="C50" s="13">
        <v>43820</v>
      </c>
      <c r="D50" s="13">
        <v>43805</v>
      </c>
      <c r="E50" s="13"/>
      <c r="F50" s="13"/>
      <c r="G50" s="1">
        <f t="shared" si="0"/>
        <v>-15</v>
      </c>
      <c r="H50" s="12">
        <f t="shared" si="1"/>
        <v>-4668.3</v>
      </c>
    </row>
    <row r="51" spans="1:8">
      <c r="A51" s="19" t="s">
        <v>275</v>
      </c>
      <c r="B51" s="12">
        <v>-16.38</v>
      </c>
      <c r="C51" s="13">
        <v>43821</v>
      </c>
      <c r="D51" s="13">
        <v>43805</v>
      </c>
      <c r="E51" s="13"/>
      <c r="F51" s="13"/>
      <c r="G51" s="1">
        <f t="shared" si="0"/>
        <v>-16</v>
      </c>
      <c r="H51" s="12">
        <f t="shared" si="1"/>
        <v>262.08</v>
      </c>
    </row>
    <row r="52" spans="1:8">
      <c r="A52" s="19" t="s">
        <v>276</v>
      </c>
      <c r="B52" s="12">
        <v>297.73</v>
      </c>
      <c r="C52" s="13">
        <v>43614</v>
      </c>
      <c r="D52" s="13">
        <v>43805</v>
      </c>
      <c r="E52" s="13"/>
      <c r="F52" s="13"/>
      <c r="G52" s="1">
        <f t="shared" si="0"/>
        <v>191</v>
      </c>
      <c r="H52" s="12">
        <f t="shared" si="1"/>
        <v>56866.43</v>
      </c>
    </row>
    <row r="53" spans="1:8">
      <c r="A53" s="19" t="s">
        <v>277</v>
      </c>
      <c r="B53" s="12">
        <v>122.95</v>
      </c>
      <c r="C53" s="13">
        <v>43614</v>
      </c>
      <c r="D53" s="13">
        <v>43805</v>
      </c>
      <c r="E53" s="13"/>
      <c r="F53" s="13"/>
      <c r="G53" s="1">
        <f t="shared" si="0"/>
        <v>191</v>
      </c>
      <c r="H53" s="12">
        <f t="shared" si="1"/>
        <v>23483.45</v>
      </c>
    </row>
    <row r="54" spans="1:8">
      <c r="A54" s="19" t="s">
        <v>278</v>
      </c>
      <c r="B54" s="12">
        <v>374</v>
      </c>
      <c r="C54" s="13">
        <v>43835</v>
      </c>
      <c r="D54" s="13">
        <v>43805</v>
      </c>
      <c r="E54" s="13"/>
      <c r="F54" s="13"/>
      <c r="G54" s="1">
        <f t="shared" si="0"/>
        <v>-30</v>
      </c>
      <c r="H54" s="12">
        <f t="shared" si="1"/>
        <v>-11220</v>
      </c>
    </row>
    <row r="55" spans="1:8">
      <c r="A55" s="19" t="s">
        <v>279</v>
      </c>
      <c r="B55" s="12">
        <v>31.88</v>
      </c>
      <c r="C55" s="13">
        <v>43824</v>
      </c>
      <c r="D55" s="13">
        <v>43805</v>
      </c>
      <c r="E55" s="13"/>
      <c r="F55" s="13"/>
      <c r="G55" s="1">
        <f t="shared" si="0"/>
        <v>-19</v>
      </c>
      <c r="H55" s="12">
        <f t="shared" si="1"/>
        <v>-605.72</v>
      </c>
    </row>
    <row r="56" spans="1:8">
      <c r="A56" s="19" t="s">
        <v>280</v>
      </c>
      <c r="B56" s="12">
        <v>31.88</v>
      </c>
      <c r="C56" s="13">
        <v>43824</v>
      </c>
      <c r="D56" s="13">
        <v>43805</v>
      </c>
      <c r="E56" s="13"/>
      <c r="F56" s="13"/>
      <c r="G56" s="1">
        <f t="shared" si="0"/>
        <v>-19</v>
      </c>
      <c r="H56" s="12">
        <f t="shared" si="1"/>
        <v>-605.72</v>
      </c>
    </row>
    <row r="57" spans="1:8">
      <c r="A57" s="19" t="s">
        <v>281</v>
      </c>
      <c r="B57" s="12">
        <v>1200</v>
      </c>
      <c r="C57" s="13">
        <v>43805</v>
      </c>
      <c r="D57" s="13">
        <v>43805</v>
      </c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 t="s">
        <v>282</v>
      </c>
      <c r="B58" s="12">
        <v>118.9</v>
      </c>
      <c r="C58" s="13">
        <v>43828</v>
      </c>
      <c r="D58" s="13">
        <v>43805</v>
      </c>
      <c r="E58" s="13"/>
      <c r="F58" s="13"/>
      <c r="G58" s="1">
        <f t="shared" si="0"/>
        <v>-23</v>
      </c>
      <c r="H58" s="12">
        <f t="shared" si="1"/>
        <v>-2734.7000000000003</v>
      </c>
    </row>
    <row r="59" spans="1:8">
      <c r="A59" s="19" t="s">
        <v>283</v>
      </c>
      <c r="B59" s="12">
        <v>1346.8</v>
      </c>
      <c r="C59" s="13">
        <v>43814</v>
      </c>
      <c r="D59" s="13">
        <v>43805</v>
      </c>
      <c r="E59" s="13"/>
      <c r="F59" s="13"/>
      <c r="G59" s="1">
        <f t="shared" si="0"/>
        <v>-9</v>
      </c>
      <c r="H59" s="12">
        <f t="shared" si="1"/>
        <v>-12121.199999999999</v>
      </c>
    </row>
    <row r="60" spans="1:8">
      <c r="A60" s="19" t="s">
        <v>284</v>
      </c>
      <c r="B60" s="12">
        <v>3760.81</v>
      </c>
      <c r="C60" s="13">
        <v>43839</v>
      </c>
      <c r="D60" s="13">
        <v>43810</v>
      </c>
      <c r="E60" s="13"/>
      <c r="F60" s="13"/>
      <c r="G60" s="1">
        <f t="shared" si="0"/>
        <v>-29</v>
      </c>
      <c r="H60" s="12">
        <f t="shared" si="1"/>
        <v>-109063.49</v>
      </c>
    </row>
    <row r="61" spans="1:8">
      <c r="A61" s="19" t="s">
        <v>285</v>
      </c>
      <c r="B61" s="12">
        <v>4751.3599999999997</v>
      </c>
      <c r="C61" s="13">
        <v>43839</v>
      </c>
      <c r="D61" s="13">
        <v>43810</v>
      </c>
      <c r="E61" s="13"/>
      <c r="F61" s="13"/>
      <c r="G61" s="1">
        <f t="shared" si="0"/>
        <v>-29</v>
      </c>
      <c r="H61" s="12">
        <f t="shared" si="1"/>
        <v>-137789.44</v>
      </c>
    </row>
    <row r="62" spans="1:8">
      <c r="A62" s="19" t="s">
        <v>286</v>
      </c>
      <c r="B62" s="12">
        <v>9200</v>
      </c>
      <c r="C62" s="13">
        <v>43838</v>
      </c>
      <c r="D62" s="13">
        <v>43810</v>
      </c>
      <c r="E62" s="13"/>
      <c r="F62" s="13"/>
      <c r="G62" s="1">
        <f t="shared" si="0"/>
        <v>-28</v>
      </c>
      <c r="H62" s="12">
        <f t="shared" si="1"/>
        <v>-257600</v>
      </c>
    </row>
    <row r="63" spans="1:8">
      <c r="A63" s="19" t="s">
        <v>287</v>
      </c>
      <c r="B63" s="12">
        <v>4900</v>
      </c>
      <c r="C63" s="13">
        <v>43838</v>
      </c>
      <c r="D63" s="13">
        <v>43810</v>
      </c>
      <c r="E63" s="13"/>
      <c r="F63" s="13"/>
      <c r="G63" s="1">
        <f t="shared" si="0"/>
        <v>-28</v>
      </c>
      <c r="H63" s="12">
        <f t="shared" si="1"/>
        <v>-137200</v>
      </c>
    </row>
    <row r="64" spans="1:8">
      <c r="A64" s="19" t="s">
        <v>288</v>
      </c>
      <c r="B64" s="12">
        <v>2900</v>
      </c>
      <c r="C64" s="13">
        <v>43838</v>
      </c>
      <c r="D64" s="13">
        <v>43810</v>
      </c>
      <c r="E64" s="13"/>
      <c r="F64" s="13"/>
      <c r="G64" s="1">
        <f t="shared" si="0"/>
        <v>-28</v>
      </c>
      <c r="H64" s="12">
        <f t="shared" si="1"/>
        <v>-81200</v>
      </c>
    </row>
    <row r="65" spans="1:8">
      <c r="A65" s="19" t="s">
        <v>289</v>
      </c>
      <c r="B65" s="12">
        <v>201</v>
      </c>
      <c r="C65" s="13">
        <v>43839</v>
      </c>
      <c r="D65" s="13">
        <v>43810</v>
      </c>
      <c r="E65" s="13"/>
      <c r="F65" s="13"/>
      <c r="G65" s="1">
        <f t="shared" si="0"/>
        <v>-29</v>
      </c>
      <c r="H65" s="12">
        <f t="shared" si="1"/>
        <v>-5829</v>
      </c>
    </row>
    <row r="66" spans="1:8">
      <c r="A66" s="19" t="s">
        <v>290</v>
      </c>
      <c r="B66" s="12">
        <v>828</v>
      </c>
      <c r="C66" s="13">
        <v>43839</v>
      </c>
      <c r="D66" s="13">
        <v>43810</v>
      </c>
      <c r="E66" s="13"/>
      <c r="F66" s="13"/>
      <c r="G66" s="1">
        <f t="shared" si="0"/>
        <v>-29</v>
      </c>
      <c r="H66" s="12">
        <f t="shared" si="1"/>
        <v>-24012</v>
      </c>
    </row>
    <row r="67" spans="1:8">
      <c r="A67" s="19" t="s">
        <v>291</v>
      </c>
      <c r="B67" s="12">
        <v>353.49</v>
      </c>
      <c r="C67" s="13">
        <v>43840</v>
      </c>
      <c r="D67" s="13">
        <v>43810</v>
      </c>
      <c r="E67" s="13"/>
      <c r="F67" s="13"/>
      <c r="G67" s="1">
        <f t="shared" si="0"/>
        <v>-30</v>
      </c>
      <c r="H67" s="12">
        <f t="shared" si="1"/>
        <v>-10604.7</v>
      </c>
    </row>
    <row r="68" spans="1:8">
      <c r="A68" s="19" t="s">
        <v>292</v>
      </c>
      <c r="B68" s="12">
        <v>137.01</v>
      </c>
      <c r="C68" s="13">
        <v>43842</v>
      </c>
      <c r="D68" s="13">
        <v>43816</v>
      </c>
      <c r="E68" s="13"/>
      <c r="F68" s="13"/>
      <c r="G68" s="1">
        <f t="shared" si="0"/>
        <v>-26</v>
      </c>
      <c r="H68" s="12">
        <f t="shared" si="1"/>
        <v>-3562.2599999999998</v>
      </c>
    </row>
    <row r="69" spans="1:8">
      <c r="A69" s="19" t="s">
        <v>293</v>
      </c>
      <c r="B69" s="12">
        <v>216.39</v>
      </c>
      <c r="C69" s="13">
        <v>43842</v>
      </c>
      <c r="D69" s="13">
        <v>43818</v>
      </c>
      <c r="E69" s="13"/>
      <c r="F69" s="13"/>
      <c r="G69" s="1">
        <f t="shared" ref="G69:G132" si="2">D69-C69-(F69-E69)</f>
        <v>-24</v>
      </c>
      <c r="H69" s="12">
        <f t="shared" ref="H69:H132" si="3">B69*G69</f>
        <v>-5193.3599999999997</v>
      </c>
    </row>
    <row r="70" spans="1:8">
      <c r="A70" s="19" t="s">
        <v>294</v>
      </c>
      <c r="B70" s="12">
        <v>70</v>
      </c>
      <c r="C70" s="13">
        <v>43846</v>
      </c>
      <c r="D70" s="13">
        <v>43816</v>
      </c>
      <c r="E70" s="13"/>
      <c r="F70" s="13"/>
      <c r="G70" s="1">
        <f t="shared" si="2"/>
        <v>-30</v>
      </c>
      <c r="H70" s="12">
        <f t="shared" si="3"/>
        <v>-2100</v>
      </c>
    </row>
    <row r="71" spans="1:8">
      <c r="A71" s="19" t="s">
        <v>295</v>
      </c>
      <c r="B71" s="12">
        <v>190</v>
      </c>
      <c r="C71" s="13">
        <v>43846</v>
      </c>
      <c r="D71" s="13">
        <v>43816</v>
      </c>
      <c r="E71" s="13"/>
      <c r="F71" s="13"/>
      <c r="G71" s="1">
        <f t="shared" si="2"/>
        <v>-30</v>
      </c>
      <c r="H71" s="12">
        <f t="shared" si="3"/>
        <v>-5700</v>
      </c>
    </row>
    <row r="72" spans="1:8">
      <c r="A72" s="19" t="s">
        <v>296</v>
      </c>
      <c r="B72" s="12">
        <v>38928.33</v>
      </c>
      <c r="C72" s="13">
        <v>43803</v>
      </c>
      <c r="D72" s="13">
        <v>43816</v>
      </c>
      <c r="E72" s="13"/>
      <c r="F72" s="13"/>
      <c r="G72" s="1">
        <f t="shared" si="2"/>
        <v>13</v>
      </c>
      <c r="H72" s="12">
        <f t="shared" si="3"/>
        <v>506068.29000000004</v>
      </c>
    </row>
    <row r="73" spans="1:8">
      <c r="A73" s="19" t="s">
        <v>297</v>
      </c>
      <c r="B73" s="12">
        <v>3032.07</v>
      </c>
      <c r="C73" s="13">
        <v>43803</v>
      </c>
      <c r="D73" s="13">
        <v>43816</v>
      </c>
      <c r="E73" s="13"/>
      <c r="F73" s="13"/>
      <c r="G73" s="1">
        <f t="shared" si="2"/>
        <v>13</v>
      </c>
      <c r="H73" s="12">
        <f t="shared" si="3"/>
        <v>39416.910000000003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2021-05-12T09:29:40Z</dcterms:modified>
</cp:coreProperties>
</file>