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H19" i="4"/>
  <c r="G19" i="4"/>
  <c r="G18" i="4"/>
  <c r="H18" i="4" s="1"/>
  <c r="G17" i="4"/>
  <c r="H17" i="4" s="1"/>
  <c r="G16" i="4"/>
  <c r="H16" i="4" s="1"/>
  <c r="G15" i="4"/>
  <c r="H15" i="4" s="1"/>
  <c r="G14" i="4"/>
  <c r="H14" i="4" s="1"/>
  <c r="H13" i="4"/>
  <c r="G13" i="4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C13" i="1" s="1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H55" i="2" s="1"/>
  <c r="G54" i="2"/>
  <c r="H54" i="2" s="1"/>
  <c r="G53" i="2"/>
  <c r="H53" i="2" s="1"/>
  <c r="G52" i="2"/>
  <c r="H52" i="2" s="1"/>
  <c r="G51" i="2"/>
  <c r="H51" i="2" s="1"/>
  <c r="G50" i="2"/>
  <c r="H50" i="2" s="1"/>
  <c r="G49" i="2"/>
  <c r="H49" i="2" s="1"/>
  <c r="G48" i="2"/>
  <c r="H48" i="2" s="1"/>
  <c r="G47" i="2"/>
  <c r="H47" i="2" s="1"/>
  <c r="G46" i="2"/>
  <c r="H46" i="2" s="1"/>
  <c r="G45" i="2"/>
  <c r="H45" i="2" s="1"/>
  <c r="G44" i="2"/>
  <c r="H44" i="2"/>
  <c r="G43" i="2"/>
  <c r="H43" i="2" s="1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G25" i="2"/>
  <c r="H25" i="2" s="1"/>
  <c r="G24" i="2"/>
  <c r="H24" i="2" s="1"/>
  <c r="G23" i="2"/>
  <c r="H23" i="2" s="1"/>
  <c r="G22" i="2"/>
  <c r="H22" i="2" s="1"/>
  <c r="G21" i="2"/>
  <c r="H21" i="2" s="1"/>
  <c r="G20" i="2"/>
  <c r="H20" i="2" s="1"/>
  <c r="G19" i="2"/>
  <c r="H19" i="2" s="1"/>
  <c r="G18" i="2"/>
  <c r="G17" i="2"/>
  <c r="G16" i="2"/>
  <c r="H16" i="2" s="1"/>
  <c r="G15" i="2"/>
  <c r="H15" i="2" s="1"/>
  <c r="G14" i="2"/>
  <c r="H14" i="2" s="1"/>
  <c r="G13" i="2"/>
  <c r="H13" i="2" s="1"/>
  <c r="G12" i="2"/>
  <c r="H12" i="2" s="1"/>
  <c r="G11" i="2"/>
  <c r="G10" i="2"/>
  <c r="H10" i="2" s="1"/>
  <c r="G9" i="2"/>
  <c r="H9" i="2" s="1"/>
  <c r="G8" i="2"/>
  <c r="H8" i="2" s="1"/>
  <c r="G7" i="2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35" i="2"/>
  <c r="H26" i="2"/>
  <c r="H18" i="2"/>
  <c r="H17" i="2"/>
  <c r="H11" i="2"/>
  <c r="H7" i="2"/>
  <c r="H6" i="2"/>
  <c r="H1" i="2" l="1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 s="1"/>
  <c r="G1" i="2"/>
  <c r="D13" i="1" s="1"/>
</calcChain>
</file>

<file path=xl/sharedStrings.xml><?xml version="1.0" encoding="utf-8"?>
<sst xmlns="http://schemas.openxmlformats.org/spreadsheetml/2006/main" count="171" uniqueCount="147">
  <si>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</si>
  <si>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</si>
  <si>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</si>
  <si>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</si>
  <si>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</si>
  <si>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</si>
  <si>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</si>
  <si>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</si>
  <si>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</si>
  <si>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</si>
  <si>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</si>
  <si>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</si>
  <si>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</si>
  <si>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</si>
  <si>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</si>
  <si>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</si>
  <si>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</si>
  <si>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</si>
  <si>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</si>
  <si>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</si>
  <si>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 xml:space="preserve">ISTITUTO COMPRENSIVO INDRO MONTANELLI </t>
  </si>
  <si>
    <t>00143 ROMA (RM) PIAZZA L. CERVA, 45 C.F. 97197560580 C.M. RMIC86100B</t>
  </si>
  <si>
    <t>02/22 del 17/12/2022</t>
  </si>
  <si>
    <t>1/9 del 21/12/2022</t>
  </si>
  <si>
    <t>274-FEPA-2022 del 21/12/2022</t>
  </si>
  <si>
    <t>AO22422656 del 21/12/2022</t>
  </si>
  <si>
    <t>682/2022 del 20/12/2022</t>
  </si>
  <si>
    <t>681/2022 del 20/12/2022</t>
  </si>
  <si>
    <t>45 del 16/12/2022</t>
  </si>
  <si>
    <t>271-FEPA-2022 del 20/12/2022</t>
  </si>
  <si>
    <t>48 del 19/12/2022</t>
  </si>
  <si>
    <t>2101/EL del 25/10/2022</t>
  </si>
  <si>
    <t>2022  1422/E del 19/12/2022</t>
  </si>
  <si>
    <t>508 del 14/12/2022</t>
  </si>
  <si>
    <t>1 del 09/01/2023</t>
  </si>
  <si>
    <t>1 del 11/01/2023</t>
  </si>
  <si>
    <t>509 del 15/12/2022</t>
  </si>
  <si>
    <t>075-23 del 31/01/2023</t>
  </si>
  <si>
    <t>072-23 del 31/01/2023</t>
  </si>
  <si>
    <t>1010812146 del 25/01/2023</t>
  </si>
  <si>
    <t>20-FEPA-2023 del 27/01/2023</t>
  </si>
  <si>
    <t>1023006685 del 18/01/2023</t>
  </si>
  <si>
    <t>1132/00 del 28/12/2022</t>
  </si>
  <si>
    <t>1023025810 del 01/02/2023</t>
  </si>
  <si>
    <t>36-FEPA-2023 del 03/02/2023</t>
  </si>
  <si>
    <t>21 del 18/01/2023</t>
  </si>
  <si>
    <t>74 del 08/02/2023</t>
  </si>
  <si>
    <t>23PAS0001186 del 31/01/2023</t>
  </si>
  <si>
    <t>318/X del 12/02/2023</t>
  </si>
  <si>
    <t>52-FEPA-2023 del 17/02/2023</t>
  </si>
  <si>
    <t>AP02821567 del 21/02/2023</t>
  </si>
  <si>
    <t>112/2023 del 23/02/2023</t>
  </si>
  <si>
    <t>04/23 del 22/02/2023</t>
  </si>
  <si>
    <t>03/23 del 22/02/2023</t>
  </si>
  <si>
    <t>61-FEPA-2023 del 22/02/2023</t>
  </si>
  <si>
    <t>87 del 14/02/2023</t>
  </si>
  <si>
    <t>146/00 del 24/02/2023</t>
  </si>
  <si>
    <t>41 del 15/02/2023</t>
  </si>
  <si>
    <t>1023061410 del 03/03/2023</t>
  </si>
  <si>
    <t>04/01 del 03/03/2023</t>
  </si>
  <si>
    <t>71/C9 del 14/03/2023</t>
  </si>
  <si>
    <t>U1230000023104 del 20/03/2023</t>
  </si>
  <si>
    <t>U1230000023103 del 20/03/2023</t>
  </si>
  <si>
    <t>30 del 21/03/2023</t>
  </si>
  <si>
    <t>97-FEPA-2023 del 16/03/2023</t>
  </si>
  <si>
    <t>37/2023Fattura del 20/03/2023</t>
  </si>
  <si>
    <t>00000331/99/2023 del 15/03/2023</t>
  </si>
  <si>
    <t>00000332/99/2023 del 15/03/2023</t>
  </si>
  <si>
    <t>36/PA del 23/03/2023</t>
  </si>
  <si>
    <t>37/PA del 23/03/2023</t>
  </si>
  <si>
    <t>05/01 del 23/03/2023</t>
  </si>
  <si>
    <t>43/2023Fattura del 24/03/2023</t>
  </si>
  <si>
    <t>679/2023 del 23/03/2023</t>
  </si>
  <si>
    <t>40/2023 del 27/03/2023</t>
  </si>
  <si>
    <t>189 del 04/04/2023</t>
  </si>
  <si>
    <t>920/2023 del 07/04/2023</t>
  </si>
  <si>
    <t>1023091144 del 12/04/2023</t>
  </si>
  <si>
    <t>1010829251 del 13/04/2023</t>
  </si>
  <si>
    <t>78/PA del 13/04/2023</t>
  </si>
  <si>
    <t>187 del 18/04/2023</t>
  </si>
  <si>
    <t>AP06607696 del 19/04/2023</t>
  </si>
  <si>
    <t>FPA 4/23 del 20/04/2023</t>
  </si>
  <si>
    <t>25FD del 20/04/2023</t>
  </si>
  <si>
    <t>8005580280 del 21/04/2023</t>
  </si>
  <si>
    <t>25/01 del 21/04/2023</t>
  </si>
  <si>
    <t>00000662/99/2023 del 18/04/2023</t>
  </si>
  <si>
    <t>00000530/99/2023 del 03/04/2023</t>
  </si>
  <si>
    <t>17/E del 28/04/2023</t>
  </si>
  <si>
    <t>109/PA del 29/04/2023</t>
  </si>
  <si>
    <t>759/A/2023 del 26/04/2023</t>
  </si>
  <si>
    <t>206-FEPA-2023 del 27/04/2023</t>
  </si>
  <si>
    <t>148 del 27/04/2023</t>
  </si>
  <si>
    <t>21/E del 05/05/2023</t>
  </si>
  <si>
    <t>1038/A/2023 del 30/04/2023</t>
  </si>
  <si>
    <t>1037/A/2023 del 30/04/2023</t>
  </si>
  <si>
    <t>21/2023 del 04/05/2023</t>
  </si>
  <si>
    <t>88PA del 02/05/2023</t>
  </si>
  <si>
    <t>265 del 12/05/2023</t>
  </si>
  <si>
    <t>1023116449 del 02/05/2023</t>
  </si>
  <si>
    <t>1268/A/2023 del 22/05/2023</t>
  </si>
  <si>
    <t>236 del 08/05/2023</t>
  </si>
  <si>
    <t>FPA 14/23 del 26/05/2023</t>
  </si>
  <si>
    <t>FPA 28/23 del 05/06/2023</t>
  </si>
  <si>
    <t>1023145357 del 01/06/2023</t>
  </si>
  <si>
    <t>265 del 30/05/2023</t>
  </si>
  <si>
    <t>1831/A/2023 del 31/05/2023</t>
  </si>
  <si>
    <t>356IA del 09/06/2023</t>
  </si>
  <si>
    <t>149 PA del 12/06/2023</t>
  </si>
  <si>
    <t>89PA del 02/05/2023</t>
  </si>
  <si>
    <t>57P del 09/06/2023</t>
  </si>
  <si>
    <t>2020/A/2023 del 20/06/2023</t>
  </si>
  <si>
    <t>3/40 del 07/06/2023</t>
  </si>
  <si>
    <t>AP10343100 del 21/06/2023</t>
  </si>
  <si>
    <t>1023173830 del 03/07/2023</t>
  </si>
  <si>
    <t>FPA 37/23 del 24/07/2023</t>
  </si>
  <si>
    <t>1010848560 del 24/07/2023</t>
  </si>
  <si>
    <t>1023200842 del 26/07/2023</t>
  </si>
  <si>
    <t>0000002229/PA del 03/09/2023</t>
  </si>
  <si>
    <t>AP14028929 del 20/08/2023</t>
  </si>
  <si>
    <t>391/01 del 20/09/2023</t>
  </si>
  <si>
    <t>2023BENA005005770 del 20/10/2023</t>
  </si>
  <si>
    <t>AP17532176 del 19/10/2023</t>
  </si>
  <si>
    <t>1010864236 del 26/10/2023</t>
  </si>
  <si>
    <t>FPA 51/23 del 23/10/2023</t>
  </si>
  <si>
    <t>735IA del 31/10/2023</t>
  </si>
  <si>
    <t>3616/EL del 08/11/2023</t>
  </si>
  <si>
    <t>23F025003258 del 10/11/2023</t>
  </si>
  <si>
    <t>FPA 47/23 del 13/11/2023</t>
  </si>
  <si>
    <t>3659/EL del 13/11/2023</t>
  </si>
  <si>
    <t>39/2023 del 17/11/2023</t>
  </si>
  <si>
    <t>1276M del 20/11/2023</t>
  </si>
  <si>
    <t>1300m del 28/11/2023</t>
  </si>
  <si>
    <t>1285m del 23/11/2023</t>
  </si>
  <si>
    <t>0/2554 del 22/11/2023</t>
  </si>
  <si>
    <t>372 del 05/12/2023</t>
  </si>
  <si>
    <t>544 del 06/12/2023</t>
  </si>
  <si>
    <t>354-FEPA-2023 del 11/12/2023</t>
  </si>
  <si>
    <t>356-FEPA-2023 del 11/12/2023</t>
  </si>
  <si>
    <t>1088IE del 13/12/2023</t>
  </si>
  <si>
    <t>869IA del 13/12/2023</t>
  </si>
  <si>
    <t>775IA del 27/11/2023</t>
  </si>
  <si>
    <t>360-FEPA-2023 del 14/12/2023</t>
  </si>
  <si>
    <t>1360 del 13/12/2023</t>
  </si>
  <si>
    <t>21</t>
  </si>
  <si>
    <t>10</t>
  </si>
  <si>
    <t>11</t>
  </si>
  <si>
    <t>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</si>
</sst>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121</v>
      </c>
      <c r="B9" s="35"/>
      <c r="C9" s="34">
        <f>SUM(C13:C16)</f>
        <v>167185.30000000002</v>
      </c>
      <c r="D9" s="35"/>
      <c r="E9" s="40">
        <f>('Trimestre 1'!H1+'Trimestre 2'!H1+'Trimestre 3'!H1+'Trimestre 4'!H1)/C9</f>
        <v>-27.698754316318475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52</v>
      </c>
      <c r="C13" s="29">
        <f>'Trimestre 1'!B1</f>
        <v>56744.78</v>
      </c>
      <c r="D13" s="29">
        <f>'Trimestre 1'!G1</f>
        <v>-25.978582347133962</v>
      </c>
      <c r="E13" s="29">
        <v>49407.67</v>
      </c>
      <c r="F13" s="33" t="s">
        <v>143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39</v>
      </c>
      <c r="C14" s="29">
        <f>'Trimestre 2'!B1</f>
        <v>85605.59</v>
      </c>
      <c r="D14" s="29">
        <f>'Trimestre 2'!G1</f>
        <v>-28.54321499331995</v>
      </c>
      <c r="E14" s="29">
        <v>18407.39</v>
      </c>
      <c r="F14" s="33" t="s">
        <v>144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7</v>
      </c>
      <c r="C15" s="29">
        <f>'Trimestre 3'!B1</f>
        <v>3027.1</v>
      </c>
      <c r="D15" s="29">
        <f>'Trimestre 3'!G1</f>
        <v>-29.88450992699283</v>
      </c>
      <c r="E15" s="29">
        <v>34587.269999999997</v>
      </c>
      <c r="F15" s="33" t="s">
        <v>145</v>
      </c>
    </row>
    <row r="16" spans="1:11" ht="21.75" customHeight="1" x14ac:dyDescent="0.25">
      <c r="A16" s="28" t="s">
        <v>16</v>
      </c>
      <c r="B16" s="17">
        <f>'Trimestre 4'!C1</f>
        <v>23</v>
      </c>
      <c r="C16" s="29">
        <f>'Trimestre 4'!B1</f>
        <v>21807.830000000005</v>
      </c>
      <c r="D16" s="29">
        <f>'Trimestre 4'!G1</f>
        <v>-28.556415287536623</v>
      </c>
      <c r="E16" s="29">
        <v>184718.75</v>
      </c>
      <c r="F16" s="33" t="s">
        <v>146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56744.78</v>
      </c>
      <c r="C1">
        <f>COUNTA(A4:A353)</f>
        <v>52</v>
      </c>
      <c r="G1" s="16">
        <f>IF(B1&lt;&gt;0,H1/B1,0)</f>
        <v>-25.978582347133962</v>
      </c>
      <c r="H1" s="15">
        <f>SUM(H4:H353)</f>
        <v>-1474148.9400000002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567.5</v>
      </c>
      <c r="C4" s="13">
        <v>44954</v>
      </c>
      <c r="D4" s="13">
        <v>44942</v>
      </c>
      <c r="E4" s="13"/>
      <c r="F4" s="13"/>
      <c r="G4" s="1">
        <f>D4-C4-(F4-E4)</f>
        <v>-12</v>
      </c>
      <c r="H4" s="12">
        <f>B4*G4</f>
        <v>-6810</v>
      </c>
    </row>
    <row r="5" spans="1:8" x14ac:dyDescent="0.25">
      <c r="A5" s="19" t="s">
        <v>23</v>
      </c>
      <c r="B5" s="12">
        <v>1176</v>
      </c>
      <c r="C5" s="13">
        <v>44953</v>
      </c>
      <c r="D5" s="13">
        <v>44942</v>
      </c>
      <c r="E5" s="13"/>
      <c r="F5" s="13"/>
      <c r="G5" s="1">
        <f t="shared" ref="G5:G68" si="0">D5-C5-(F5-E5)</f>
        <v>-11</v>
      </c>
      <c r="H5" s="12">
        <f t="shared" ref="H5:H68" si="1">B5*G5</f>
        <v>-12936</v>
      </c>
    </row>
    <row r="6" spans="1:8" x14ac:dyDescent="0.25">
      <c r="A6" s="19" t="s">
        <v>24</v>
      </c>
      <c r="B6" s="12">
        <v>980</v>
      </c>
      <c r="C6" s="13">
        <v>44954</v>
      </c>
      <c r="D6" s="13">
        <v>44942</v>
      </c>
      <c r="E6" s="13"/>
      <c r="F6" s="13"/>
      <c r="G6" s="1">
        <f t="shared" si="0"/>
        <v>-12</v>
      </c>
      <c r="H6" s="12">
        <f t="shared" si="1"/>
        <v>-11760</v>
      </c>
    </row>
    <row r="7" spans="1:8" x14ac:dyDescent="0.25">
      <c r="A7" s="19" t="s">
        <v>25</v>
      </c>
      <c r="B7" s="12">
        <v>352</v>
      </c>
      <c r="C7" s="13">
        <v>44953</v>
      </c>
      <c r="D7" s="13">
        <v>44942</v>
      </c>
      <c r="E7" s="13"/>
      <c r="F7" s="13"/>
      <c r="G7" s="1">
        <f t="shared" si="0"/>
        <v>-11</v>
      </c>
      <c r="H7" s="12">
        <f t="shared" si="1"/>
        <v>-3872</v>
      </c>
    </row>
    <row r="8" spans="1:8" x14ac:dyDescent="0.25">
      <c r="A8" s="19" t="s">
        <v>26</v>
      </c>
      <c r="B8" s="12">
        <v>1084</v>
      </c>
      <c r="C8" s="13">
        <v>44953</v>
      </c>
      <c r="D8" s="13">
        <v>44942</v>
      </c>
      <c r="E8" s="13"/>
      <c r="F8" s="13"/>
      <c r="G8" s="1">
        <f t="shared" si="0"/>
        <v>-11</v>
      </c>
      <c r="H8" s="12">
        <f t="shared" si="1"/>
        <v>-11924</v>
      </c>
    </row>
    <row r="9" spans="1:8" x14ac:dyDescent="0.25">
      <c r="A9" s="19" t="s">
        <v>27</v>
      </c>
      <c r="B9" s="12">
        <v>584</v>
      </c>
      <c r="C9" s="13">
        <v>44953</v>
      </c>
      <c r="D9" s="13">
        <v>44942</v>
      </c>
      <c r="E9" s="13"/>
      <c r="F9" s="13"/>
      <c r="G9" s="1">
        <f t="shared" si="0"/>
        <v>-11</v>
      </c>
      <c r="H9" s="12">
        <f t="shared" si="1"/>
        <v>-6424</v>
      </c>
    </row>
    <row r="10" spans="1:8" x14ac:dyDescent="0.25">
      <c r="A10" s="19" t="s">
        <v>28</v>
      </c>
      <c r="B10" s="12">
        <v>589.09</v>
      </c>
      <c r="C10" s="13">
        <v>44953</v>
      </c>
      <c r="D10" s="13">
        <v>44942</v>
      </c>
      <c r="E10" s="13"/>
      <c r="F10" s="13"/>
      <c r="G10" s="1">
        <f t="shared" si="0"/>
        <v>-11</v>
      </c>
      <c r="H10" s="12">
        <f t="shared" si="1"/>
        <v>-6479.9900000000007</v>
      </c>
    </row>
    <row r="11" spans="1:8" x14ac:dyDescent="0.25">
      <c r="A11" s="19" t="s">
        <v>29</v>
      </c>
      <c r="B11" s="12">
        <v>490</v>
      </c>
      <c r="C11" s="13">
        <v>44954</v>
      </c>
      <c r="D11" s="13">
        <v>44942</v>
      </c>
      <c r="E11" s="13"/>
      <c r="F11" s="13"/>
      <c r="G11" s="1">
        <f t="shared" si="0"/>
        <v>-12</v>
      </c>
      <c r="H11" s="12">
        <f t="shared" si="1"/>
        <v>-5880</v>
      </c>
    </row>
    <row r="12" spans="1:8" x14ac:dyDescent="0.25">
      <c r="A12" s="19" t="s">
        <v>30</v>
      </c>
      <c r="B12" s="12">
        <v>560</v>
      </c>
      <c r="C12" s="13">
        <v>44946</v>
      </c>
      <c r="D12" s="13">
        <v>44942</v>
      </c>
      <c r="E12" s="13"/>
      <c r="F12" s="13"/>
      <c r="G12" s="1">
        <f t="shared" si="0"/>
        <v>-4</v>
      </c>
      <c r="H12" s="12">
        <f t="shared" si="1"/>
        <v>-2240</v>
      </c>
    </row>
    <row r="13" spans="1:8" x14ac:dyDescent="0.25">
      <c r="A13" s="19" t="s">
        <v>31</v>
      </c>
      <c r="B13" s="12">
        <v>500</v>
      </c>
      <c r="C13" s="13">
        <v>44953</v>
      </c>
      <c r="D13" s="13">
        <v>44942</v>
      </c>
      <c r="E13" s="13"/>
      <c r="F13" s="13"/>
      <c r="G13" s="1">
        <f t="shared" si="0"/>
        <v>-11</v>
      </c>
      <c r="H13" s="12">
        <f t="shared" si="1"/>
        <v>-5500</v>
      </c>
    </row>
    <row r="14" spans="1:8" x14ac:dyDescent="0.25">
      <c r="A14" s="19" t="s">
        <v>32</v>
      </c>
      <c r="B14" s="12">
        <v>60.48</v>
      </c>
      <c r="C14" s="13">
        <v>44946</v>
      </c>
      <c r="D14" s="13">
        <v>44942</v>
      </c>
      <c r="E14" s="13"/>
      <c r="F14" s="13"/>
      <c r="G14" s="1">
        <f t="shared" si="0"/>
        <v>-4</v>
      </c>
      <c r="H14" s="12">
        <f t="shared" si="1"/>
        <v>-241.92</v>
      </c>
    </row>
    <row r="15" spans="1:8" x14ac:dyDescent="0.25">
      <c r="A15" s="19" t="s">
        <v>33</v>
      </c>
      <c r="B15" s="12">
        <v>476.88</v>
      </c>
      <c r="C15" s="13">
        <v>44954</v>
      </c>
      <c r="D15" s="13">
        <v>44942</v>
      </c>
      <c r="E15" s="13"/>
      <c r="F15" s="13"/>
      <c r="G15" s="1">
        <f t="shared" si="0"/>
        <v>-12</v>
      </c>
      <c r="H15" s="12">
        <f t="shared" si="1"/>
        <v>-5722.5599999999995</v>
      </c>
    </row>
    <row r="16" spans="1:8" x14ac:dyDescent="0.25">
      <c r="A16" s="19" t="s">
        <v>34</v>
      </c>
      <c r="B16" s="12">
        <v>2807.27</v>
      </c>
      <c r="C16" s="13">
        <v>44972</v>
      </c>
      <c r="D16" s="13">
        <v>44942</v>
      </c>
      <c r="E16" s="13"/>
      <c r="F16" s="13"/>
      <c r="G16" s="1">
        <f t="shared" si="0"/>
        <v>-30</v>
      </c>
      <c r="H16" s="12">
        <f t="shared" si="1"/>
        <v>-84218.1</v>
      </c>
    </row>
    <row r="17" spans="1:8" x14ac:dyDescent="0.25">
      <c r="A17" s="19" t="s">
        <v>35</v>
      </c>
      <c r="B17" s="12">
        <v>3250</v>
      </c>
      <c r="C17" s="13">
        <v>44972</v>
      </c>
      <c r="D17" s="13">
        <v>44942</v>
      </c>
      <c r="E17" s="13"/>
      <c r="F17" s="13"/>
      <c r="G17" s="1">
        <f t="shared" si="0"/>
        <v>-30</v>
      </c>
      <c r="H17" s="12">
        <f t="shared" si="1"/>
        <v>-97500</v>
      </c>
    </row>
    <row r="18" spans="1:8" x14ac:dyDescent="0.25">
      <c r="A18" s="19" t="s">
        <v>36</v>
      </c>
      <c r="B18" s="12">
        <v>16.13</v>
      </c>
      <c r="C18" s="13">
        <v>44974</v>
      </c>
      <c r="D18" s="13">
        <v>44958</v>
      </c>
      <c r="E18" s="13"/>
      <c r="F18" s="13"/>
      <c r="G18" s="1">
        <f t="shared" si="0"/>
        <v>-16</v>
      </c>
      <c r="H18" s="12">
        <f t="shared" si="1"/>
        <v>-258.08</v>
      </c>
    </row>
    <row r="19" spans="1:8" x14ac:dyDescent="0.25">
      <c r="A19" s="19" t="s">
        <v>37</v>
      </c>
      <c r="B19" s="12">
        <v>168</v>
      </c>
      <c r="C19" s="13">
        <v>44988</v>
      </c>
      <c r="D19" s="13">
        <v>44958</v>
      </c>
      <c r="E19" s="13"/>
      <c r="F19" s="13"/>
      <c r="G19" s="1">
        <f t="shared" si="0"/>
        <v>-30</v>
      </c>
      <c r="H19" s="12">
        <f t="shared" si="1"/>
        <v>-5040</v>
      </c>
    </row>
    <row r="20" spans="1:8" x14ac:dyDescent="0.25">
      <c r="A20" s="19" t="s">
        <v>38</v>
      </c>
      <c r="B20" s="12">
        <v>1000</v>
      </c>
      <c r="C20" s="13">
        <v>44988</v>
      </c>
      <c r="D20" s="13">
        <v>44958</v>
      </c>
      <c r="E20" s="13"/>
      <c r="F20" s="13"/>
      <c r="G20" s="1">
        <f t="shared" si="0"/>
        <v>-30</v>
      </c>
      <c r="H20" s="12">
        <f t="shared" si="1"/>
        <v>-30000</v>
      </c>
    </row>
    <row r="21" spans="1:8" x14ac:dyDescent="0.25">
      <c r="A21" s="19" t="s">
        <v>39</v>
      </c>
      <c r="B21" s="12">
        <v>338</v>
      </c>
      <c r="C21" s="13">
        <v>44988</v>
      </c>
      <c r="D21" s="13">
        <v>44958</v>
      </c>
      <c r="E21" s="13"/>
      <c r="F21" s="13"/>
      <c r="G21" s="1">
        <f t="shared" si="0"/>
        <v>-30</v>
      </c>
      <c r="H21" s="12">
        <f t="shared" si="1"/>
        <v>-10140</v>
      </c>
    </row>
    <row r="22" spans="1:8" x14ac:dyDescent="0.25">
      <c r="A22" s="19" t="s">
        <v>40</v>
      </c>
      <c r="B22" s="12">
        <v>250</v>
      </c>
      <c r="C22" s="13">
        <v>44988</v>
      </c>
      <c r="D22" s="13">
        <v>44958</v>
      </c>
      <c r="E22" s="13"/>
      <c r="F22" s="13"/>
      <c r="G22" s="1">
        <f t="shared" si="0"/>
        <v>-30</v>
      </c>
      <c r="H22" s="12">
        <f t="shared" si="1"/>
        <v>-7500</v>
      </c>
    </row>
    <row r="23" spans="1:8" x14ac:dyDescent="0.25">
      <c r="A23" s="19" t="s">
        <v>41</v>
      </c>
      <c r="B23" s="12">
        <v>135.71</v>
      </c>
      <c r="C23" s="13">
        <v>44988</v>
      </c>
      <c r="D23" s="13">
        <v>44958</v>
      </c>
      <c r="E23" s="13"/>
      <c r="F23" s="13"/>
      <c r="G23" s="1">
        <f t="shared" si="0"/>
        <v>-30</v>
      </c>
      <c r="H23" s="12">
        <f t="shared" si="1"/>
        <v>-4071.3</v>
      </c>
    </row>
    <row r="24" spans="1:8" x14ac:dyDescent="0.25">
      <c r="A24" s="19" t="s">
        <v>42</v>
      </c>
      <c r="B24" s="12">
        <v>1826</v>
      </c>
      <c r="C24" s="13">
        <v>44954</v>
      </c>
      <c r="D24" s="13">
        <v>44958</v>
      </c>
      <c r="E24" s="13"/>
      <c r="F24" s="13"/>
      <c r="G24" s="1">
        <f t="shared" si="0"/>
        <v>4</v>
      </c>
      <c r="H24" s="12">
        <f t="shared" si="1"/>
        <v>7304</v>
      </c>
    </row>
    <row r="25" spans="1:8" x14ac:dyDescent="0.25">
      <c r="A25" s="19" t="s">
        <v>43</v>
      </c>
      <c r="B25" s="12">
        <v>27.6</v>
      </c>
      <c r="C25" s="13">
        <v>44989</v>
      </c>
      <c r="D25" s="13">
        <v>44963</v>
      </c>
      <c r="E25" s="13"/>
      <c r="F25" s="13"/>
      <c r="G25" s="1">
        <f t="shared" si="0"/>
        <v>-26</v>
      </c>
      <c r="H25" s="12">
        <f t="shared" si="1"/>
        <v>-717.6</v>
      </c>
    </row>
    <row r="26" spans="1:8" x14ac:dyDescent="0.25">
      <c r="A26" s="19" t="s">
        <v>44</v>
      </c>
      <c r="B26" s="12">
        <v>250</v>
      </c>
      <c r="C26" s="13">
        <v>44993</v>
      </c>
      <c r="D26" s="13">
        <v>44963</v>
      </c>
      <c r="E26" s="13"/>
      <c r="F26" s="13"/>
      <c r="G26" s="1">
        <f t="shared" si="0"/>
        <v>-30</v>
      </c>
      <c r="H26" s="12">
        <f t="shared" si="1"/>
        <v>-7500</v>
      </c>
    </row>
    <row r="27" spans="1:8" x14ac:dyDescent="0.25">
      <c r="A27" s="19" t="s">
        <v>45</v>
      </c>
      <c r="B27" s="12">
        <v>426.36</v>
      </c>
      <c r="C27" s="13">
        <v>44988</v>
      </c>
      <c r="D27" s="13">
        <v>44964</v>
      </c>
      <c r="E27" s="13"/>
      <c r="F27" s="13"/>
      <c r="G27" s="1">
        <f t="shared" si="0"/>
        <v>-24</v>
      </c>
      <c r="H27" s="12">
        <f t="shared" si="1"/>
        <v>-10232.64</v>
      </c>
    </row>
    <row r="28" spans="1:8" x14ac:dyDescent="0.25">
      <c r="A28" s="19" t="s">
        <v>46</v>
      </c>
      <c r="B28" s="12">
        <v>1092</v>
      </c>
      <c r="C28" s="13">
        <v>44997</v>
      </c>
      <c r="D28" s="13">
        <v>44981</v>
      </c>
      <c r="E28" s="13"/>
      <c r="F28" s="13"/>
      <c r="G28" s="1">
        <f t="shared" si="0"/>
        <v>-16</v>
      </c>
      <c r="H28" s="12">
        <f t="shared" si="1"/>
        <v>-17472</v>
      </c>
    </row>
    <row r="29" spans="1:8" x14ac:dyDescent="0.25">
      <c r="A29" s="19" t="s">
        <v>47</v>
      </c>
      <c r="B29" s="12">
        <v>55</v>
      </c>
      <c r="C29" s="13">
        <v>45008</v>
      </c>
      <c r="D29" s="13">
        <v>44981</v>
      </c>
      <c r="E29" s="13"/>
      <c r="F29" s="13"/>
      <c r="G29" s="1">
        <f t="shared" si="0"/>
        <v>-27</v>
      </c>
      <c r="H29" s="12">
        <f t="shared" si="1"/>
        <v>-1485</v>
      </c>
    </row>
    <row r="30" spans="1:8" x14ac:dyDescent="0.25">
      <c r="A30" s="19" t="s">
        <v>48</v>
      </c>
      <c r="B30" s="12">
        <v>1192</v>
      </c>
      <c r="C30" s="13">
        <v>45008</v>
      </c>
      <c r="D30" s="13">
        <v>44981</v>
      </c>
      <c r="E30" s="13"/>
      <c r="F30" s="13"/>
      <c r="G30" s="1">
        <f t="shared" si="0"/>
        <v>-27</v>
      </c>
      <c r="H30" s="12">
        <f t="shared" si="1"/>
        <v>-32184</v>
      </c>
    </row>
    <row r="31" spans="1:8" x14ac:dyDescent="0.25">
      <c r="A31" s="19" t="s">
        <v>49</v>
      </c>
      <c r="B31" s="12">
        <v>590</v>
      </c>
      <c r="C31" s="13">
        <v>45008</v>
      </c>
      <c r="D31" s="13">
        <v>44981</v>
      </c>
      <c r="E31" s="13"/>
      <c r="F31" s="13"/>
      <c r="G31" s="1">
        <f t="shared" si="0"/>
        <v>-27</v>
      </c>
      <c r="H31" s="12">
        <f t="shared" si="1"/>
        <v>-15930</v>
      </c>
    </row>
    <row r="32" spans="1:8" x14ac:dyDescent="0.25">
      <c r="A32" s="19" t="s">
        <v>50</v>
      </c>
      <c r="B32" s="12">
        <v>352</v>
      </c>
      <c r="C32" s="13">
        <v>45011</v>
      </c>
      <c r="D32" s="13">
        <v>44981</v>
      </c>
      <c r="E32" s="13"/>
      <c r="F32" s="13"/>
      <c r="G32" s="1">
        <f t="shared" si="0"/>
        <v>-30</v>
      </c>
      <c r="H32" s="12">
        <f t="shared" si="1"/>
        <v>-10560</v>
      </c>
    </row>
    <row r="33" spans="1:8" x14ac:dyDescent="0.25">
      <c r="A33" s="19" t="s">
        <v>51</v>
      </c>
      <c r="B33" s="12">
        <v>400</v>
      </c>
      <c r="C33" s="13">
        <v>45011</v>
      </c>
      <c r="D33" s="13">
        <v>44981</v>
      </c>
      <c r="E33" s="13"/>
      <c r="F33" s="13"/>
      <c r="G33" s="1">
        <f t="shared" si="0"/>
        <v>-30</v>
      </c>
      <c r="H33" s="12">
        <f t="shared" si="1"/>
        <v>-12000</v>
      </c>
    </row>
    <row r="34" spans="1:8" x14ac:dyDescent="0.25">
      <c r="A34" s="19" t="s">
        <v>52</v>
      </c>
      <c r="B34" s="12">
        <v>319.08999999999997</v>
      </c>
      <c r="C34" s="13">
        <v>45011</v>
      </c>
      <c r="D34" s="13">
        <v>44981</v>
      </c>
      <c r="E34" s="13"/>
      <c r="F34" s="13"/>
      <c r="G34" s="1">
        <f t="shared" si="0"/>
        <v>-30</v>
      </c>
      <c r="H34" s="12">
        <f t="shared" si="1"/>
        <v>-9572.6999999999989</v>
      </c>
    </row>
    <row r="35" spans="1:8" x14ac:dyDescent="0.25">
      <c r="A35" s="19" t="s">
        <v>53</v>
      </c>
      <c r="B35" s="12">
        <v>230.45</v>
      </c>
      <c r="C35" s="13">
        <v>45011</v>
      </c>
      <c r="D35" s="13">
        <v>44981</v>
      </c>
      <c r="E35" s="13"/>
      <c r="F35" s="13"/>
      <c r="G35" s="1">
        <f t="shared" si="0"/>
        <v>-30</v>
      </c>
      <c r="H35" s="12">
        <f t="shared" si="1"/>
        <v>-6913.5</v>
      </c>
    </row>
    <row r="36" spans="1:8" x14ac:dyDescent="0.25">
      <c r="A36" s="19" t="s">
        <v>54</v>
      </c>
      <c r="B36" s="12">
        <v>500</v>
      </c>
      <c r="C36" s="13">
        <v>45011</v>
      </c>
      <c r="D36" s="13">
        <v>44981</v>
      </c>
      <c r="E36" s="13"/>
      <c r="F36" s="13"/>
      <c r="G36" s="1">
        <f t="shared" si="0"/>
        <v>-30</v>
      </c>
      <c r="H36" s="12">
        <f t="shared" si="1"/>
        <v>-15000</v>
      </c>
    </row>
    <row r="37" spans="1:8" x14ac:dyDescent="0.25">
      <c r="A37" s="19" t="s">
        <v>55</v>
      </c>
      <c r="B37" s="12">
        <v>635.45000000000005</v>
      </c>
      <c r="C37" s="13">
        <v>45011</v>
      </c>
      <c r="D37" s="13">
        <v>44981</v>
      </c>
      <c r="E37" s="13"/>
      <c r="F37" s="13"/>
      <c r="G37" s="1">
        <f t="shared" si="0"/>
        <v>-30</v>
      </c>
      <c r="H37" s="12">
        <f t="shared" si="1"/>
        <v>-19063.5</v>
      </c>
    </row>
    <row r="38" spans="1:8" x14ac:dyDescent="0.25">
      <c r="A38" s="19" t="s">
        <v>56</v>
      </c>
      <c r="B38" s="12">
        <v>2050</v>
      </c>
      <c r="C38" s="13">
        <v>45016</v>
      </c>
      <c r="D38" s="13">
        <v>44986</v>
      </c>
      <c r="E38" s="13"/>
      <c r="F38" s="13"/>
      <c r="G38" s="1">
        <f t="shared" si="0"/>
        <v>-30</v>
      </c>
      <c r="H38" s="12">
        <f t="shared" si="1"/>
        <v>-61500</v>
      </c>
    </row>
    <row r="39" spans="1:8" x14ac:dyDescent="0.25">
      <c r="A39" s="19" t="s">
        <v>57</v>
      </c>
      <c r="B39" s="12">
        <v>567.27</v>
      </c>
      <c r="C39" s="13">
        <v>45008</v>
      </c>
      <c r="D39" s="13">
        <v>44991</v>
      </c>
      <c r="E39" s="13"/>
      <c r="F39" s="13"/>
      <c r="G39" s="1">
        <f t="shared" si="0"/>
        <v>-17</v>
      </c>
      <c r="H39" s="12">
        <f t="shared" si="1"/>
        <v>-9643.59</v>
      </c>
    </row>
    <row r="40" spans="1:8" x14ac:dyDescent="0.25">
      <c r="A40" s="19" t="s">
        <v>58</v>
      </c>
      <c r="B40" s="12">
        <v>203.32</v>
      </c>
      <c r="C40" s="13">
        <v>45021</v>
      </c>
      <c r="D40" s="13">
        <v>44991</v>
      </c>
      <c r="E40" s="13"/>
      <c r="F40" s="13"/>
      <c r="G40" s="1">
        <f t="shared" si="0"/>
        <v>-30</v>
      </c>
      <c r="H40" s="12">
        <f t="shared" si="1"/>
        <v>-6099.5999999999995</v>
      </c>
    </row>
    <row r="41" spans="1:8" x14ac:dyDescent="0.25">
      <c r="A41" s="19" t="s">
        <v>59</v>
      </c>
      <c r="B41" s="12">
        <v>395</v>
      </c>
      <c r="C41" s="13">
        <v>45021</v>
      </c>
      <c r="D41" s="13">
        <v>44991</v>
      </c>
      <c r="E41" s="13"/>
      <c r="F41" s="13"/>
      <c r="G41" s="1">
        <f t="shared" si="0"/>
        <v>-30</v>
      </c>
      <c r="H41" s="12">
        <f t="shared" si="1"/>
        <v>-11850</v>
      </c>
    </row>
    <row r="42" spans="1:8" x14ac:dyDescent="0.25">
      <c r="A42" s="19" t="s">
        <v>60</v>
      </c>
      <c r="B42" s="12">
        <v>280</v>
      </c>
      <c r="C42" s="13">
        <v>45036</v>
      </c>
      <c r="D42" s="13">
        <v>44998</v>
      </c>
      <c r="E42" s="13"/>
      <c r="F42" s="13"/>
      <c r="G42" s="1">
        <f t="shared" si="0"/>
        <v>-38</v>
      </c>
      <c r="H42" s="12">
        <f t="shared" si="1"/>
        <v>-10640</v>
      </c>
    </row>
    <row r="43" spans="1:8" x14ac:dyDescent="0.25">
      <c r="A43" s="19" t="s">
        <v>61</v>
      </c>
      <c r="B43" s="12">
        <v>1522</v>
      </c>
      <c r="C43" s="13">
        <v>45037</v>
      </c>
      <c r="D43" s="13">
        <v>45002</v>
      </c>
      <c r="E43" s="13"/>
      <c r="F43" s="13"/>
      <c r="G43" s="1">
        <f t="shared" si="0"/>
        <v>-35</v>
      </c>
      <c r="H43" s="12">
        <f t="shared" si="1"/>
        <v>-53270</v>
      </c>
    </row>
    <row r="44" spans="1:8" x14ac:dyDescent="0.25">
      <c r="A44" s="19" t="s">
        <v>62</v>
      </c>
      <c r="B44" s="12">
        <v>3</v>
      </c>
      <c r="C44" s="13">
        <v>45037</v>
      </c>
      <c r="D44" s="13">
        <v>45002</v>
      </c>
      <c r="E44" s="13"/>
      <c r="F44" s="13"/>
      <c r="G44" s="1">
        <f t="shared" si="0"/>
        <v>-35</v>
      </c>
      <c r="H44" s="12">
        <f t="shared" si="1"/>
        <v>-105</v>
      </c>
    </row>
    <row r="45" spans="1:8" x14ac:dyDescent="0.25">
      <c r="A45" s="19" t="s">
        <v>63</v>
      </c>
      <c r="B45" s="12">
        <v>1043</v>
      </c>
      <c r="C45" s="13">
        <v>45037</v>
      </c>
      <c r="D45" s="13">
        <v>45007</v>
      </c>
      <c r="E45" s="13"/>
      <c r="F45" s="13"/>
      <c r="G45" s="1">
        <f t="shared" si="0"/>
        <v>-30</v>
      </c>
      <c r="H45" s="12">
        <f t="shared" si="1"/>
        <v>-31290</v>
      </c>
    </row>
    <row r="46" spans="1:8" x14ac:dyDescent="0.25">
      <c r="A46" s="19" t="s">
        <v>64</v>
      </c>
      <c r="B46" s="12">
        <v>305</v>
      </c>
      <c r="C46" s="13">
        <v>45036</v>
      </c>
      <c r="D46" s="13">
        <v>45007</v>
      </c>
      <c r="E46" s="13"/>
      <c r="F46" s="13"/>
      <c r="G46" s="1">
        <f t="shared" si="0"/>
        <v>-29</v>
      </c>
      <c r="H46" s="12">
        <f t="shared" si="1"/>
        <v>-8845</v>
      </c>
    </row>
    <row r="47" spans="1:8" x14ac:dyDescent="0.25">
      <c r="A47" s="19" t="s">
        <v>65</v>
      </c>
      <c r="B47" s="12">
        <v>780</v>
      </c>
      <c r="C47" s="13">
        <v>45036</v>
      </c>
      <c r="D47" s="13">
        <v>45007</v>
      </c>
      <c r="E47" s="13"/>
      <c r="F47" s="13"/>
      <c r="G47" s="1">
        <f t="shared" si="0"/>
        <v>-29</v>
      </c>
      <c r="H47" s="12">
        <f t="shared" si="1"/>
        <v>-22620</v>
      </c>
    </row>
    <row r="48" spans="1:8" x14ac:dyDescent="0.25">
      <c r="A48" s="19" t="s">
        <v>66</v>
      </c>
      <c r="B48" s="12">
        <v>6000</v>
      </c>
      <c r="C48" s="13">
        <v>45037</v>
      </c>
      <c r="D48" s="13">
        <v>45007</v>
      </c>
      <c r="E48" s="13"/>
      <c r="F48" s="13"/>
      <c r="G48" s="1">
        <f t="shared" si="0"/>
        <v>-30</v>
      </c>
      <c r="H48" s="12">
        <f t="shared" si="1"/>
        <v>-180000</v>
      </c>
    </row>
    <row r="49" spans="1:8" x14ac:dyDescent="0.25">
      <c r="A49" s="19" t="s">
        <v>67</v>
      </c>
      <c r="B49" s="12">
        <v>8800</v>
      </c>
      <c r="C49" s="13">
        <v>45037</v>
      </c>
      <c r="D49" s="13">
        <v>45007</v>
      </c>
      <c r="E49" s="13"/>
      <c r="F49" s="13"/>
      <c r="G49" s="1">
        <f t="shared" si="0"/>
        <v>-30</v>
      </c>
      <c r="H49" s="12">
        <f t="shared" si="1"/>
        <v>-264000</v>
      </c>
    </row>
    <row r="50" spans="1:8" x14ac:dyDescent="0.25">
      <c r="A50" s="19" t="s">
        <v>68</v>
      </c>
      <c r="B50" s="12">
        <v>3423</v>
      </c>
      <c r="C50" s="13">
        <v>45044</v>
      </c>
      <c r="D50" s="13">
        <v>45014</v>
      </c>
      <c r="E50" s="13"/>
      <c r="F50" s="13"/>
      <c r="G50" s="1">
        <f t="shared" si="0"/>
        <v>-30</v>
      </c>
      <c r="H50" s="12">
        <f t="shared" si="1"/>
        <v>-102690</v>
      </c>
    </row>
    <row r="51" spans="1:8" x14ac:dyDescent="0.25">
      <c r="A51" s="19" t="s">
        <v>69</v>
      </c>
      <c r="B51" s="12">
        <v>5549</v>
      </c>
      <c r="C51" s="13">
        <v>45044</v>
      </c>
      <c r="D51" s="13">
        <v>45014</v>
      </c>
      <c r="E51" s="13"/>
      <c r="F51" s="13"/>
      <c r="G51" s="1">
        <f t="shared" si="0"/>
        <v>-30</v>
      </c>
      <c r="H51" s="12">
        <f t="shared" si="1"/>
        <v>-166470</v>
      </c>
    </row>
    <row r="52" spans="1:8" x14ac:dyDescent="0.25">
      <c r="A52" s="19" t="s">
        <v>70</v>
      </c>
      <c r="B52" s="12">
        <v>735</v>
      </c>
      <c r="C52" s="13">
        <v>45044</v>
      </c>
      <c r="D52" s="13">
        <v>45014</v>
      </c>
      <c r="E52" s="13"/>
      <c r="F52" s="13"/>
      <c r="G52" s="1">
        <f t="shared" si="0"/>
        <v>-30</v>
      </c>
      <c r="H52" s="12">
        <f t="shared" si="1"/>
        <v>-22050</v>
      </c>
    </row>
    <row r="53" spans="1:8" x14ac:dyDescent="0.25">
      <c r="A53" s="19" t="s">
        <v>71</v>
      </c>
      <c r="B53" s="12">
        <v>1470</v>
      </c>
      <c r="C53" s="13">
        <v>45044</v>
      </c>
      <c r="D53" s="13">
        <v>45014</v>
      </c>
      <c r="E53" s="13"/>
      <c r="F53" s="13"/>
      <c r="G53" s="1">
        <f t="shared" si="0"/>
        <v>-30</v>
      </c>
      <c r="H53" s="12">
        <f t="shared" si="1"/>
        <v>-44100</v>
      </c>
    </row>
    <row r="54" spans="1:8" x14ac:dyDescent="0.25">
      <c r="A54" s="19" t="s">
        <v>72</v>
      </c>
      <c r="B54" s="12">
        <v>676.36</v>
      </c>
      <c r="C54" s="13">
        <v>45044</v>
      </c>
      <c r="D54" s="13">
        <v>45016</v>
      </c>
      <c r="E54" s="13"/>
      <c r="F54" s="13"/>
      <c r="G54" s="1">
        <f t="shared" si="0"/>
        <v>-28</v>
      </c>
      <c r="H54" s="12">
        <f t="shared" si="1"/>
        <v>-18938.080000000002</v>
      </c>
    </row>
    <row r="55" spans="1:8" x14ac:dyDescent="0.25">
      <c r="A55" s="19" t="s">
        <v>73</v>
      </c>
      <c r="B55" s="12">
        <v>-338.18</v>
      </c>
      <c r="C55" s="13">
        <v>45045</v>
      </c>
      <c r="D55" s="13">
        <v>45016</v>
      </c>
      <c r="E55" s="13"/>
      <c r="F55" s="13"/>
      <c r="G55" s="1">
        <f t="shared" si="0"/>
        <v>-29</v>
      </c>
      <c r="H55" s="12">
        <f t="shared" si="1"/>
        <v>9807.2199999999993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85605.59</v>
      </c>
      <c r="C1">
        <f>COUNTA(A4:A353)</f>
        <v>39</v>
      </c>
      <c r="G1" s="16">
        <f>IF(B1&lt;&gt;0,H1/B1,0)</f>
        <v>-28.54321499331995</v>
      </c>
      <c r="H1" s="15">
        <f>SUM(H4:H353)</f>
        <v>-2443458.7600000002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74</v>
      </c>
      <c r="B4" s="12">
        <v>3854</v>
      </c>
      <c r="C4" s="13">
        <v>45057</v>
      </c>
      <c r="D4" s="13">
        <v>45027</v>
      </c>
      <c r="E4" s="13"/>
      <c r="F4" s="13"/>
      <c r="G4" s="1">
        <f>D4-C4-(F4-E4)</f>
        <v>-30</v>
      </c>
      <c r="H4" s="12">
        <f>B4*G4</f>
        <v>-115620</v>
      </c>
    </row>
    <row r="5" spans="1:8" x14ac:dyDescent="0.25">
      <c r="A5" s="19" t="s">
        <v>75</v>
      </c>
      <c r="B5" s="12">
        <v>454.55</v>
      </c>
      <c r="C5" s="13">
        <v>45057</v>
      </c>
      <c r="D5" s="13">
        <v>45027</v>
      </c>
      <c r="E5" s="13"/>
      <c r="F5" s="13"/>
      <c r="G5" s="1">
        <f t="shared" ref="G5:G68" si="0">D5-C5-(F5-E5)</f>
        <v>-30</v>
      </c>
      <c r="H5" s="12">
        <f t="shared" ref="H5:H68" si="1">B5*G5</f>
        <v>-13636.5</v>
      </c>
    </row>
    <row r="6" spans="1:8" x14ac:dyDescent="0.25">
      <c r="A6" s="19" t="s">
        <v>76</v>
      </c>
      <c r="B6" s="12">
        <v>92.24</v>
      </c>
      <c r="C6" s="13">
        <v>45063</v>
      </c>
      <c r="D6" s="13">
        <v>45042</v>
      </c>
      <c r="E6" s="13"/>
      <c r="F6" s="13"/>
      <c r="G6" s="1">
        <f t="shared" si="0"/>
        <v>-21</v>
      </c>
      <c r="H6" s="12">
        <f t="shared" si="1"/>
        <v>-1937.04</v>
      </c>
    </row>
    <row r="7" spans="1:8" x14ac:dyDescent="0.25">
      <c r="A7" s="19" t="s">
        <v>77</v>
      </c>
      <c r="B7" s="12">
        <v>338</v>
      </c>
      <c r="C7" s="13">
        <v>45063</v>
      </c>
      <c r="D7" s="13">
        <v>45042</v>
      </c>
      <c r="E7" s="13"/>
      <c r="F7" s="13"/>
      <c r="G7" s="1">
        <f t="shared" si="0"/>
        <v>-21</v>
      </c>
      <c r="H7" s="12">
        <f t="shared" si="1"/>
        <v>-7098</v>
      </c>
    </row>
    <row r="8" spans="1:8" x14ac:dyDescent="0.25">
      <c r="A8" s="19" t="s">
        <v>78</v>
      </c>
      <c r="B8" s="12">
        <v>3423</v>
      </c>
      <c r="C8" s="13">
        <v>45063</v>
      </c>
      <c r="D8" s="13">
        <v>45042</v>
      </c>
      <c r="E8" s="13"/>
      <c r="F8" s="13"/>
      <c r="G8" s="1">
        <f t="shared" si="0"/>
        <v>-21</v>
      </c>
      <c r="H8" s="12">
        <f t="shared" si="1"/>
        <v>-71883</v>
      </c>
    </row>
    <row r="9" spans="1:8" x14ac:dyDescent="0.25">
      <c r="A9" s="19" t="s">
        <v>79</v>
      </c>
      <c r="B9" s="12">
        <v>1993.45</v>
      </c>
      <c r="C9" s="13">
        <v>45072</v>
      </c>
      <c r="D9" s="13">
        <v>45042</v>
      </c>
      <c r="E9" s="13"/>
      <c r="F9" s="13"/>
      <c r="G9" s="1">
        <f t="shared" si="0"/>
        <v>-30</v>
      </c>
      <c r="H9" s="12">
        <f t="shared" si="1"/>
        <v>-59803.5</v>
      </c>
    </row>
    <row r="10" spans="1:8" x14ac:dyDescent="0.25">
      <c r="A10" s="19" t="s">
        <v>80</v>
      </c>
      <c r="B10" s="12">
        <v>352.22</v>
      </c>
      <c r="C10" s="13">
        <v>45072</v>
      </c>
      <c r="D10" s="13">
        <v>45042</v>
      </c>
      <c r="E10" s="13"/>
      <c r="F10" s="13"/>
      <c r="G10" s="1">
        <f t="shared" si="0"/>
        <v>-30</v>
      </c>
      <c r="H10" s="12">
        <f t="shared" si="1"/>
        <v>-10566.6</v>
      </c>
    </row>
    <row r="11" spans="1:8" x14ac:dyDescent="0.25">
      <c r="A11" s="19" t="s">
        <v>81</v>
      </c>
      <c r="B11" s="12">
        <v>1083</v>
      </c>
      <c r="C11" s="13">
        <v>45072</v>
      </c>
      <c r="D11" s="13">
        <v>45042</v>
      </c>
      <c r="E11" s="13"/>
      <c r="F11" s="13"/>
      <c r="G11" s="1">
        <f t="shared" si="0"/>
        <v>-30</v>
      </c>
      <c r="H11" s="12">
        <f t="shared" si="1"/>
        <v>-32490</v>
      </c>
    </row>
    <row r="12" spans="1:8" x14ac:dyDescent="0.25">
      <c r="A12" s="19" t="s">
        <v>82</v>
      </c>
      <c r="B12" s="12">
        <v>814</v>
      </c>
      <c r="C12" s="13">
        <v>45072</v>
      </c>
      <c r="D12" s="13">
        <v>45042</v>
      </c>
      <c r="E12" s="13"/>
      <c r="F12" s="13"/>
      <c r="G12" s="1">
        <f t="shared" si="0"/>
        <v>-30</v>
      </c>
      <c r="H12" s="12">
        <f t="shared" si="1"/>
        <v>-24420</v>
      </c>
    </row>
    <row r="13" spans="1:8" x14ac:dyDescent="0.25">
      <c r="A13" s="19" t="s">
        <v>83</v>
      </c>
      <c r="B13" s="12">
        <v>650</v>
      </c>
      <c r="C13" s="13">
        <v>45072</v>
      </c>
      <c r="D13" s="13">
        <v>45042</v>
      </c>
      <c r="E13" s="13"/>
      <c r="F13" s="13"/>
      <c r="G13" s="1">
        <f t="shared" si="0"/>
        <v>-30</v>
      </c>
      <c r="H13" s="12">
        <f t="shared" si="1"/>
        <v>-19500</v>
      </c>
    </row>
    <row r="14" spans="1:8" x14ac:dyDescent="0.25">
      <c r="A14" s="19" t="s">
        <v>84</v>
      </c>
      <c r="B14" s="12">
        <v>395</v>
      </c>
      <c r="C14" s="13">
        <v>45072</v>
      </c>
      <c r="D14" s="13">
        <v>45042</v>
      </c>
      <c r="E14" s="13"/>
      <c r="F14" s="13"/>
      <c r="G14" s="1">
        <f t="shared" si="0"/>
        <v>-30</v>
      </c>
      <c r="H14" s="12">
        <f t="shared" si="1"/>
        <v>-11850</v>
      </c>
    </row>
    <row r="15" spans="1:8" x14ac:dyDescent="0.25">
      <c r="A15" s="19" t="s">
        <v>85</v>
      </c>
      <c r="B15" s="12">
        <v>7730</v>
      </c>
      <c r="C15" s="13">
        <v>45072</v>
      </c>
      <c r="D15" s="13">
        <v>45042</v>
      </c>
      <c r="E15" s="13"/>
      <c r="F15" s="13"/>
      <c r="G15" s="1">
        <f t="shared" si="0"/>
        <v>-30</v>
      </c>
      <c r="H15" s="12">
        <f t="shared" si="1"/>
        <v>-231900</v>
      </c>
    </row>
    <row r="16" spans="1:8" x14ac:dyDescent="0.25">
      <c r="A16" s="19" t="s">
        <v>86</v>
      </c>
      <c r="B16" s="12">
        <v>4730</v>
      </c>
      <c r="C16" s="13">
        <v>45063</v>
      </c>
      <c r="D16" s="13">
        <v>45042</v>
      </c>
      <c r="E16" s="13"/>
      <c r="F16" s="13"/>
      <c r="G16" s="1">
        <f t="shared" si="0"/>
        <v>-21</v>
      </c>
      <c r="H16" s="12">
        <f t="shared" si="1"/>
        <v>-99330</v>
      </c>
    </row>
    <row r="17" spans="1:8" x14ac:dyDescent="0.25">
      <c r="A17" s="19" t="s">
        <v>87</v>
      </c>
      <c r="B17" s="12">
        <v>328</v>
      </c>
      <c r="C17" s="13">
        <v>45078</v>
      </c>
      <c r="D17" s="13">
        <v>45048</v>
      </c>
      <c r="E17" s="13"/>
      <c r="F17" s="13"/>
      <c r="G17" s="1">
        <f t="shared" si="0"/>
        <v>-30</v>
      </c>
      <c r="H17" s="12">
        <f t="shared" si="1"/>
        <v>-9840</v>
      </c>
    </row>
    <row r="18" spans="1:8" x14ac:dyDescent="0.25">
      <c r="A18" s="19" t="s">
        <v>88</v>
      </c>
      <c r="B18" s="12">
        <v>5549</v>
      </c>
      <c r="C18" s="13">
        <v>45078</v>
      </c>
      <c r="D18" s="13">
        <v>45048</v>
      </c>
      <c r="E18" s="13"/>
      <c r="F18" s="13"/>
      <c r="G18" s="1">
        <f t="shared" si="0"/>
        <v>-30</v>
      </c>
      <c r="H18" s="12">
        <f t="shared" si="1"/>
        <v>-166470</v>
      </c>
    </row>
    <row r="19" spans="1:8" x14ac:dyDescent="0.25">
      <c r="A19" s="19" t="s">
        <v>89</v>
      </c>
      <c r="B19" s="12">
        <v>964</v>
      </c>
      <c r="C19" s="13">
        <v>45074</v>
      </c>
      <c r="D19" s="13">
        <v>45048</v>
      </c>
      <c r="E19" s="13"/>
      <c r="F19" s="13"/>
      <c r="G19" s="1">
        <f t="shared" si="0"/>
        <v>-26</v>
      </c>
      <c r="H19" s="12">
        <f t="shared" si="1"/>
        <v>-25064</v>
      </c>
    </row>
    <row r="20" spans="1:8" x14ac:dyDescent="0.25">
      <c r="A20" s="19" t="s">
        <v>90</v>
      </c>
      <c r="B20" s="12">
        <v>295</v>
      </c>
      <c r="C20" s="13">
        <v>45074</v>
      </c>
      <c r="D20" s="13">
        <v>45048</v>
      </c>
      <c r="E20" s="13"/>
      <c r="F20" s="13"/>
      <c r="G20" s="1">
        <f t="shared" si="0"/>
        <v>-26</v>
      </c>
      <c r="H20" s="12">
        <f t="shared" si="1"/>
        <v>-7670</v>
      </c>
    </row>
    <row r="21" spans="1:8" x14ac:dyDescent="0.25">
      <c r="A21" s="19" t="s">
        <v>91</v>
      </c>
      <c r="B21" s="12">
        <v>570</v>
      </c>
      <c r="C21" s="13">
        <v>45074</v>
      </c>
      <c r="D21" s="13">
        <v>45048</v>
      </c>
      <c r="E21" s="13"/>
      <c r="F21" s="13"/>
      <c r="G21" s="1">
        <f t="shared" si="0"/>
        <v>-26</v>
      </c>
      <c r="H21" s="12">
        <f t="shared" si="1"/>
        <v>-14820</v>
      </c>
    </row>
    <row r="22" spans="1:8" x14ac:dyDescent="0.25">
      <c r="A22" s="19" t="s">
        <v>92</v>
      </c>
      <c r="B22" s="12">
        <v>544</v>
      </c>
      <c r="C22" s="13">
        <v>45087</v>
      </c>
      <c r="D22" s="13">
        <v>45062</v>
      </c>
      <c r="E22" s="13"/>
      <c r="F22" s="13"/>
      <c r="G22" s="1">
        <f t="shared" si="0"/>
        <v>-25</v>
      </c>
      <c r="H22" s="12">
        <f t="shared" si="1"/>
        <v>-13600</v>
      </c>
    </row>
    <row r="23" spans="1:8" x14ac:dyDescent="0.25">
      <c r="A23" s="19" t="s">
        <v>93</v>
      </c>
      <c r="B23" s="12">
        <v>745</v>
      </c>
      <c r="C23" s="13">
        <v>45092</v>
      </c>
      <c r="D23" s="13">
        <v>45062</v>
      </c>
      <c r="E23" s="13"/>
      <c r="F23" s="13"/>
      <c r="G23" s="1">
        <f t="shared" si="0"/>
        <v>-30</v>
      </c>
      <c r="H23" s="12">
        <f t="shared" si="1"/>
        <v>-22350</v>
      </c>
    </row>
    <row r="24" spans="1:8" x14ac:dyDescent="0.25">
      <c r="A24" s="19" t="s">
        <v>94</v>
      </c>
      <c r="B24" s="12">
        <v>1130</v>
      </c>
      <c r="C24" s="13">
        <v>45092</v>
      </c>
      <c r="D24" s="13">
        <v>45062</v>
      </c>
      <c r="E24" s="13"/>
      <c r="F24" s="13"/>
      <c r="G24" s="1">
        <f t="shared" si="0"/>
        <v>-30</v>
      </c>
      <c r="H24" s="12">
        <f t="shared" si="1"/>
        <v>-33900</v>
      </c>
    </row>
    <row r="25" spans="1:8" x14ac:dyDescent="0.25">
      <c r="A25" s="19" t="s">
        <v>95</v>
      </c>
      <c r="B25" s="12">
        <v>1558.83</v>
      </c>
      <c r="C25" s="13">
        <v>45087</v>
      </c>
      <c r="D25" s="13">
        <v>45062</v>
      </c>
      <c r="E25" s="13"/>
      <c r="F25" s="13"/>
      <c r="G25" s="1">
        <f t="shared" si="0"/>
        <v>-25</v>
      </c>
      <c r="H25" s="12">
        <f t="shared" si="1"/>
        <v>-38970.75</v>
      </c>
    </row>
    <row r="26" spans="1:8" x14ac:dyDescent="0.25">
      <c r="A26" s="19" t="s">
        <v>96</v>
      </c>
      <c r="B26" s="12">
        <v>636.36</v>
      </c>
      <c r="C26" s="13">
        <v>45087</v>
      </c>
      <c r="D26" s="13">
        <v>45062</v>
      </c>
      <c r="E26" s="13"/>
      <c r="F26" s="13"/>
      <c r="G26" s="1">
        <f t="shared" si="0"/>
        <v>-25</v>
      </c>
      <c r="H26" s="12">
        <f t="shared" si="1"/>
        <v>-15909</v>
      </c>
    </row>
    <row r="27" spans="1:8" x14ac:dyDescent="0.25">
      <c r="A27" s="19" t="s">
        <v>97</v>
      </c>
      <c r="B27" s="12">
        <v>2965</v>
      </c>
      <c r="C27" s="13">
        <v>45092</v>
      </c>
      <c r="D27" s="13">
        <v>45062</v>
      </c>
      <c r="E27" s="13"/>
      <c r="F27" s="13"/>
      <c r="G27" s="1">
        <f t="shared" si="0"/>
        <v>-30</v>
      </c>
      <c r="H27" s="12">
        <f t="shared" si="1"/>
        <v>-88950</v>
      </c>
    </row>
    <row r="28" spans="1:8" x14ac:dyDescent="0.25">
      <c r="A28" s="19" t="s">
        <v>98</v>
      </c>
      <c r="B28" s="12">
        <v>99.71</v>
      </c>
      <c r="C28" s="13">
        <v>45087</v>
      </c>
      <c r="D28" s="13">
        <v>45062</v>
      </c>
      <c r="E28" s="13"/>
      <c r="F28" s="13"/>
      <c r="G28" s="1">
        <f t="shared" si="0"/>
        <v>-25</v>
      </c>
      <c r="H28" s="12">
        <f t="shared" si="1"/>
        <v>-2492.75</v>
      </c>
    </row>
    <row r="29" spans="1:8" x14ac:dyDescent="0.25">
      <c r="A29" s="19" t="s">
        <v>99</v>
      </c>
      <c r="B29" s="12">
        <v>1090</v>
      </c>
      <c r="C29" s="13">
        <v>45100</v>
      </c>
      <c r="D29" s="13">
        <v>45070</v>
      </c>
      <c r="E29" s="13"/>
      <c r="F29" s="13"/>
      <c r="G29" s="1">
        <f t="shared" si="0"/>
        <v>-30</v>
      </c>
      <c r="H29" s="12">
        <f t="shared" si="1"/>
        <v>-32700</v>
      </c>
    </row>
    <row r="30" spans="1:8" x14ac:dyDescent="0.25">
      <c r="A30" s="19" t="s">
        <v>100</v>
      </c>
      <c r="B30" s="12">
        <v>10197</v>
      </c>
      <c r="C30" s="13">
        <v>45099</v>
      </c>
      <c r="D30" s="13">
        <v>45070</v>
      </c>
      <c r="E30" s="13"/>
      <c r="F30" s="13"/>
      <c r="G30" s="1">
        <f t="shared" si="0"/>
        <v>-29</v>
      </c>
      <c r="H30" s="12">
        <f t="shared" si="1"/>
        <v>-295713</v>
      </c>
    </row>
    <row r="31" spans="1:8" x14ac:dyDescent="0.25">
      <c r="A31" s="19" t="s">
        <v>101</v>
      </c>
      <c r="B31" s="12">
        <v>197.2</v>
      </c>
      <c r="C31" s="13">
        <v>45105</v>
      </c>
      <c r="D31" s="13">
        <v>45076</v>
      </c>
      <c r="E31" s="13"/>
      <c r="F31" s="13"/>
      <c r="G31" s="1">
        <f t="shared" si="0"/>
        <v>-29</v>
      </c>
      <c r="H31" s="12">
        <f t="shared" si="1"/>
        <v>-5718.7999999999993</v>
      </c>
    </row>
    <row r="32" spans="1:8" x14ac:dyDescent="0.25">
      <c r="A32" s="19" t="s">
        <v>102</v>
      </c>
      <c r="B32" s="12">
        <v>1701</v>
      </c>
      <c r="C32" s="13">
        <v>45112</v>
      </c>
      <c r="D32" s="13">
        <v>45082</v>
      </c>
      <c r="E32" s="13"/>
      <c r="F32" s="13"/>
      <c r="G32" s="1">
        <f t="shared" si="0"/>
        <v>-30</v>
      </c>
      <c r="H32" s="12">
        <f t="shared" si="1"/>
        <v>-51030</v>
      </c>
    </row>
    <row r="33" spans="1:8" x14ac:dyDescent="0.25">
      <c r="A33" s="19" t="s">
        <v>103</v>
      </c>
      <c r="B33" s="12">
        <v>56.87</v>
      </c>
      <c r="C33" s="13">
        <v>45112</v>
      </c>
      <c r="D33" s="13">
        <v>45082</v>
      </c>
      <c r="E33" s="13"/>
      <c r="F33" s="13"/>
      <c r="G33" s="1">
        <f t="shared" si="0"/>
        <v>-30</v>
      </c>
      <c r="H33" s="12">
        <f t="shared" si="1"/>
        <v>-1706.1</v>
      </c>
    </row>
    <row r="34" spans="1:8" x14ac:dyDescent="0.25">
      <c r="A34" s="19" t="s">
        <v>104</v>
      </c>
      <c r="B34" s="12">
        <v>23360</v>
      </c>
      <c r="C34" s="13">
        <v>45112</v>
      </c>
      <c r="D34" s="13">
        <v>45082</v>
      </c>
      <c r="E34" s="13"/>
      <c r="F34" s="13"/>
      <c r="G34" s="1">
        <f t="shared" si="0"/>
        <v>-30</v>
      </c>
      <c r="H34" s="12">
        <f t="shared" si="1"/>
        <v>-700800</v>
      </c>
    </row>
    <row r="35" spans="1:8" x14ac:dyDescent="0.25">
      <c r="A35" s="19" t="s">
        <v>105</v>
      </c>
      <c r="B35" s="12">
        <v>2070</v>
      </c>
      <c r="C35" s="13">
        <v>45126</v>
      </c>
      <c r="D35" s="13">
        <v>45096</v>
      </c>
      <c r="E35" s="13"/>
      <c r="F35" s="13"/>
      <c r="G35" s="1">
        <f t="shared" si="0"/>
        <v>-30</v>
      </c>
      <c r="H35" s="12">
        <f t="shared" si="1"/>
        <v>-62100</v>
      </c>
    </row>
    <row r="36" spans="1:8" x14ac:dyDescent="0.25">
      <c r="A36" s="19" t="s">
        <v>106</v>
      </c>
      <c r="B36" s="12">
        <v>525</v>
      </c>
      <c r="C36" s="13">
        <v>45126</v>
      </c>
      <c r="D36" s="13">
        <v>45096</v>
      </c>
      <c r="E36" s="13"/>
      <c r="F36" s="13"/>
      <c r="G36" s="1">
        <f t="shared" si="0"/>
        <v>-30</v>
      </c>
      <c r="H36" s="12">
        <f t="shared" si="1"/>
        <v>-15750</v>
      </c>
    </row>
    <row r="37" spans="1:8" x14ac:dyDescent="0.25">
      <c r="A37" s="19" t="s">
        <v>107</v>
      </c>
      <c r="B37" s="12">
        <v>1718.3</v>
      </c>
      <c r="C37" s="13">
        <v>45126</v>
      </c>
      <c r="D37" s="13">
        <v>45096</v>
      </c>
      <c r="E37" s="13"/>
      <c r="F37" s="13"/>
      <c r="G37" s="1">
        <f t="shared" si="0"/>
        <v>-30</v>
      </c>
      <c r="H37" s="12">
        <f t="shared" si="1"/>
        <v>-51549</v>
      </c>
    </row>
    <row r="38" spans="1:8" x14ac:dyDescent="0.25">
      <c r="A38" s="19" t="s">
        <v>108</v>
      </c>
      <c r="B38" s="12">
        <v>500</v>
      </c>
      <c r="C38" s="13">
        <v>45126</v>
      </c>
      <c r="D38" s="13">
        <v>45096</v>
      </c>
      <c r="E38" s="13"/>
      <c r="F38" s="13"/>
      <c r="G38" s="1">
        <f t="shared" si="0"/>
        <v>-30</v>
      </c>
      <c r="H38" s="12">
        <f t="shared" si="1"/>
        <v>-15000</v>
      </c>
    </row>
    <row r="39" spans="1:8" x14ac:dyDescent="0.25">
      <c r="A39" s="19" t="s">
        <v>109</v>
      </c>
      <c r="B39" s="12">
        <v>1485</v>
      </c>
      <c r="C39" s="13">
        <v>45134</v>
      </c>
      <c r="D39" s="13">
        <v>45105</v>
      </c>
      <c r="E39" s="13"/>
      <c r="F39" s="13"/>
      <c r="G39" s="1">
        <f t="shared" si="0"/>
        <v>-29</v>
      </c>
      <c r="H39" s="12">
        <f t="shared" si="1"/>
        <v>-43065</v>
      </c>
    </row>
    <row r="40" spans="1:8" x14ac:dyDescent="0.25">
      <c r="A40" s="19" t="s">
        <v>110</v>
      </c>
      <c r="B40" s="12">
        <v>590</v>
      </c>
      <c r="C40" s="13">
        <v>45134</v>
      </c>
      <c r="D40" s="13">
        <v>45105</v>
      </c>
      <c r="E40" s="13"/>
      <c r="F40" s="13"/>
      <c r="G40" s="1">
        <f t="shared" si="0"/>
        <v>-29</v>
      </c>
      <c r="H40" s="12">
        <f t="shared" si="1"/>
        <v>-17110</v>
      </c>
    </row>
    <row r="41" spans="1:8" x14ac:dyDescent="0.25">
      <c r="A41" s="19" t="s">
        <v>111</v>
      </c>
      <c r="B41" s="12">
        <v>468.86</v>
      </c>
      <c r="C41" s="13">
        <v>45134</v>
      </c>
      <c r="D41" s="13">
        <v>45132</v>
      </c>
      <c r="E41" s="13"/>
      <c r="F41" s="13"/>
      <c r="G41" s="1">
        <f t="shared" si="0"/>
        <v>-2</v>
      </c>
      <c r="H41" s="12">
        <f t="shared" si="1"/>
        <v>-937.72</v>
      </c>
    </row>
    <row r="42" spans="1:8" x14ac:dyDescent="0.25">
      <c r="A42" s="19" t="s">
        <v>112</v>
      </c>
      <c r="B42" s="12">
        <v>352</v>
      </c>
      <c r="C42" s="13">
        <v>45134</v>
      </c>
      <c r="D42" s="13">
        <v>45105</v>
      </c>
      <c r="E42" s="13"/>
      <c r="F42" s="13"/>
      <c r="G42" s="1">
        <f t="shared" si="0"/>
        <v>-29</v>
      </c>
      <c r="H42" s="12">
        <f t="shared" si="1"/>
        <v>-10208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3027.1</v>
      </c>
      <c r="C1">
        <f>COUNTA(A4:A353)</f>
        <v>7</v>
      </c>
      <c r="G1" s="16">
        <f>IF(B1&lt;&gt;0,H1/B1,0)</f>
        <v>-29.88450992699283</v>
      </c>
      <c r="H1" s="15">
        <f>SUM(H4:H353)</f>
        <v>-90463.4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113</v>
      </c>
      <c r="B4" s="12">
        <v>18.399999999999999</v>
      </c>
      <c r="C4" s="13">
        <v>45143</v>
      </c>
      <c r="D4" s="13">
        <v>45132</v>
      </c>
      <c r="E4" s="13"/>
      <c r="F4" s="13"/>
      <c r="G4" s="1">
        <f>D4-C4-(F4-E4)</f>
        <v>-11</v>
      </c>
      <c r="H4" s="12">
        <f>B4*G4</f>
        <v>-202.39999999999998</v>
      </c>
    </row>
    <row r="5" spans="1:8" x14ac:dyDescent="0.25">
      <c r="A5" s="19" t="s">
        <v>114</v>
      </c>
      <c r="B5" s="12">
        <v>415</v>
      </c>
      <c r="C5" s="13">
        <v>45162</v>
      </c>
      <c r="D5" s="13">
        <v>45132</v>
      </c>
      <c r="E5" s="13"/>
      <c r="F5" s="13"/>
      <c r="G5" s="1">
        <f t="shared" ref="G5:G68" si="0">D5-C5-(F5-E5)</f>
        <v>-30</v>
      </c>
      <c r="H5" s="12">
        <f t="shared" ref="H5:H68" si="1">B5*G5</f>
        <v>-12450</v>
      </c>
    </row>
    <row r="6" spans="1:8" x14ac:dyDescent="0.25">
      <c r="A6" s="19" t="s">
        <v>115</v>
      </c>
      <c r="B6" s="12">
        <v>338</v>
      </c>
      <c r="C6" s="13">
        <v>45163</v>
      </c>
      <c r="D6" s="13">
        <v>45133</v>
      </c>
      <c r="E6" s="13"/>
      <c r="F6" s="13"/>
      <c r="G6" s="1">
        <f t="shared" si="0"/>
        <v>-30</v>
      </c>
      <c r="H6" s="12">
        <f t="shared" si="1"/>
        <v>-10140</v>
      </c>
    </row>
    <row r="7" spans="1:8" x14ac:dyDescent="0.25">
      <c r="A7" s="19" t="s">
        <v>116</v>
      </c>
      <c r="B7" s="12">
        <v>33.700000000000003</v>
      </c>
      <c r="C7" s="13">
        <v>45165</v>
      </c>
      <c r="D7" s="13">
        <v>45135</v>
      </c>
      <c r="E7" s="13"/>
      <c r="F7" s="13"/>
      <c r="G7" s="1">
        <f t="shared" si="0"/>
        <v>-30</v>
      </c>
      <c r="H7" s="12">
        <f t="shared" si="1"/>
        <v>-1011.0000000000001</v>
      </c>
    </row>
    <row r="8" spans="1:8" x14ac:dyDescent="0.25">
      <c r="A8" s="19" t="s">
        <v>117</v>
      </c>
      <c r="B8" s="12">
        <v>1590</v>
      </c>
      <c r="C8" s="13">
        <v>45203</v>
      </c>
      <c r="D8" s="13">
        <v>45173</v>
      </c>
      <c r="E8" s="13"/>
      <c r="F8" s="13"/>
      <c r="G8" s="1">
        <f t="shared" si="0"/>
        <v>-30</v>
      </c>
      <c r="H8" s="12">
        <f t="shared" si="1"/>
        <v>-47700</v>
      </c>
    </row>
    <row r="9" spans="1:8" x14ac:dyDescent="0.25">
      <c r="A9" s="19" t="s">
        <v>118</v>
      </c>
      <c r="B9" s="12">
        <v>352</v>
      </c>
      <c r="C9" s="13">
        <v>45203</v>
      </c>
      <c r="D9" s="13">
        <v>45173</v>
      </c>
      <c r="E9" s="13"/>
      <c r="F9" s="13"/>
      <c r="G9" s="1">
        <f t="shared" si="0"/>
        <v>-30</v>
      </c>
      <c r="H9" s="12">
        <f t="shared" si="1"/>
        <v>-10560</v>
      </c>
    </row>
    <row r="10" spans="1:8" x14ac:dyDescent="0.25">
      <c r="A10" s="19" t="s">
        <v>119</v>
      </c>
      <c r="B10" s="12">
        <v>280</v>
      </c>
      <c r="C10" s="13">
        <v>45224</v>
      </c>
      <c r="D10" s="13">
        <v>45194</v>
      </c>
      <c r="E10" s="13"/>
      <c r="F10" s="13"/>
      <c r="G10" s="1">
        <f t="shared" si="0"/>
        <v>-30</v>
      </c>
      <c r="H10" s="12">
        <f t="shared" si="1"/>
        <v>-8400</v>
      </c>
    </row>
    <row r="11" spans="1:8" x14ac:dyDescent="0.25">
      <c r="A11" s="19"/>
      <c r="B11" s="12"/>
      <c r="C11" s="13"/>
      <c r="D11" s="13"/>
      <c r="E11" s="13"/>
      <c r="F11" s="13"/>
      <c r="G11" s="1">
        <f t="shared" si="0"/>
        <v>0</v>
      </c>
      <c r="H11" s="12">
        <f t="shared" si="1"/>
        <v>0</v>
      </c>
    </row>
    <row r="12" spans="1:8" x14ac:dyDescent="0.25">
      <c r="A12" s="19"/>
      <c r="B12" s="12"/>
      <c r="C12" s="13"/>
      <c r="D12" s="13"/>
      <c r="E12" s="13"/>
      <c r="F12" s="13"/>
      <c r="G12" s="1">
        <f t="shared" si="0"/>
        <v>0</v>
      </c>
      <c r="H12" s="12">
        <f t="shared" si="1"/>
        <v>0</v>
      </c>
    </row>
    <row r="13" spans="1:8" x14ac:dyDescent="0.25">
      <c r="A13" s="19"/>
      <c r="B13" s="12"/>
      <c r="C13" s="13"/>
      <c r="D13" s="13"/>
      <c r="E13" s="13"/>
      <c r="F13" s="13"/>
      <c r="G13" s="1">
        <f t="shared" si="0"/>
        <v>0</v>
      </c>
      <c r="H13" s="12">
        <f t="shared" si="1"/>
        <v>0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21807.830000000005</v>
      </c>
      <c r="C1">
        <f>COUNTA(A4:A353)</f>
        <v>23</v>
      </c>
      <c r="G1" s="16">
        <f>IF(B1&lt;&gt;0,H1/B1,0)</f>
        <v>-28.556415287536623</v>
      </c>
      <c r="H1" s="15">
        <f>SUM(H4:H353)</f>
        <v>-622753.44999999995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120</v>
      </c>
      <c r="B4" s="12">
        <v>4889.5</v>
      </c>
      <c r="C4" s="13">
        <v>45267</v>
      </c>
      <c r="D4" s="13">
        <v>45237</v>
      </c>
      <c r="E4" s="13"/>
      <c r="F4" s="13"/>
      <c r="G4" s="1">
        <f>D4-C4-(F4-E4)</f>
        <v>-30</v>
      </c>
      <c r="H4" s="12">
        <f>B4*G4</f>
        <v>-146685</v>
      </c>
    </row>
    <row r="5" spans="1:8" x14ac:dyDescent="0.25">
      <c r="A5" s="19" t="s">
        <v>121</v>
      </c>
      <c r="B5" s="12">
        <v>362</v>
      </c>
      <c r="C5" s="13">
        <v>45260</v>
      </c>
      <c r="D5" s="13">
        <v>45237</v>
      </c>
      <c r="E5" s="13"/>
      <c r="F5" s="13"/>
      <c r="G5" s="1">
        <f t="shared" ref="G5:G68" si="0">D5-C5-(F5-E5)</f>
        <v>-23</v>
      </c>
      <c r="H5" s="12">
        <f t="shared" ref="H5:H68" si="1">B5*G5</f>
        <v>-8326</v>
      </c>
    </row>
    <row r="6" spans="1:8" x14ac:dyDescent="0.25">
      <c r="A6" s="19" t="s">
        <v>122</v>
      </c>
      <c r="B6" s="12">
        <v>338</v>
      </c>
      <c r="C6" s="13">
        <v>45260</v>
      </c>
      <c r="D6" s="13">
        <v>45237</v>
      </c>
      <c r="E6" s="13"/>
      <c r="F6" s="13"/>
      <c r="G6" s="1">
        <f t="shared" si="0"/>
        <v>-23</v>
      </c>
      <c r="H6" s="12">
        <f t="shared" si="1"/>
        <v>-7774</v>
      </c>
    </row>
    <row r="7" spans="1:8" x14ac:dyDescent="0.25">
      <c r="A7" s="19" t="s">
        <v>123</v>
      </c>
      <c r="B7" s="12">
        <v>3047.35</v>
      </c>
      <c r="C7" s="13">
        <v>45260</v>
      </c>
      <c r="D7" s="13">
        <v>45237</v>
      </c>
      <c r="E7" s="13"/>
      <c r="F7" s="13"/>
      <c r="G7" s="1">
        <f t="shared" si="0"/>
        <v>-23</v>
      </c>
      <c r="H7" s="12">
        <f t="shared" si="1"/>
        <v>-70089.05</v>
      </c>
    </row>
    <row r="8" spans="1:8" x14ac:dyDescent="0.25">
      <c r="A8" s="19" t="s">
        <v>124</v>
      </c>
      <c r="B8" s="12">
        <v>244.5</v>
      </c>
      <c r="C8" s="13">
        <v>45267</v>
      </c>
      <c r="D8" s="13">
        <v>45237</v>
      </c>
      <c r="E8" s="13"/>
      <c r="F8" s="13"/>
      <c r="G8" s="1">
        <f t="shared" si="0"/>
        <v>-30</v>
      </c>
      <c r="H8" s="12">
        <f t="shared" si="1"/>
        <v>-7335</v>
      </c>
    </row>
    <row r="9" spans="1:8" x14ac:dyDescent="0.25">
      <c r="A9" s="19" t="s">
        <v>125</v>
      </c>
      <c r="B9" s="12">
        <v>500</v>
      </c>
      <c r="C9" s="13">
        <v>45269</v>
      </c>
      <c r="D9" s="13">
        <v>45239</v>
      </c>
      <c r="E9" s="13"/>
      <c r="F9" s="13"/>
      <c r="G9" s="1">
        <f t="shared" si="0"/>
        <v>-30</v>
      </c>
      <c r="H9" s="12">
        <f t="shared" si="1"/>
        <v>-15000</v>
      </c>
    </row>
    <row r="10" spans="1:8" x14ac:dyDescent="0.25">
      <c r="A10" s="19" t="s">
        <v>126</v>
      </c>
      <c r="B10" s="12">
        <v>848.16</v>
      </c>
      <c r="C10" s="13">
        <v>45273</v>
      </c>
      <c r="D10" s="13">
        <v>45243</v>
      </c>
      <c r="E10" s="13"/>
      <c r="F10" s="13"/>
      <c r="G10" s="1">
        <f t="shared" si="0"/>
        <v>-30</v>
      </c>
      <c r="H10" s="12">
        <f t="shared" si="1"/>
        <v>-25444.799999999999</v>
      </c>
    </row>
    <row r="11" spans="1:8" x14ac:dyDescent="0.25">
      <c r="A11" s="19" t="s">
        <v>127</v>
      </c>
      <c r="B11" s="12">
        <v>1250</v>
      </c>
      <c r="C11" s="13">
        <v>45273</v>
      </c>
      <c r="D11" s="13">
        <v>45243</v>
      </c>
      <c r="E11" s="13"/>
      <c r="F11" s="13"/>
      <c r="G11" s="1">
        <f t="shared" si="0"/>
        <v>-30</v>
      </c>
      <c r="H11" s="12">
        <f t="shared" si="1"/>
        <v>-37500</v>
      </c>
    </row>
    <row r="12" spans="1:8" x14ac:dyDescent="0.25">
      <c r="A12" s="19" t="s">
        <v>128</v>
      </c>
      <c r="B12" s="12">
        <v>500</v>
      </c>
      <c r="C12" s="13">
        <v>45274</v>
      </c>
      <c r="D12" s="13">
        <v>45244</v>
      </c>
      <c r="E12" s="13"/>
      <c r="F12" s="13"/>
      <c r="G12" s="1">
        <f t="shared" si="0"/>
        <v>-30</v>
      </c>
      <c r="H12" s="12">
        <f t="shared" si="1"/>
        <v>-15000</v>
      </c>
    </row>
    <row r="13" spans="1:8" x14ac:dyDescent="0.25">
      <c r="A13" s="19" t="s">
        <v>129</v>
      </c>
      <c r="B13" s="12">
        <v>2084.84</v>
      </c>
      <c r="C13" s="13">
        <v>45277</v>
      </c>
      <c r="D13" s="13">
        <v>45247</v>
      </c>
      <c r="E13" s="13"/>
      <c r="F13" s="13"/>
      <c r="G13" s="1">
        <f t="shared" si="0"/>
        <v>-30</v>
      </c>
      <c r="H13" s="12">
        <f t="shared" si="1"/>
        <v>-62545.200000000004</v>
      </c>
    </row>
    <row r="14" spans="1:8" x14ac:dyDescent="0.25">
      <c r="A14" s="19" t="s">
        <v>130</v>
      </c>
      <c r="B14" s="12">
        <v>245.9</v>
      </c>
      <c r="C14" s="13">
        <v>45287</v>
      </c>
      <c r="D14" s="13">
        <v>45257</v>
      </c>
      <c r="E14" s="13"/>
      <c r="F14" s="13"/>
      <c r="G14" s="1">
        <f t="shared" si="0"/>
        <v>-30</v>
      </c>
      <c r="H14" s="12">
        <f t="shared" si="1"/>
        <v>-7377</v>
      </c>
    </row>
    <row r="15" spans="1:8" x14ac:dyDescent="0.25">
      <c r="A15" s="19" t="s">
        <v>131</v>
      </c>
      <c r="B15" s="12">
        <v>280</v>
      </c>
      <c r="C15" s="13">
        <v>45297</v>
      </c>
      <c r="D15" s="13">
        <v>45267</v>
      </c>
      <c r="E15" s="13"/>
      <c r="F15" s="13"/>
      <c r="G15" s="1">
        <f t="shared" si="0"/>
        <v>-30</v>
      </c>
      <c r="H15" s="12">
        <f t="shared" si="1"/>
        <v>-8400</v>
      </c>
    </row>
    <row r="16" spans="1:8" x14ac:dyDescent="0.25">
      <c r="A16" s="19" t="s">
        <v>132</v>
      </c>
      <c r="B16" s="12">
        <v>8.1999999999999993</v>
      </c>
      <c r="C16" s="13">
        <v>45297</v>
      </c>
      <c r="D16" s="13">
        <v>45267</v>
      </c>
      <c r="E16" s="13"/>
      <c r="F16" s="13"/>
      <c r="G16" s="1">
        <f t="shared" si="0"/>
        <v>-30</v>
      </c>
      <c r="H16" s="12">
        <f t="shared" si="1"/>
        <v>-245.99999999999997</v>
      </c>
    </row>
    <row r="17" spans="1:8" x14ac:dyDescent="0.25">
      <c r="A17" s="19" t="s">
        <v>133</v>
      </c>
      <c r="B17" s="12">
        <v>843.6</v>
      </c>
      <c r="C17" s="13">
        <v>45297</v>
      </c>
      <c r="D17" s="13">
        <v>45267</v>
      </c>
      <c r="E17" s="13"/>
      <c r="F17" s="13"/>
      <c r="G17" s="1">
        <f t="shared" si="0"/>
        <v>-30</v>
      </c>
      <c r="H17" s="12">
        <f t="shared" si="1"/>
        <v>-25308</v>
      </c>
    </row>
    <row r="18" spans="1:8" x14ac:dyDescent="0.25">
      <c r="A18" s="19" t="s">
        <v>134</v>
      </c>
      <c r="B18" s="12">
        <v>772.73</v>
      </c>
      <c r="C18" s="13">
        <v>45301</v>
      </c>
      <c r="D18" s="13">
        <v>45271</v>
      </c>
      <c r="E18" s="13"/>
      <c r="F18" s="13"/>
      <c r="G18" s="1">
        <f t="shared" si="0"/>
        <v>-30</v>
      </c>
      <c r="H18" s="12">
        <f t="shared" si="1"/>
        <v>-23181.9</v>
      </c>
    </row>
    <row r="19" spans="1:8" x14ac:dyDescent="0.25">
      <c r="A19" s="19" t="s">
        <v>135</v>
      </c>
      <c r="B19" s="12">
        <v>1190.9100000000001</v>
      </c>
      <c r="C19" s="13">
        <v>45301</v>
      </c>
      <c r="D19" s="13">
        <v>45271</v>
      </c>
      <c r="E19" s="13"/>
      <c r="F19" s="13"/>
      <c r="G19" s="1">
        <f t="shared" si="0"/>
        <v>-30</v>
      </c>
      <c r="H19" s="12">
        <f t="shared" si="1"/>
        <v>-35727.300000000003</v>
      </c>
    </row>
    <row r="20" spans="1:8" x14ac:dyDescent="0.25">
      <c r="A20" s="19" t="s">
        <v>136</v>
      </c>
      <c r="B20" s="12">
        <v>930</v>
      </c>
      <c r="C20" s="13">
        <v>45302</v>
      </c>
      <c r="D20" s="13">
        <v>45272</v>
      </c>
      <c r="E20" s="13"/>
      <c r="F20" s="13"/>
      <c r="G20" s="1">
        <f t="shared" si="0"/>
        <v>-30</v>
      </c>
      <c r="H20" s="12">
        <f t="shared" si="1"/>
        <v>-27900</v>
      </c>
    </row>
    <row r="21" spans="1:8" x14ac:dyDescent="0.25">
      <c r="A21" s="19" t="s">
        <v>137</v>
      </c>
      <c r="B21" s="12">
        <v>610</v>
      </c>
      <c r="C21" s="13">
        <v>45302</v>
      </c>
      <c r="D21" s="13">
        <v>45272</v>
      </c>
      <c r="E21" s="13"/>
      <c r="F21" s="13"/>
      <c r="G21" s="1">
        <f t="shared" si="0"/>
        <v>-30</v>
      </c>
      <c r="H21" s="12">
        <f t="shared" si="1"/>
        <v>-18300</v>
      </c>
    </row>
    <row r="22" spans="1:8" x14ac:dyDescent="0.25">
      <c r="A22" s="19" t="s">
        <v>138</v>
      </c>
      <c r="B22" s="12">
        <v>600</v>
      </c>
      <c r="C22" s="13">
        <v>45304</v>
      </c>
      <c r="D22" s="13">
        <v>45274</v>
      </c>
      <c r="E22" s="13"/>
      <c r="F22" s="13"/>
      <c r="G22" s="1">
        <f t="shared" si="0"/>
        <v>-30</v>
      </c>
      <c r="H22" s="12">
        <f t="shared" si="1"/>
        <v>-18000</v>
      </c>
    </row>
    <row r="23" spans="1:8" x14ac:dyDescent="0.25">
      <c r="A23" s="19" t="s">
        <v>139</v>
      </c>
      <c r="B23" s="12">
        <v>1131.1500000000001</v>
      </c>
      <c r="C23" s="13">
        <v>45304</v>
      </c>
      <c r="D23" s="13">
        <v>45274</v>
      </c>
      <c r="E23" s="13"/>
      <c r="F23" s="13"/>
      <c r="G23" s="1">
        <f t="shared" si="0"/>
        <v>-30</v>
      </c>
      <c r="H23" s="12">
        <f t="shared" si="1"/>
        <v>-33934.5</v>
      </c>
    </row>
    <row r="24" spans="1:8" x14ac:dyDescent="0.25">
      <c r="A24" s="19" t="s">
        <v>140</v>
      </c>
      <c r="B24" s="12">
        <v>350</v>
      </c>
      <c r="C24" s="13">
        <v>45289</v>
      </c>
      <c r="D24" s="13">
        <v>45274</v>
      </c>
      <c r="E24" s="13"/>
      <c r="F24" s="13"/>
      <c r="G24" s="1">
        <f t="shared" si="0"/>
        <v>-15</v>
      </c>
      <c r="H24" s="12">
        <f t="shared" si="1"/>
        <v>-5250</v>
      </c>
    </row>
    <row r="25" spans="1:8" x14ac:dyDescent="0.25">
      <c r="A25" s="19" t="s">
        <v>141</v>
      </c>
      <c r="B25" s="12">
        <v>740</v>
      </c>
      <c r="C25" s="13">
        <v>45305</v>
      </c>
      <c r="D25" s="13">
        <v>45275</v>
      </c>
      <c r="E25" s="13"/>
      <c r="F25" s="13"/>
      <c r="G25" s="1">
        <f t="shared" si="0"/>
        <v>-30</v>
      </c>
      <c r="H25" s="12">
        <f t="shared" si="1"/>
        <v>-22200</v>
      </c>
    </row>
    <row r="26" spans="1:8" x14ac:dyDescent="0.25">
      <c r="A26" s="19" t="s">
        <v>142</v>
      </c>
      <c r="B26" s="12">
        <v>40.99</v>
      </c>
      <c r="C26" s="13">
        <v>45305</v>
      </c>
      <c r="D26" s="13">
        <v>45275</v>
      </c>
      <c r="E26" s="13"/>
      <c r="F26" s="13"/>
      <c r="G26" s="1">
        <f t="shared" si="0"/>
        <v>-30</v>
      </c>
      <c r="H26" s="12">
        <f t="shared" si="1"/>
        <v>-1229.7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2024-01-09T18:04:21Z</dcterms:modified>
</cp:coreProperties>
</file>