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mine\Downloads\"/>
    </mc:Choice>
  </mc:AlternateContent>
  <xr:revisionPtr revIDLastSave="0" documentId="13_ncr:1_{14A1D25F-CE63-4106-B80B-A8F6BB4B7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state="hidden" r:id="rId2"/>
    <sheet name="Trimestre 2" sheetId="3" state="hidden" r:id="rId3"/>
    <sheet name="Trimestre 3" sheetId="4" state="hidden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C9" i="1"/>
  <c r="E9" i="1" s="1"/>
  <c r="A9" i="1"/>
</calcChain>
</file>

<file path=xl/sharedStrings.xml><?xml version="1.0" encoding="utf-8"?>
<sst xmlns="http://schemas.openxmlformats.org/spreadsheetml/2006/main" count="103" uniqueCount="76">
  <si>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</si>
  <si>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</si>
  <si>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</si>
  <si>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</si>
  <si>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</si>
  <si>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</si>
  <si>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</si>
  <si>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</si>
  <si>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</si>
  <si>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</si>
  <si>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</si>
  <si>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</si>
  <si>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</si>
  <si>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</si>
  <si>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</si>
  <si>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</si>
  <si>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</si>
  <si>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</si>
  <si>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</si>
  <si>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</si>
  <si>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VIA F. GENTILE, 40</t>
  </si>
  <si>
    <t>00173 ROMA (RM) - VIA F. GENTILE, 40 - C.F. 97616160582 C.M. RMIC8CM003</t>
  </si>
  <si>
    <t>2025</t>
  </si>
  <si>
    <t>AR02436602 del 30/07/2025</t>
  </si>
  <si>
    <t>758 del 08/08/2025</t>
  </si>
  <si>
    <t>782 del 18/08/2025</t>
  </si>
  <si>
    <t>8W00405135 del 11/08/2025</t>
  </si>
  <si>
    <t>1025191046 del 21/08/2025</t>
  </si>
  <si>
    <t>JLH54183 del 27/08/2025</t>
  </si>
  <si>
    <t>3828 del 01/09/2025</t>
  </si>
  <si>
    <t>1025212406 del 11/09/2025</t>
  </si>
  <si>
    <t>277-FE del 11/09/2025</t>
  </si>
  <si>
    <t>25602288 del 03/09/2025</t>
  </si>
  <si>
    <t>0000003134/PA del 06/09/2025</t>
  </si>
  <si>
    <t>889 del 17/09/2025</t>
  </si>
  <si>
    <t>FPA 37/25 del 26/09/2025</t>
  </si>
  <si>
    <t>AR03093453 del 30/09/2025</t>
  </si>
  <si>
    <t>4231 del 01/10/2025</t>
  </si>
  <si>
    <t>920 del 01/10/2025</t>
  </si>
  <si>
    <t>10/P del 17/10/2025</t>
  </si>
  <si>
    <t>8W00525928 del 09/10/2025</t>
  </si>
  <si>
    <t>1025233068 del 14/10/2025</t>
  </si>
  <si>
    <t>FPA 172/25 del 14/10/2025</t>
  </si>
  <si>
    <t>335-FE del 04/11/2025</t>
  </si>
  <si>
    <t>474 del 24/10/2025</t>
  </si>
  <si>
    <t>815/FVISE del 24/10/2025</t>
  </si>
  <si>
    <t>3/12 del 11/11/2025</t>
  </si>
  <si>
    <t>4746 del 03/11/2025</t>
  </si>
  <si>
    <t>FPA 10/25 del 13/11/2025</t>
  </si>
  <si>
    <t>0000004471/PA del 04/11/2025</t>
  </si>
  <si>
    <t>1051 del 03/11/2025</t>
  </si>
  <si>
    <t>549 del 17/11/2025</t>
  </si>
  <si>
    <t>520 del 27/10/2025</t>
  </si>
  <si>
    <t>548 del 17/11/2025</t>
  </si>
  <si>
    <t>71/NPA_2025 del 17/11/2025</t>
  </si>
  <si>
    <t>1018/PA_2025 del 03/09/2025</t>
  </si>
  <si>
    <t>1365/PA_2025 del 17/11/2025</t>
  </si>
  <si>
    <t>1149 del 16/11/2025</t>
  </si>
  <si>
    <t>344-FE del 12/11/2025</t>
  </si>
  <si>
    <t>250383/00 del 21/11/2025</t>
  </si>
  <si>
    <t>FATTPA 7_25 del 26/11/2025</t>
  </si>
  <si>
    <t>1196 del 27/11/2025</t>
  </si>
  <si>
    <t>5813/A/2025 del 26/11/2025</t>
  </si>
  <si>
    <t>1241/2025 del 26/11/2025</t>
  </si>
  <si>
    <t>AR03759836 del 28/11/2025</t>
  </si>
  <si>
    <t>JLK52037 del 26/11/2025</t>
  </si>
  <si>
    <t>2002570184 del 24/11/2025</t>
  </si>
  <si>
    <t>3002002331 del 16/12/2025</t>
  </si>
  <si>
    <t>3002002332 del 16/12/2025</t>
  </si>
  <si>
    <t>1296/2025 del 11/12/2025</t>
  </si>
  <si>
    <t>8W00645505 del 13/12/2025</t>
  </si>
  <si>
    <t>225 del 11/12/2025</t>
  </si>
  <si>
    <t>25603195 del 03/12/2025</t>
  </si>
  <si>
    <t>1260/2025 del 03/12/2025</t>
  </si>
  <si>
    <t>567.7/2025 del 04/12/2025</t>
  </si>
  <si>
    <t>5091 del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</si>
</sst>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20" sqref="B20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56</v>
      </c>
      <c r="B9" s="32"/>
      <c r="C9" s="31">
        <f>SUM(C13:C16)</f>
        <v>77713.72</v>
      </c>
      <c r="D9" s="32"/>
      <c r="E9" s="37">
        <f>('Trimestre 1'!H1+'Trimestre 2'!H1+'Trimestre 3'!H1+'Trimestre 4'!H1)/C9</f>
        <v>17.426628142366624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hidden="1" customHeight="1" x14ac:dyDescent="0.25">
      <c r="A13" s="25" t="s">
        <v>13</v>
      </c>
      <c r="B13" s="14">
        <f>'Trimestre 1'!C1</f>
        <v>0</v>
      </c>
      <c r="C13" s="26">
        <f>'Trimestre 1'!B1</f>
        <v>0</v>
      </c>
      <c r="D13" s="26">
        <f>'Trimestre 1'!G1</f>
        <v>0</v>
      </c>
      <c r="E13" s="26">
        <v>9838.48</v>
      </c>
      <c r="F13" s="30">
        <v>5</v>
      </c>
      <c r="G13" s="4"/>
      <c r="H13" s="5"/>
      <c r="I13" s="5"/>
    </row>
    <row r="14" spans="1:9" ht="22.5" hidden="1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9838.48</v>
      </c>
      <c r="F14" s="30">
        <v>5</v>
      </c>
    </row>
    <row r="15" spans="1:9" ht="22.5" hidden="1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>
        <v>6823.22</v>
      </c>
      <c r="F15" s="30">
        <v>4</v>
      </c>
    </row>
    <row r="16" spans="1:9" ht="21.75" customHeight="1" x14ac:dyDescent="0.25">
      <c r="A16" s="25" t="s">
        <v>16</v>
      </c>
      <c r="B16" s="14">
        <f>'Trimestre 4'!C1</f>
        <v>56</v>
      </c>
      <c r="C16" s="26">
        <f>'Trimestre 4'!B1</f>
        <v>77713.72</v>
      </c>
      <c r="D16" s="26">
        <f>'Trimestre 4'!G1</f>
        <v>17.426628142366624</v>
      </c>
      <c r="E16" s="26">
        <v>6823.23</v>
      </c>
      <c r="F16" s="30">
        <v>4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77713.72</v>
      </c>
      <c r="C1">
        <f>COUNTA(A4:A203)</f>
        <v>56</v>
      </c>
      <c r="G1" s="13">
        <f>IF(B1&lt;&gt;0,H1/B1,0)</f>
        <v>17.426628142366624</v>
      </c>
      <c r="H1" s="12">
        <f>SUM(H4:H195)</f>
        <v>1354288.0999999999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76</v>
      </c>
      <c r="C4" s="10">
        <v>45888</v>
      </c>
      <c r="D4" s="10">
        <v>45937</v>
      </c>
      <c r="E4" s="10"/>
      <c r="F4" s="10"/>
      <c r="G4" s="1">
        <f>D4-C4-(F4-E4)</f>
        <v>49</v>
      </c>
      <c r="H4" s="9">
        <f>B4*G4</f>
        <v>3724</v>
      </c>
    </row>
    <row r="5" spans="1:8" x14ac:dyDescent="0.25">
      <c r="A5" s="16" t="s">
        <v>24</v>
      </c>
      <c r="B5" s="9">
        <v>930</v>
      </c>
      <c r="C5" s="10">
        <v>45898</v>
      </c>
      <c r="D5" s="10">
        <v>45938</v>
      </c>
      <c r="E5" s="10"/>
      <c r="F5" s="10"/>
      <c r="G5" s="1">
        <f t="shared" ref="G5:G68" si="0">D5-C5-(F5-E5)</f>
        <v>40</v>
      </c>
      <c r="H5" s="9">
        <f t="shared" ref="H5:H68" si="1">B5*G5</f>
        <v>37200</v>
      </c>
    </row>
    <row r="6" spans="1:8" x14ac:dyDescent="0.25">
      <c r="A6" s="16" t="s">
        <v>25</v>
      </c>
      <c r="B6" s="9">
        <v>276</v>
      </c>
      <c r="C6" s="10">
        <v>45884</v>
      </c>
      <c r="D6" s="10">
        <v>45938</v>
      </c>
      <c r="E6" s="10"/>
      <c r="F6" s="10"/>
      <c r="G6" s="1">
        <f t="shared" si="0"/>
        <v>54</v>
      </c>
      <c r="H6" s="9">
        <f t="shared" si="1"/>
        <v>14904</v>
      </c>
    </row>
    <row r="7" spans="1:8" x14ac:dyDescent="0.25">
      <c r="A7" s="16" t="s">
        <v>26</v>
      </c>
      <c r="B7" s="9">
        <v>110</v>
      </c>
      <c r="C7" s="10">
        <v>45911</v>
      </c>
      <c r="D7" s="10">
        <v>45938</v>
      </c>
      <c r="E7" s="10"/>
      <c r="F7" s="10"/>
      <c r="G7" s="1">
        <f t="shared" si="0"/>
        <v>27</v>
      </c>
      <c r="H7" s="9">
        <f t="shared" si="1"/>
        <v>2970</v>
      </c>
    </row>
    <row r="8" spans="1:8" x14ac:dyDescent="0.25">
      <c r="A8" s="16" t="s">
        <v>27</v>
      </c>
      <c r="B8" s="9">
        <v>9.69</v>
      </c>
      <c r="C8" s="10">
        <v>45920</v>
      </c>
      <c r="D8" s="10">
        <v>45938</v>
      </c>
      <c r="E8" s="10"/>
      <c r="F8" s="10"/>
      <c r="G8" s="1">
        <f t="shared" si="0"/>
        <v>18</v>
      </c>
      <c r="H8" s="9">
        <f t="shared" si="1"/>
        <v>174.42</v>
      </c>
    </row>
    <row r="9" spans="1:8" x14ac:dyDescent="0.25">
      <c r="A9" s="16" t="s">
        <v>28</v>
      </c>
      <c r="B9" s="9">
        <v>224.87</v>
      </c>
      <c r="C9" s="10">
        <v>45976</v>
      </c>
      <c r="D9" s="10">
        <v>45938</v>
      </c>
      <c r="E9" s="10"/>
      <c r="F9" s="10"/>
      <c r="G9" s="1">
        <f t="shared" si="0"/>
        <v>-38</v>
      </c>
      <c r="H9" s="9">
        <f t="shared" si="1"/>
        <v>-8545.06</v>
      </c>
    </row>
    <row r="10" spans="1:8" x14ac:dyDescent="0.25">
      <c r="A10" s="16" t="s">
        <v>29</v>
      </c>
      <c r="B10" s="9">
        <v>600</v>
      </c>
      <c r="C10" s="10">
        <v>45931</v>
      </c>
      <c r="D10" s="10">
        <v>45939</v>
      </c>
      <c r="E10" s="10"/>
      <c r="F10" s="10"/>
      <c r="G10" s="1">
        <f t="shared" si="0"/>
        <v>8</v>
      </c>
      <c r="H10" s="9">
        <f t="shared" si="1"/>
        <v>4800</v>
      </c>
    </row>
    <row r="11" spans="1:8" x14ac:dyDescent="0.25">
      <c r="A11" s="16" t="s">
        <v>30</v>
      </c>
      <c r="B11" s="9">
        <v>9.69</v>
      </c>
      <c r="C11" s="10">
        <v>45941</v>
      </c>
      <c r="D11" s="10">
        <v>45947</v>
      </c>
      <c r="E11" s="10"/>
      <c r="F11" s="10"/>
      <c r="G11" s="1">
        <f t="shared" si="0"/>
        <v>6</v>
      </c>
      <c r="H11" s="9">
        <f t="shared" si="1"/>
        <v>58.14</v>
      </c>
    </row>
    <row r="12" spans="1:8" x14ac:dyDescent="0.25">
      <c r="A12" s="16" t="s">
        <v>31</v>
      </c>
      <c r="B12" s="9">
        <v>141</v>
      </c>
      <c r="C12" s="10">
        <v>45911</v>
      </c>
      <c r="D12" s="10">
        <v>45947</v>
      </c>
      <c r="E12" s="10"/>
      <c r="F12" s="10"/>
      <c r="G12" s="1">
        <f t="shared" si="0"/>
        <v>36</v>
      </c>
      <c r="H12" s="9">
        <f t="shared" si="1"/>
        <v>5076</v>
      </c>
    </row>
    <row r="13" spans="1:8" x14ac:dyDescent="0.25">
      <c r="A13" s="16" t="s">
        <v>32</v>
      </c>
      <c r="B13" s="9">
        <v>69.13</v>
      </c>
      <c r="C13" s="10">
        <v>45961</v>
      </c>
      <c r="D13" s="10">
        <v>45947</v>
      </c>
      <c r="E13" s="10"/>
      <c r="F13" s="10"/>
      <c r="G13" s="1">
        <f t="shared" si="0"/>
        <v>-14</v>
      </c>
      <c r="H13" s="9">
        <f t="shared" si="1"/>
        <v>-967.82</v>
      </c>
    </row>
    <row r="14" spans="1:8" x14ac:dyDescent="0.25">
      <c r="A14" s="16" t="s">
        <v>33</v>
      </c>
      <c r="B14" s="9">
        <v>1590</v>
      </c>
      <c r="C14" s="10">
        <v>45936</v>
      </c>
      <c r="D14" s="10">
        <v>45947</v>
      </c>
      <c r="E14" s="10"/>
      <c r="F14" s="10"/>
      <c r="G14" s="1">
        <f t="shared" si="0"/>
        <v>11</v>
      </c>
      <c r="H14" s="9">
        <f t="shared" si="1"/>
        <v>17490</v>
      </c>
    </row>
    <row r="15" spans="1:8" x14ac:dyDescent="0.25">
      <c r="A15" s="16" t="s">
        <v>34</v>
      </c>
      <c r="B15" s="9">
        <v>2239.5</v>
      </c>
      <c r="C15" s="10">
        <v>45946</v>
      </c>
      <c r="D15" s="10">
        <v>45947</v>
      </c>
      <c r="E15" s="10"/>
      <c r="F15" s="10"/>
      <c r="G15" s="1">
        <f t="shared" si="0"/>
        <v>1</v>
      </c>
      <c r="H15" s="9">
        <f t="shared" si="1"/>
        <v>2239.5</v>
      </c>
    </row>
    <row r="16" spans="1:8" x14ac:dyDescent="0.25">
      <c r="A16" s="16" t="s">
        <v>35</v>
      </c>
      <c r="B16" s="9">
        <v>56.19</v>
      </c>
      <c r="C16" s="10">
        <v>45956</v>
      </c>
      <c r="D16" s="10">
        <v>45947</v>
      </c>
      <c r="E16" s="10"/>
      <c r="F16" s="10"/>
      <c r="G16" s="1">
        <f t="shared" si="0"/>
        <v>-9</v>
      </c>
      <c r="H16" s="9">
        <f t="shared" si="1"/>
        <v>-505.71</v>
      </c>
    </row>
    <row r="17" spans="1:8" x14ac:dyDescent="0.25">
      <c r="A17" s="16" t="s">
        <v>36</v>
      </c>
      <c r="B17" s="9">
        <v>76</v>
      </c>
      <c r="C17" s="10">
        <v>45950</v>
      </c>
      <c r="D17" s="10">
        <v>45947</v>
      </c>
      <c r="E17" s="10"/>
      <c r="F17" s="10"/>
      <c r="G17" s="1">
        <f t="shared" si="0"/>
        <v>-3</v>
      </c>
      <c r="H17" s="9">
        <f t="shared" si="1"/>
        <v>-228</v>
      </c>
    </row>
    <row r="18" spans="1:8" x14ac:dyDescent="0.25">
      <c r="A18" s="16" t="s">
        <v>37</v>
      </c>
      <c r="B18" s="9">
        <v>75</v>
      </c>
      <c r="C18" s="10">
        <v>45962</v>
      </c>
      <c r="D18" s="10">
        <v>45951</v>
      </c>
      <c r="E18" s="10"/>
      <c r="F18" s="10"/>
      <c r="G18" s="1">
        <f t="shared" si="0"/>
        <v>-11</v>
      </c>
      <c r="H18" s="9">
        <f t="shared" si="1"/>
        <v>-825</v>
      </c>
    </row>
    <row r="19" spans="1:8" x14ac:dyDescent="0.25">
      <c r="A19" s="16" t="s">
        <v>38</v>
      </c>
      <c r="B19" s="9">
        <v>998.5</v>
      </c>
      <c r="C19" s="10">
        <v>45962</v>
      </c>
      <c r="D19" s="10">
        <v>45951</v>
      </c>
      <c r="E19" s="10"/>
      <c r="F19" s="10"/>
      <c r="G19" s="1">
        <f t="shared" si="0"/>
        <v>-11</v>
      </c>
      <c r="H19" s="9">
        <f t="shared" si="1"/>
        <v>-10983.5</v>
      </c>
    </row>
    <row r="20" spans="1:8" x14ac:dyDescent="0.25">
      <c r="A20" s="16" t="s">
        <v>39</v>
      </c>
      <c r="B20" s="9">
        <v>323.06</v>
      </c>
      <c r="C20" s="10">
        <v>45978</v>
      </c>
      <c r="D20" s="10">
        <v>45953</v>
      </c>
      <c r="E20" s="10"/>
      <c r="F20" s="10"/>
      <c r="G20" s="1">
        <f t="shared" si="0"/>
        <v>-25</v>
      </c>
      <c r="H20" s="9">
        <f t="shared" si="1"/>
        <v>-8076.5</v>
      </c>
    </row>
    <row r="21" spans="1:8" x14ac:dyDescent="0.25">
      <c r="A21" s="16" t="s">
        <v>40</v>
      </c>
      <c r="B21" s="9">
        <v>110</v>
      </c>
      <c r="C21" s="10">
        <v>45971</v>
      </c>
      <c r="D21" s="10">
        <v>45960</v>
      </c>
      <c r="E21" s="10"/>
      <c r="F21" s="10"/>
      <c r="G21" s="1">
        <f t="shared" si="0"/>
        <v>-11</v>
      </c>
      <c r="H21" s="9">
        <f t="shared" si="1"/>
        <v>-1210</v>
      </c>
    </row>
    <row r="22" spans="1:8" x14ac:dyDescent="0.25">
      <c r="A22" s="16" t="s">
        <v>41</v>
      </c>
      <c r="B22" s="9">
        <v>15.8</v>
      </c>
      <c r="C22" s="10">
        <v>45974</v>
      </c>
      <c r="D22" s="10">
        <v>45960</v>
      </c>
      <c r="E22" s="10"/>
      <c r="F22" s="10"/>
      <c r="G22" s="1">
        <f t="shared" si="0"/>
        <v>-14</v>
      </c>
      <c r="H22" s="9">
        <f t="shared" si="1"/>
        <v>-221.2</v>
      </c>
    </row>
    <row r="23" spans="1:8" x14ac:dyDescent="0.25">
      <c r="A23" s="16" t="s">
        <v>42</v>
      </c>
      <c r="B23" s="9">
        <v>2196</v>
      </c>
      <c r="C23" s="10">
        <v>46005</v>
      </c>
      <c r="D23" s="10">
        <v>45965</v>
      </c>
      <c r="E23" s="10"/>
      <c r="F23" s="10"/>
      <c r="G23" s="1">
        <f t="shared" si="0"/>
        <v>-40</v>
      </c>
      <c r="H23" s="9">
        <f t="shared" si="1"/>
        <v>-87840</v>
      </c>
    </row>
    <row r="24" spans="1:8" x14ac:dyDescent="0.25">
      <c r="A24" s="16" t="s">
        <v>43</v>
      </c>
      <c r="B24" s="9">
        <v>145</v>
      </c>
      <c r="C24" s="10">
        <v>45965</v>
      </c>
      <c r="D24" s="10">
        <v>45968</v>
      </c>
      <c r="E24" s="10"/>
      <c r="F24" s="10"/>
      <c r="G24" s="1">
        <f t="shared" si="0"/>
        <v>3</v>
      </c>
      <c r="H24" s="9">
        <f t="shared" si="1"/>
        <v>435</v>
      </c>
    </row>
    <row r="25" spans="1:8" x14ac:dyDescent="0.25">
      <c r="A25" s="16" t="s">
        <v>44</v>
      </c>
      <c r="B25" s="9">
        <v>1231.5</v>
      </c>
      <c r="C25" s="10">
        <v>45985</v>
      </c>
      <c r="D25" s="10">
        <v>45973</v>
      </c>
      <c r="E25" s="10"/>
      <c r="F25" s="10"/>
      <c r="G25" s="1">
        <f t="shared" si="0"/>
        <v>-12</v>
      </c>
      <c r="H25" s="9">
        <f t="shared" si="1"/>
        <v>-14778</v>
      </c>
    </row>
    <row r="26" spans="1:8" x14ac:dyDescent="0.25">
      <c r="A26" s="16" t="s">
        <v>45</v>
      </c>
      <c r="B26" s="9">
        <v>1844.26</v>
      </c>
      <c r="C26" s="10">
        <v>45985</v>
      </c>
      <c r="D26" s="10">
        <v>45973</v>
      </c>
      <c r="E26" s="10"/>
      <c r="F26" s="10"/>
      <c r="G26" s="1">
        <f t="shared" si="0"/>
        <v>-12</v>
      </c>
      <c r="H26" s="9">
        <f t="shared" si="1"/>
        <v>-22131.119999999999</v>
      </c>
    </row>
    <row r="27" spans="1:8" x14ac:dyDescent="0.25">
      <c r="A27" s="16" t="s">
        <v>46</v>
      </c>
      <c r="B27" s="9">
        <v>532.79</v>
      </c>
      <c r="C27" s="10">
        <v>46002</v>
      </c>
      <c r="D27" s="10">
        <v>45975</v>
      </c>
      <c r="E27" s="10"/>
      <c r="F27" s="10"/>
      <c r="G27" s="1">
        <f t="shared" si="0"/>
        <v>-27</v>
      </c>
      <c r="H27" s="9">
        <f t="shared" si="1"/>
        <v>-14385.33</v>
      </c>
    </row>
    <row r="28" spans="1:8" x14ac:dyDescent="0.25">
      <c r="A28" s="16" t="s">
        <v>47</v>
      </c>
      <c r="B28" s="9">
        <v>225</v>
      </c>
      <c r="C28" s="10">
        <v>45994</v>
      </c>
      <c r="D28" s="10">
        <v>45975</v>
      </c>
      <c r="E28" s="10"/>
      <c r="F28" s="10"/>
      <c r="G28" s="1">
        <f t="shared" si="0"/>
        <v>-19</v>
      </c>
      <c r="H28" s="9">
        <f t="shared" si="1"/>
        <v>-4275</v>
      </c>
    </row>
    <row r="29" spans="1:8" x14ac:dyDescent="0.25">
      <c r="A29" s="16" t="s">
        <v>48</v>
      </c>
      <c r="B29" s="9">
        <v>1600</v>
      </c>
      <c r="C29" s="10">
        <v>45975</v>
      </c>
      <c r="D29" s="10">
        <v>45975</v>
      </c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 t="s">
        <v>49</v>
      </c>
      <c r="B30" s="9">
        <v>315</v>
      </c>
      <c r="C30" s="10">
        <v>45995</v>
      </c>
      <c r="D30" s="10">
        <v>45979</v>
      </c>
      <c r="E30" s="10"/>
      <c r="F30" s="10"/>
      <c r="G30" s="1">
        <f t="shared" si="0"/>
        <v>-16</v>
      </c>
      <c r="H30" s="9">
        <f t="shared" si="1"/>
        <v>-5040</v>
      </c>
    </row>
    <row r="31" spans="1:8" x14ac:dyDescent="0.25">
      <c r="A31" s="16" t="s">
        <v>50</v>
      </c>
      <c r="B31" s="9">
        <v>396</v>
      </c>
      <c r="C31" s="10">
        <v>45988</v>
      </c>
      <c r="D31" s="10">
        <v>45979</v>
      </c>
      <c r="E31" s="10"/>
      <c r="F31" s="10"/>
      <c r="G31" s="1">
        <f t="shared" si="0"/>
        <v>-9</v>
      </c>
      <c r="H31" s="9">
        <f t="shared" si="1"/>
        <v>-3564</v>
      </c>
    </row>
    <row r="32" spans="1:8" x14ac:dyDescent="0.25">
      <c r="A32" s="16" t="s">
        <v>51</v>
      </c>
      <c r="B32" s="9">
        <v>9836.32</v>
      </c>
      <c r="C32" s="10">
        <v>45978</v>
      </c>
      <c r="D32" s="10">
        <v>45987</v>
      </c>
      <c r="E32" s="10"/>
      <c r="F32" s="10"/>
      <c r="G32" s="1">
        <f t="shared" si="0"/>
        <v>9</v>
      </c>
      <c r="H32" s="9">
        <f t="shared" si="1"/>
        <v>88526.88</v>
      </c>
    </row>
    <row r="33" spans="1:8" x14ac:dyDescent="0.25">
      <c r="A33" s="16" t="s">
        <v>52</v>
      </c>
      <c r="B33" s="9">
        <v>16680</v>
      </c>
      <c r="C33" s="10">
        <v>45957</v>
      </c>
      <c r="D33" s="10">
        <v>45987</v>
      </c>
      <c r="E33" s="10"/>
      <c r="F33" s="10"/>
      <c r="G33" s="1">
        <f t="shared" si="0"/>
        <v>30</v>
      </c>
      <c r="H33" s="9">
        <f t="shared" si="1"/>
        <v>500400</v>
      </c>
    </row>
    <row r="34" spans="1:8" x14ac:dyDescent="0.25">
      <c r="A34" s="16" t="s">
        <v>53</v>
      </c>
      <c r="B34" s="9">
        <v>-16680</v>
      </c>
      <c r="C34" s="10">
        <v>45978</v>
      </c>
      <c r="D34" s="10">
        <v>45987</v>
      </c>
      <c r="E34" s="10"/>
      <c r="F34" s="10"/>
      <c r="G34" s="1">
        <f t="shared" si="0"/>
        <v>9</v>
      </c>
      <c r="H34" s="9">
        <f t="shared" si="1"/>
        <v>-150120</v>
      </c>
    </row>
    <row r="35" spans="1:8" x14ac:dyDescent="0.25">
      <c r="A35" s="16" t="s">
        <v>51</v>
      </c>
      <c r="B35" s="9">
        <v>6464.59</v>
      </c>
      <c r="C35" s="10">
        <v>45978</v>
      </c>
      <c r="D35" s="10">
        <v>45981</v>
      </c>
      <c r="E35" s="10"/>
      <c r="F35" s="10"/>
      <c r="G35" s="1">
        <f t="shared" si="0"/>
        <v>3</v>
      </c>
      <c r="H35" s="9">
        <f t="shared" si="1"/>
        <v>19393.77</v>
      </c>
    </row>
    <row r="36" spans="1:8" x14ac:dyDescent="0.25">
      <c r="A36" s="16" t="s">
        <v>52</v>
      </c>
      <c r="B36" s="9">
        <v>0</v>
      </c>
      <c r="C36" s="10">
        <v>45957</v>
      </c>
      <c r="D36" s="10">
        <v>45981</v>
      </c>
      <c r="E36" s="10"/>
      <c r="F36" s="10"/>
      <c r="G36" s="1">
        <f t="shared" si="0"/>
        <v>24</v>
      </c>
      <c r="H36" s="9">
        <f t="shared" si="1"/>
        <v>0</v>
      </c>
    </row>
    <row r="37" spans="1:8" x14ac:dyDescent="0.25">
      <c r="A37" s="16" t="s">
        <v>53</v>
      </c>
      <c r="B37" s="9">
        <v>0</v>
      </c>
      <c r="C37" s="10">
        <v>45978</v>
      </c>
      <c r="D37" s="10">
        <v>45981</v>
      </c>
      <c r="E37" s="10"/>
      <c r="F37" s="10"/>
      <c r="G37" s="1">
        <f t="shared" si="0"/>
        <v>3</v>
      </c>
      <c r="H37" s="9">
        <f t="shared" si="1"/>
        <v>0</v>
      </c>
    </row>
    <row r="38" spans="1:8" x14ac:dyDescent="0.25">
      <c r="A38" s="16" t="s">
        <v>54</v>
      </c>
      <c r="B38" s="9">
        <v>-28001.82</v>
      </c>
      <c r="C38" s="10">
        <v>46008</v>
      </c>
      <c r="D38" s="10">
        <v>45982</v>
      </c>
      <c r="E38" s="10"/>
      <c r="F38" s="10"/>
      <c r="G38" s="1">
        <f t="shared" si="0"/>
        <v>-26</v>
      </c>
      <c r="H38" s="9">
        <f t="shared" si="1"/>
        <v>728047.32</v>
      </c>
    </row>
    <row r="39" spans="1:8" x14ac:dyDescent="0.25">
      <c r="A39" s="16" t="s">
        <v>55</v>
      </c>
      <c r="B39" s="9">
        <v>28001.82</v>
      </c>
      <c r="C39" s="10">
        <v>45933</v>
      </c>
      <c r="D39" s="10">
        <v>45982</v>
      </c>
      <c r="E39" s="10"/>
      <c r="F39" s="10"/>
      <c r="G39" s="1">
        <f t="shared" si="0"/>
        <v>49</v>
      </c>
      <c r="H39" s="9">
        <f t="shared" si="1"/>
        <v>1372089.18</v>
      </c>
    </row>
    <row r="40" spans="1:8" x14ac:dyDescent="0.25">
      <c r="A40" s="16" t="s">
        <v>56</v>
      </c>
      <c r="B40" s="9">
        <v>28001.82</v>
      </c>
      <c r="C40" s="10">
        <v>46008</v>
      </c>
      <c r="D40" s="10">
        <v>45982</v>
      </c>
      <c r="E40" s="10"/>
      <c r="F40" s="10"/>
      <c r="G40" s="1">
        <f t="shared" si="0"/>
        <v>-26</v>
      </c>
      <c r="H40" s="9">
        <f t="shared" si="1"/>
        <v>-728047.32</v>
      </c>
    </row>
    <row r="41" spans="1:8" x14ac:dyDescent="0.25">
      <c r="A41" s="16" t="s">
        <v>57</v>
      </c>
      <c r="B41" s="9">
        <v>276</v>
      </c>
      <c r="C41" s="10">
        <v>45976</v>
      </c>
      <c r="D41" s="10">
        <v>45986</v>
      </c>
      <c r="E41" s="10"/>
      <c r="F41" s="10"/>
      <c r="G41" s="1">
        <f t="shared" si="0"/>
        <v>10</v>
      </c>
      <c r="H41" s="9">
        <f t="shared" si="1"/>
        <v>2760</v>
      </c>
    </row>
    <row r="42" spans="1:8" x14ac:dyDescent="0.25">
      <c r="A42" s="16" t="s">
        <v>58</v>
      </c>
      <c r="B42" s="9">
        <v>31.5</v>
      </c>
      <c r="C42" s="10">
        <v>45973</v>
      </c>
      <c r="D42" s="10">
        <v>45986</v>
      </c>
      <c r="E42" s="10"/>
      <c r="F42" s="10"/>
      <c r="G42" s="1">
        <f t="shared" si="0"/>
        <v>13</v>
      </c>
      <c r="H42" s="9">
        <f t="shared" si="1"/>
        <v>409.5</v>
      </c>
    </row>
    <row r="43" spans="1:8" x14ac:dyDescent="0.25">
      <c r="A43" s="16" t="s">
        <v>59</v>
      </c>
      <c r="B43" s="9">
        <v>1378</v>
      </c>
      <c r="C43" s="10">
        <v>46053</v>
      </c>
      <c r="D43" s="10">
        <v>45986</v>
      </c>
      <c r="E43" s="10"/>
      <c r="F43" s="10"/>
      <c r="G43" s="1">
        <f t="shared" si="0"/>
        <v>-67</v>
      </c>
      <c r="H43" s="9">
        <f t="shared" si="1"/>
        <v>-92326</v>
      </c>
    </row>
    <row r="44" spans="1:8" x14ac:dyDescent="0.25">
      <c r="A44" s="16" t="s">
        <v>60</v>
      </c>
      <c r="B44" s="9">
        <v>2440</v>
      </c>
      <c r="C44" s="10">
        <v>45987</v>
      </c>
      <c r="D44" s="10">
        <v>45987</v>
      </c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 t="s">
        <v>61</v>
      </c>
      <c r="B45" s="9">
        <v>648</v>
      </c>
      <c r="C45" s="10">
        <v>46012</v>
      </c>
      <c r="D45" s="10">
        <v>45995</v>
      </c>
      <c r="E45" s="10"/>
      <c r="F45" s="10"/>
      <c r="G45" s="1">
        <f t="shared" si="0"/>
        <v>-17</v>
      </c>
      <c r="H45" s="9">
        <f t="shared" si="1"/>
        <v>-11016</v>
      </c>
    </row>
    <row r="46" spans="1:8" x14ac:dyDescent="0.25">
      <c r="A46" s="16" t="s">
        <v>62</v>
      </c>
      <c r="B46" s="9">
        <v>1426</v>
      </c>
      <c r="C46" s="10">
        <v>46017</v>
      </c>
      <c r="D46" s="10">
        <v>45995</v>
      </c>
      <c r="E46" s="10"/>
      <c r="F46" s="10"/>
      <c r="G46" s="1">
        <f t="shared" si="0"/>
        <v>-22</v>
      </c>
      <c r="H46" s="9">
        <f t="shared" si="1"/>
        <v>-31372</v>
      </c>
    </row>
    <row r="47" spans="1:8" x14ac:dyDescent="0.25">
      <c r="A47" s="16" t="s">
        <v>63</v>
      </c>
      <c r="B47" s="9">
        <v>790</v>
      </c>
      <c r="C47" s="10">
        <v>46017</v>
      </c>
      <c r="D47" s="10">
        <v>45995</v>
      </c>
      <c r="E47" s="10"/>
      <c r="F47" s="10"/>
      <c r="G47" s="1">
        <f t="shared" si="0"/>
        <v>-22</v>
      </c>
      <c r="H47" s="9">
        <f t="shared" si="1"/>
        <v>-17380</v>
      </c>
    </row>
    <row r="48" spans="1:8" x14ac:dyDescent="0.25">
      <c r="A48" s="16" t="s">
        <v>64</v>
      </c>
      <c r="B48" s="9">
        <v>76</v>
      </c>
      <c r="C48" s="10">
        <v>46009</v>
      </c>
      <c r="D48" s="10">
        <v>45996</v>
      </c>
      <c r="E48" s="10"/>
      <c r="F48" s="10"/>
      <c r="G48" s="1">
        <f t="shared" si="0"/>
        <v>-13</v>
      </c>
      <c r="H48" s="9">
        <f t="shared" si="1"/>
        <v>-988</v>
      </c>
    </row>
    <row r="49" spans="1:8" x14ac:dyDescent="0.25">
      <c r="A49" s="16" t="s">
        <v>65</v>
      </c>
      <c r="B49" s="9">
        <v>224.87</v>
      </c>
      <c r="C49" s="10">
        <v>46067</v>
      </c>
      <c r="D49" s="10">
        <v>45996</v>
      </c>
      <c r="E49" s="10"/>
      <c r="F49" s="10"/>
      <c r="G49" s="1">
        <f t="shared" si="0"/>
        <v>-71</v>
      </c>
      <c r="H49" s="9">
        <f t="shared" si="1"/>
        <v>-15965.77</v>
      </c>
    </row>
    <row r="50" spans="1:8" x14ac:dyDescent="0.25">
      <c r="A50" s="16" t="s">
        <v>66</v>
      </c>
      <c r="B50" s="9">
        <v>441.51</v>
      </c>
      <c r="C50" s="10">
        <v>46015</v>
      </c>
      <c r="D50" s="10">
        <v>45996</v>
      </c>
      <c r="E50" s="10"/>
      <c r="F50" s="10"/>
      <c r="G50" s="1">
        <f t="shared" si="0"/>
        <v>-19</v>
      </c>
      <c r="H50" s="9">
        <f t="shared" si="1"/>
        <v>-8388.69</v>
      </c>
    </row>
    <row r="51" spans="1:8" x14ac:dyDescent="0.25">
      <c r="A51" s="16" t="s">
        <v>67</v>
      </c>
      <c r="B51" s="9">
        <v>5826</v>
      </c>
      <c r="C51" s="10">
        <v>46034</v>
      </c>
      <c r="D51" s="10">
        <v>46010</v>
      </c>
      <c r="E51" s="10"/>
      <c r="F51" s="10"/>
      <c r="G51" s="1">
        <f t="shared" si="0"/>
        <v>-24</v>
      </c>
      <c r="H51" s="9">
        <f t="shared" si="1"/>
        <v>-139824</v>
      </c>
    </row>
    <row r="52" spans="1:8" x14ac:dyDescent="0.25">
      <c r="A52" s="16" t="s">
        <v>68</v>
      </c>
      <c r="B52" s="9">
        <v>306</v>
      </c>
      <c r="C52" s="10">
        <v>46034</v>
      </c>
      <c r="D52" s="10">
        <v>46010</v>
      </c>
      <c r="E52" s="10"/>
      <c r="F52" s="10"/>
      <c r="G52" s="1">
        <f t="shared" si="0"/>
        <v>-24</v>
      </c>
      <c r="H52" s="9">
        <f t="shared" si="1"/>
        <v>-7344</v>
      </c>
    </row>
    <row r="53" spans="1:8" x14ac:dyDescent="0.25">
      <c r="A53" s="16" t="s">
        <v>69</v>
      </c>
      <c r="B53" s="9">
        <v>1000</v>
      </c>
      <c r="C53" s="10">
        <v>46032</v>
      </c>
      <c r="D53" s="10">
        <v>46010</v>
      </c>
      <c r="E53" s="10"/>
      <c r="F53" s="10"/>
      <c r="G53" s="1">
        <f t="shared" si="0"/>
        <v>-22</v>
      </c>
      <c r="H53" s="9">
        <f t="shared" si="1"/>
        <v>-22000</v>
      </c>
    </row>
    <row r="54" spans="1:8" x14ac:dyDescent="0.25">
      <c r="A54" s="16" t="s">
        <v>70</v>
      </c>
      <c r="B54" s="9">
        <v>115</v>
      </c>
      <c r="C54" s="10">
        <v>46035</v>
      </c>
      <c r="D54" s="10">
        <v>46010</v>
      </c>
      <c r="E54" s="10"/>
      <c r="F54" s="10"/>
      <c r="G54" s="1">
        <f t="shared" si="0"/>
        <v>-25</v>
      </c>
      <c r="H54" s="9">
        <f t="shared" si="1"/>
        <v>-2875</v>
      </c>
    </row>
    <row r="55" spans="1:8" x14ac:dyDescent="0.25">
      <c r="A55" s="16" t="s">
        <v>71</v>
      </c>
      <c r="B55" s="9">
        <v>657</v>
      </c>
      <c r="C55" s="10">
        <v>46032</v>
      </c>
      <c r="D55" s="10">
        <v>46010</v>
      </c>
      <c r="E55" s="10"/>
      <c r="F55" s="10"/>
      <c r="G55" s="1">
        <f t="shared" si="0"/>
        <v>-22</v>
      </c>
      <c r="H55" s="9">
        <f t="shared" si="1"/>
        <v>-14454</v>
      </c>
    </row>
    <row r="56" spans="1:8" x14ac:dyDescent="0.25">
      <c r="A56" s="16" t="s">
        <v>72</v>
      </c>
      <c r="B56" s="9">
        <v>69.13</v>
      </c>
      <c r="C56" s="10">
        <v>46053</v>
      </c>
      <c r="D56" s="10">
        <v>46010</v>
      </c>
      <c r="E56" s="10"/>
      <c r="F56" s="10"/>
      <c r="G56" s="1">
        <f t="shared" si="0"/>
        <v>-43</v>
      </c>
      <c r="H56" s="9">
        <f t="shared" si="1"/>
        <v>-2972.59</v>
      </c>
    </row>
    <row r="57" spans="1:8" x14ac:dyDescent="0.25">
      <c r="A57" s="16" t="s">
        <v>73</v>
      </c>
      <c r="B57" s="9">
        <v>390</v>
      </c>
      <c r="C57" s="10">
        <v>46024</v>
      </c>
      <c r="D57" s="10">
        <v>46010</v>
      </c>
      <c r="E57" s="10"/>
      <c r="F57" s="10"/>
      <c r="G57" s="1">
        <f t="shared" si="0"/>
        <v>-14</v>
      </c>
      <c r="H57" s="9">
        <f t="shared" si="1"/>
        <v>-5460</v>
      </c>
    </row>
    <row r="58" spans="1:8" x14ac:dyDescent="0.25">
      <c r="A58" s="16" t="s">
        <v>74</v>
      </c>
      <c r="B58" s="9">
        <v>300</v>
      </c>
      <c r="C58" s="10">
        <v>46025</v>
      </c>
      <c r="D58" s="10">
        <v>46010</v>
      </c>
      <c r="E58" s="10"/>
      <c r="F58" s="10"/>
      <c r="G58" s="1">
        <f t="shared" si="0"/>
        <v>-15</v>
      </c>
      <c r="H58" s="9">
        <f t="shared" si="1"/>
        <v>-4500</v>
      </c>
    </row>
    <row r="59" spans="1:8" x14ac:dyDescent="0.25">
      <c r="A59" s="16" t="s">
        <v>75</v>
      </c>
      <c r="B59" s="9">
        <v>600</v>
      </c>
      <c r="C59" s="10">
        <v>46023</v>
      </c>
      <c r="D59" s="10">
        <v>46010</v>
      </c>
      <c r="E59" s="10"/>
      <c r="F59" s="10"/>
      <c r="G59" s="1">
        <f t="shared" si="0"/>
        <v>-13</v>
      </c>
      <c r="H59" s="9">
        <f t="shared" si="1"/>
        <v>-7800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Carmine Marrone</cp:lastModifiedBy>
  <dcterms:created xsi:type="dcterms:W3CDTF">2006-09-16T00:00:00Z</dcterms:created>
  <dcterms:modified xsi:type="dcterms:W3CDTF">2026-01-14T11:06:05Z</dcterms:modified>
</cp:coreProperties>
</file>